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MT/"/>
    </mc:Choice>
  </mc:AlternateContent>
  <bookViews>
    <workbookView xWindow="0" yWindow="720" windowWidth="38400" windowHeight="19800" activeTab="4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  <sheet name="怪物引用关系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8" l="1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" i="8"/>
  <c r="V8" i="5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E100" i="2"/>
  <c r="C100" i="2"/>
  <c r="E99" i="2"/>
  <c r="E98" i="2"/>
  <c r="E97" i="2"/>
  <c r="E96" i="2"/>
  <c r="E95" i="2"/>
  <c r="E94" i="2"/>
  <c r="E93" i="2"/>
  <c r="E92" i="2"/>
  <c r="E91" i="2"/>
  <c r="C91" i="2"/>
  <c r="E90" i="2"/>
  <c r="E89" i="2"/>
  <c r="E88" i="2"/>
  <c r="E87" i="2"/>
  <c r="E86" i="2"/>
  <c r="E85" i="2"/>
  <c r="E84" i="2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E71" i="2"/>
  <c r="C71" i="2"/>
  <c r="E70" i="2"/>
  <c r="E69" i="2"/>
  <c r="E68" i="2"/>
  <c r="E67" i="2"/>
  <c r="E66" i="2"/>
  <c r="E65" i="2"/>
  <c r="E64" i="2"/>
  <c r="E63" i="2"/>
  <c r="E62" i="2"/>
  <c r="E61" i="2"/>
  <c r="C61" i="2"/>
  <c r="E60" i="2"/>
  <c r="E59" i="2"/>
  <c r="E58" i="2"/>
  <c r="E57" i="2"/>
  <c r="E56" i="2"/>
  <c r="E55" i="2"/>
  <c r="E54" i="2"/>
  <c r="E53" i="2"/>
  <c r="E52" i="2"/>
  <c r="E51" i="2"/>
  <c r="F51" i="2"/>
  <c r="C51" i="2"/>
  <c r="X50" i="2"/>
  <c r="E50" i="2"/>
  <c r="F50" i="2"/>
  <c r="J50" i="2"/>
  <c r="K50" i="2"/>
  <c r="E49" i="2"/>
  <c r="F49" i="2"/>
  <c r="J49" i="2"/>
  <c r="K49" i="2"/>
  <c r="E48" i="2"/>
  <c r="F48" i="2"/>
  <c r="J48" i="2"/>
  <c r="K48" i="2"/>
  <c r="E47" i="2"/>
  <c r="F47" i="2"/>
  <c r="J47" i="2"/>
  <c r="K47" i="2"/>
  <c r="X46" i="2"/>
  <c r="E46" i="2"/>
  <c r="F46" i="2"/>
  <c r="J46" i="2"/>
  <c r="K46" i="2"/>
  <c r="E45" i="2"/>
  <c r="F45" i="2"/>
  <c r="J45" i="2"/>
  <c r="K45" i="2"/>
  <c r="E44" i="2"/>
  <c r="F44" i="2"/>
  <c r="J44" i="2"/>
  <c r="K44" i="2"/>
  <c r="E43" i="2"/>
  <c r="F43" i="2"/>
  <c r="J43" i="2"/>
  <c r="K43" i="2"/>
  <c r="X42" i="2"/>
  <c r="E42" i="2"/>
  <c r="F42" i="2"/>
  <c r="J42" i="2"/>
  <c r="K42" i="2"/>
  <c r="E41" i="2"/>
  <c r="F41" i="2"/>
  <c r="J41" i="2"/>
  <c r="K41" i="2"/>
  <c r="C41" i="2"/>
  <c r="E40" i="2"/>
  <c r="F40" i="2"/>
  <c r="J40" i="2"/>
  <c r="K40" i="2"/>
  <c r="E39" i="2"/>
  <c r="F39" i="2"/>
  <c r="J39" i="2"/>
  <c r="K39" i="2"/>
  <c r="X38" i="2"/>
  <c r="E38" i="2"/>
  <c r="F38" i="2"/>
  <c r="J38" i="2"/>
  <c r="K38" i="2"/>
  <c r="E37" i="2"/>
  <c r="F37" i="2"/>
  <c r="J37" i="2"/>
  <c r="K37" i="2"/>
  <c r="E36" i="2"/>
  <c r="F36" i="2"/>
  <c r="J36" i="2"/>
  <c r="K36" i="2"/>
  <c r="E35" i="2"/>
  <c r="F35" i="2"/>
  <c r="J35" i="2"/>
  <c r="K35" i="2"/>
  <c r="X34" i="2"/>
  <c r="E34" i="2"/>
  <c r="F34" i="2"/>
  <c r="J34" i="2"/>
  <c r="K34" i="2"/>
  <c r="E33" i="2"/>
  <c r="F33" i="2"/>
  <c r="J33" i="2"/>
  <c r="K33" i="2"/>
  <c r="E32" i="2"/>
  <c r="F32" i="2"/>
  <c r="J32" i="2"/>
  <c r="K32" i="2"/>
  <c r="E31" i="2"/>
  <c r="F31" i="2"/>
  <c r="J31" i="2"/>
  <c r="K31" i="2"/>
  <c r="C31" i="2"/>
  <c r="X30" i="2"/>
  <c r="E30" i="2"/>
  <c r="J30" i="2"/>
  <c r="S30" i="2"/>
  <c r="F30" i="2"/>
  <c r="J29" i="2"/>
  <c r="E29" i="2"/>
  <c r="F29" i="2"/>
  <c r="E28" i="2"/>
  <c r="J28" i="2"/>
  <c r="S28" i="2"/>
  <c r="F28" i="2"/>
  <c r="J27" i="2"/>
  <c r="E27" i="2"/>
  <c r="F27" i="2"/>
  <c r="E26" i="2"/>
  <c r="M26" i="2"/>
  <c r="J26" i="2"/>
  <c r="F26" i="2"/>
  <c r="J25" i="2"/>
  <c r="E25" i="2"/>
  <c r="F25" i="2"/>
  <c r="X24" i="2"/>
  <c r="J24" i="2"/>
  <c r="E24" i="2"/>
  <c r="F24" i="2"/>
  <c r="E23" i="2"/>
  <c r="J23" i="2"/>
  <c r="S23" i="2"/>
  <c r="F23" i="2"/>
  <c r="J22" i="2"/>
  <c r="E22" i="2"/>
  <c r="F22" i="2"/>
  <c r="E21" i="2"/>
  <c r="J21" i="2"/>
  <c r="S21" i="2"/>
  <c r="F21" i="2"/>
  <c r="X20" i="2"/>
  <c r="E20" i="2"/>
  <c r="M20" i="2"/>
  <c r="F20" i="2"/>
  <c r="E19" i="2"/>
  <c r="M19" i="2"/>
  <c r="F19" i="2"/>
  <c r="X18" i="2"/>
  <c r="E18" i="2"/>
  <c r="M18" i="2"/>
  <c r="F18" i="2"/>
  <c r="E17" i="2"/>
  <c r="M17" i="2"/>
  <c r="F17" i="2"/>
  <c r="X16" i="2"/>
  <c r="E16" i="2"/>
  <c r="F16" i="2"/>
  <c r="X15" i="2"/>
  <c r="E15" i="2"/>
  <c r="M15" i="2"/>
  <c r="F15" i="2"/>
  <c r="E14" i="2"/>
  <c r="M14" i="2"/>
  <c r="F14" i="2"/>
  <c r="X13" i="2"/>
  <c r="E13" i="2"/>
  <c r="M13" i="2"/>
  <c r="F13" i="2"/>
  <c r="E12" i="2"/>
  <c r="M12" i="2"/>
  <c r="F12" i="2"/>
  <c r="X11" i="2"/>
  <c r="E11" i="2"/>
  <c r="M11" i="2"/>
  <c r="F11" i="2"/>
  <c r="E10" i="2"/>
  <c r="M10" i="2"/>
  <c r="F10" i="2"/>
  <c r="X9" i="2"/>
  <c r="E9" i="2"/>
  <c r="M9" i="2"/>
  <c r="F9" i="2"/>
  <c r="E8" i="2"/>
  <c r="M8" i="2"/>
  <c r="F8" i="2"/>
  <c r="E7" i="2"/>
  <c r="M7" i="2"/>
  <c r="F7" i="2"/>
  <c r="X6" i="2"/>
  <c r="E6" i="2"/>
  <c r="M6" i="2"/>
  <c r="F6" i="2"/>
  <c r="E5" i="2"/>
  <c r="M5" i="2"/>
  <c r="F5" i="2"/>
  <c r="E4" i="2"/>
  <c r="M4" i="2"/>
  <c r="F4" i="2"/>
  <c r="E3" i="2"/>
  <c r="F3" i="2"/>
  <c r="M2" i="2"/>
</calcChain>
</file>

<file path=xl/sharedStrings.xml><?xml version="1.0" encoding="utf-8"?>
<sst xmlns="http://schemas.openxmlformats.org/spreadsheetml/2006/main" count="2122" uniqueCount="831">
  <si>
    <r>
      <rPr>
        <b/>
        <sz val="11"/>
        <color indexed="8"/>
        <rFont val="微软雅黑"/>
        <charset val="136"/>
      </rPr>
      <t>注释：</t>
    </r>
    <r>
      <rPr>
        <sz val="11"/>
        <color indexed="8"/>
        <rFont val="微软雅黑"/>
        <charset val="136"/>
      </rPr>
      <t>轻重程度是玩家操作程度和玩法时长的综合维度</t>
    </r>
  </si>
  <si>
    <r>
      <rPr>
        <b/>
        <sz val="11"/>
        <color indexed="8"/>
        <rFont val="微软雅黑"/>
        <charset val="136"/>
      </rPr>
      <t>注释：</t>
    </r>
    <r>
      <rPr>
        <sz val="11"/>
        <color indexed="8"/>
        <rFont val="微软雅黑"/>
        <charset val="136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</si>
  <si>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</si>
  <si>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</si>
  <si>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</si>
  <si>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</si>
  <si>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</si>
  <si>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</si>
  <si>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</si>
  <si>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</si>
  <si>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</si>
  <si>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</si>
  <si>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</si>
  <si>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</si>
  <si>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</si>
  <si>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</si>
  <si>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</si>
  <si>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</si>
  <si>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</si>
  <si>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</si>
  <si>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</si>
  <si>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</si>
  <si>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</si>
  <si>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</si>
  <si>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</si>
  <si>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</si>
  <si>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</si>
  <si>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</si>
  <si>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</si>
  <si>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</si>
  <si>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</si>
  <si>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</si>
  <si>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</si>
  <si>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</si>
  <si>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</si>
  <si>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</si>
  <si>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</si>
  <si>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</si>
  <si>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</si>
  <si>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</si>
  <si>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</si>
  <si>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</si>
  <si>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</si>
  <si>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</si>
  <si>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</si>
  <si>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</si>
  <si>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</si>
  <si>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</si>
  <si>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</si>
  <si>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</si>
  <si>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</si>
  <si>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</si>
  <si>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</si>
  <si>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</si>
  <si>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6"/>
      </rPr>
      <t>答题</t>
    </r>
    <r>
      <rPr>
        <sz val="11"/>
        <color indexed="9"/>
        <rFont val="微软雅黑"/>
        <charset val="136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</si>
  <si>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</si>
  <si>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</si>
  <si>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charset val="136"/>
      </rPr>
      <t>大冒险</t>
    </r>
    <r>
      <rPr>
        <sz val="11"/>
        <color indexed="8"/>
        <rFont val="微软雅黑"/>
        <charset val="136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</si>
  <si>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</si>
  <si>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</si>
  <si>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</si>
  <si>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</si>
  <si>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charset val="136"/>
      </rPr>
      <t>竞技场</t>
    </r>
    <r>
      <rPr>
        <sz val="11"/>
        <color indexed="8"/>
        <rFont val="微软雅黑"/>
        <charset val="136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</si>
  <si>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</si>
  <si>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</si>
  <si>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charset val="136"/>
      </rPr>
      <t>公会日常</t>
    </r>
    <r>
      <rPr>
        <sz val="11"/>
        <rFont val="微软雅黑"/>
        <charset val="136"/>
      </rPr>
      <t>（交互）</t>
    </r>
  </si>
  <si>
    <t>公会日常</t>
  </si>
  <si>
    <r>
      <rPr>
        <b/>
        <sz val="11"/>
        <color indexed="8"/>
        <rFont val="微软雅黑"/>
        <charset val="136"/>
      </rPr>
      <t>稀有XX</t>
    </r>
    <r>
      <rPr>
        <sz val="11"/>
        <color indexed="8"/>
        <rFont val="微软雅黑"/>
        <charset val="136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</si>
  <si>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</si>
  <si>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</si>
  <si>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6"/>
      </rPr>
      <t>擂台</t>
    </r>
    <r>
      <rPr>
        <sz val="11"/>
        <color indexed="9"/>
        <rFont val="微软雅黑"/>
        <charset val="136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</si>
  <si>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</si>
  <si>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</si>
  <si>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</si>
  <si>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</si>
  <si>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</si>
  <si>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</si>
  <si>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</si>
  <si>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</si>
  <si>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</si>
  <si>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</si>
  <si>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</si>
  <si>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</si>
  <si>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</si>
  <si>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</si>
  <si>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</si>
  <si>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</si>
  <si>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</si>
  <si>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</si>
  <si>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</si>
  <si>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</si>
  <si>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</si>
  <si>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</si>
  <si>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</si>
  <si>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</si>
  <si>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</si>
  <si>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</si>
  <si>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</si>
  <si>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</si>
  <si>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</si>
  <si>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</si>
  <si>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</si>
  <si>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</si>
  <si>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</si>
  <si>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</si>
  <si>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</si>
  <si>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</si>
  <si>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</si>
  <si>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</si>
  <si>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</si>
  <si>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</si>
  <si>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</si>
  <si>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</si>
  <si>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</si>
  <si>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</si>
  <si>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</si>
  <si>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</si>
  <si>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</si>
  <si>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</si>
  <si>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</si>
  <si>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</si>
  <si>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</si>
  <si>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</si>
  <si>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</si>
  <si>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</si>
  <si>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</si>
  <si>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</si>
  <si>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</si>
  <si>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</si>
  <si>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</si>
  <si>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</si>
  <si>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</si>
  <si>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</si>
  <si>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</si>
  <si>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</si>
  <si>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</si>
  <si>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</si>
  <si>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</si>
  <si>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</si>
  <si>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</si>
  <si>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</si>
  <si>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</si>
  <si>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</si>
  <si>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</si>
  <si>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</si>
  <si>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</si>
  <si>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</si>
  <si>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</si>
  <si>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</si>
  <si>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</si>
  <si>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</si>
  <si>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</si>
  <si>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</si>
  <si>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</si>
  <si>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</si>
  <si>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</si>
  <si>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</si>
  <si>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</si>
  <si>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</si>
  <si>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</si>
  <si>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</si>
  <si>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</si>
  <si>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</si>
  <si>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</si>
  <si>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</si>
  <si>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</si>
  <si>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</si>
  <si>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</si>
  <si>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</si>
  <si>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</si>
  <si>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</si>
  <si>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</si>
  <si>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</si>
  <si>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</si>
  <si>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</si>
  <si>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</si>
  <si>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</si>
  <si>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</si>
  <si>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</si>
  <si>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</si>
  <si>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</si>
  <si>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</si>
  <si>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</si>
  <si>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</si>
  <si>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</si>
  <si>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</si>
  <si>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</si>
  <si>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</si>
  <si>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</si>
  <si>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</si>
  <si>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</si>
  <si>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</si>
  <si>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</si>
  <si>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</si>
  <si>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</si>
  <si>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</si>
  <si>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</si>
  <si>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charset val="136"/>
      </rPr>
      <t>★★1</t>
    </r>
    <r>
      <rPr>
        <sz val="11"/>
        <color indexed="10"/>
        <rFont val="微软雅黑"/>
        <charset val="136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</si>
  <si>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</si>
  <si>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</si>
  <si>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</si>
  <si>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</si>
  <si>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</si>
  <si>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</si>
  <si>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</si>
  <si>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</si>
  <si>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</si>
  <si>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</si>
  <si>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</si>
  <si>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</si>
  <si>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</si>
  <si>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</si>
  <si>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</si>
  <si>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charset val="136"/>
      </rPr>
      <t xml:space="preserve">副本2-7
</t>
    </r>
    <r>
      <rPr>
        <b/>
        <sz val="11"/>
        <color indexed="10"/>
        <rFont val="微软雅黑"/>
        <charset val="136"/>
      </rPr>
      <t>副本2-8</t>
    </r>
    <r>
      <rPr>
        <sz val="11"/>
        <color indexed="8"/>
        <rFont val="微软雅黑"/>
        <charset val="136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</si>
  <si>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</si>
  <si>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charset val="136"/>
      </rPr>
      <t xml:space="preserve">★6
</t>
    </r>
    <r>
      <rPr>
        <b/>
        <sz val="11"/>
        <color indexed="10"/>
        <rFont val="微软雅黑"/>
        <charset val="136"/>
      </rPr>
      <t>大boss</t>
    </r>
    <r>
      <rPr>
        <sz val="11"/>
        <color indexed="8"/>
        <rFont val="微软雅黑"/>
        <charset val="136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</si>
  <si>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</si>
  <si>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</si>
  <si>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</si>
  <si>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</si>
  <si>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</si>
  <si>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</si>
  <si>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</si>
  <si>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</si>
  <si>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</si>
  <si>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</si>
  <si>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</si>
  <si>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charset val="136"/>
      </rPr>
      <t>★★★1</t>
    </r>
    <r>
      <rPr>
        <sz val="11"/>
        <color indexed="8"/>
        <rFont val="微软雅黑"/>
        <charset val="136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</si>
  <si>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</si>
  <si>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</si>
  <si>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</si>
  <si>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</si>
  <si>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</si>
  <si>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charset val="136"/>
      </rPr>
      <t>★★★★1</t>
    </r>
    <r>
      <rPr>
        <sz val="11"/>
        <color indexed="8"/>
        <rFont val="微软雅黑"/>
        <charset val="136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</si>
  <si>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</si>
  <si>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</si>
  <si>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</si>
  <si>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</si>
  <si>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</si>
  <si>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</si>
  <si>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</si>
  <si>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</si>
  <si>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</si>
  <si>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</si>
  <si>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charset val="136"/>
      </rPr>
      <t>★★★2</t>
    </r>
    <r>
      <rPr>
        <sz val="11"/>
        <color indexed="8"/>
        <rFont val="微软雅黑"/>
        <charset val="136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</si>
  <si>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</si>
  <si>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</si>
  <si>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</si>
  <si>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</si>
  <si>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</si>
  <si>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</si>
  <si>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</si>
  <si>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</si>
  <si>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charset val="136"/>
      </rPr>
      <t>★★★★2（美杜莎）</t>
    </r>
    <r>
      <rPr>
        <sz val="11"/>
        <color indexed="8"/>
        <rFont val="微软雅黑"/>
        <charset val="136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</si>
  <si>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</si>
  <si>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</si>
  <si>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</si>
  <si>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</si>
  <si>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</si>
  <si>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</si>
  <si>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</si>
  <si>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</si>
  <si>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</si>
  <si>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</si>
  <si>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</si>
  <si>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</si>
  <si>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</si>
  <si>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</si>
  <si>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</si>
  <si>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</si>
  <si>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</si>
  <si>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</si>
  <si>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</si>
  <si>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</si>
  <si>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</si>
  <si>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</si>
  <si>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</si>
  <si>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</si>
  <si>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</si>
  <si>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</si>
  <si>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</si>
  <si>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</si>
  <si>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</si>
  <si>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</si>
  <si>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</si>
  <si>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</si>
  <si>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</si>
  <si>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</si>
  <si>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</si>
  <si>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</si>
  <si>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</si>
  <si>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</si>
  <si>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</si>
  <si>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</si>
  <si>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</si>
  <si>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</si>
  <si>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</si>
  <si>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</si>
  <si>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</si>
  <si>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</si>
  <si>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</si>
  <si>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</si>
  <si>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</si>
  <si>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</si>
  <si>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</si>
  <si>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</si>
  <si>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</si>
  <si>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</si>
  <si>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</si>
  <si>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</si>
  <si>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</si>
  <si>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</si>
  <si>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</si>
  <si>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</si>
  <si>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</si>
  <si>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</si>
  <si>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</si>
  <si>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</si>
  <si>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</si>
  <si>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</si>
  <si>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</si>
  <si>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</si>
  <si>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</si>
  <si>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</si>
  <si>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</si>
  <si>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</si>
  <si>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</si>
  <si>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</si>
  <si>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</si>
  <si>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</si>
  <si>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</si>
  <si>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</si>
  <si>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</si>
  <si>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</si>
  <si>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</si>
  <si>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</si>
  <si>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</si>
  <si>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</si>
  <si>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</si>
  <si>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</si>
  <si>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</si>
  <si>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</si>
  <si>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</si>
  <si>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</si>
  <si>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</si>
  <si>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</si>
  <si>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</si>
  <si>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</si>
  <si>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</si>
  <si>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</si>
  <si>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</si>
  <si>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</si>
  <si>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</si>
  <si>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</si>
  <si>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</si>
  <si>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</si>
  <si>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</si>
  <si>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</si>
  <si>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</si>
  <si>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</si>
  <si>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</si>
  <si>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</si>
  <si>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</si>
  <si>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</si>
  <si>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</si>
  <si>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</si>
  <si>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</si>
  <si>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</si>
  <si>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</si>
  <si>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</si>
  <si>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</si>
  <si>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</si>
  <si>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</si>
  <si>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</si>
  <si>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</si>
  <si>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</si>
  <si>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</si>
  <si>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</si>
  <si>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</si>
  <si>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</si>
  <si>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</si>
  <si>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</si>
  <si>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</si>
  <si>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</si>
  <si>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</si>
  <si>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</si>
  <si>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</si>
  <si>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</si>
  <si>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</si>
  <si>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</si>
  <si>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</si>
  <si>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</si>
  <si>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</si>
  <si>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</si>
  <si>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</si>
  <si>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</si>
  <si>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</si>
  <si>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</si>
  <si>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</si>
  <si>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</si>
  <si>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</si>
  <si>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</si>
  <si>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</si>
  <si>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</si>
  <si>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</si>
  <si>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</si>
  <si>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</si>
  <si>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</si>
  <si>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</si>
  <si>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</si>
  <si>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</si>
  <si>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</si>
  <si>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</si>
  <si>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</si>
  <si>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</si>
  <si>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</si>
  <si>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</si>
  <si>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</si>
  <si>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</si>
  <si>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</si>
  <si>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</si>
  <si>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</si>
  <si>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</si>
  <si>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</si>
  <si>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</si>
  <si>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</si>
  <si>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</si>
  <si>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</si>
  <si>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</si>
  <si>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</si>
  <si>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</si>
  <si>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</si>
  <si>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</si>
  <si>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</si>
  <si>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</si>
  <si>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</si>
  <si>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</si>
  <si>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</si>
  <si>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</si>
  <si>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</si>
  <si>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</si>
  <si>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</si>
  <si>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</si>
  <si>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</si>
  <si>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</si>
  <si>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</si>
  <si>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</si>
  <si>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</si>
  <si>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</si>
  <si>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</si>
  <si>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t>蓝法D（蛙鬼）</t>
  </si>
  <si>
    <t>副本2-5</t>
  </si>
  <si>
    <t>★★4</t>
  </si>
  <si>
    <t>★5</t>
  </si>
  <si>
    <t>★4（进化）</t>
  </si>
  <si>
    <t>副本2-6</t>
  </si>
  <si>
    <t>蓝T（冰岩）</t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</si>
  <si>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</si>
  <si>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</si>
  <si>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</si>
  <si>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</si>
  <si>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</si>
  <si>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</si>
  <si>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</si>
  <si>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</si>
  <si>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t>森林</t>
  </si>
  <si>
    <t>副本3-1</t>
  </si>
  <si>
    <t>★6（进化）</t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</si>
  <si>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</si>
  <si>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</si>
  <si>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</si>
  <si>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</si>
  <si>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</si>
  <si>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</si>
  <si>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</si>
  <si>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</si>
  <si>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t>副本3-5</t>
  </si>
  <si>
    <t>★8（进化）</t>
  </si>
  <si>
    <t>副本3-6</t>
  </si>
  <si>
    <t>副本3-7</t>
  </si>
  <si>
    <t>★9（进化）</t>
  </si>
  <si>
    <t>副本3-8</t>
  </si>
  <si>
    <t>★★★★3</t>
  </si>
  <si>
    <t>黑法D(皮影)</t>
  </si>
  <si>
    <t>火山</t>
  </si>
  <si>
    <t>副本4-1</t>
  </si>
  <si>
    <t>★★11</t>
  </si>
  <si>
    <t>★10（进化）</t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</si>
  <si>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</si>
  <si>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</si>
  <si>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</si>
  <si>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</si>
  <si>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</si>
  <si>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</si>
  <si>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</si>
  <si>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</si>
  <si>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</si>
  <si>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</si>
  <si>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</si>
  <si>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</si>
  <si>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</si>
  <si>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</si>
  <si>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</si>
  <si>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</si>
  <si>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</si>
  <si>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</si>
  <si>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</si>
  <si>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</si>
  <si>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</si>
  <si>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</si>
  <si>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</si>
  <si>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</si>
  <si>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</si>
  <si>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</si>
  <si>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</si>
  <si>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</si>
  <si>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</si>
  <si>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</si>
  <si>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</si>
  <si>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</si>
  <si>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</si>
  <si>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</si>
  <si>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</si>
  <si>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</si>
  <si>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</si>
  <si>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</si>
  <si>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</si>
  <si>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</si>
  <si>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</si>
  <si>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</si>
  <si>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</si>
  <si>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</si>
  <si>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</si>
  <si>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</si>
  <si>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t>★★★8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</si>
  <si>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</si>
  <si>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</si>
  <si>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</si>
  <si>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</si>
  <si>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</si>
  <si>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</si>
  <si>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</si>
  <si>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</si>
  <si>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</si>
  <si>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</si>
  <si>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</si>
  <si>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</si>
  <si>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初始boss，神殿级别</t>
  </si>
  <si>
    <t>备注：</t>
  </si>
  <si>
    <t>主要伤害承受者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</si>
  <si>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</si>
  <si>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</si>
  <si>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</si>
  <si>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</si>
  <si>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</si>
  <si>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</si>
  <si>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</si>
  <si>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</si>
  <si>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</si>
  <si>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</si>
  <si>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</si>
  <si>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</si>
  <si>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</si>
  <si>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</si>
  <si>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</si>
  <si>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</si>
  <si>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</si>
  <si>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</si>
  <si>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1-1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</si>
  <si>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1-2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</si>
  <si>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1-3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</si>
  <si>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1-4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</si>
  <si>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</si>
  <si>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</si>
  <si>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</si>
  <si>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</si>
  <si>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</si>
  <si>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1-6</t>
    </r>
  </si>
  <si>
    <t>Red T: Stone Golem</t>
  </si>
  <si>
    <t>N/A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</si>
  <si>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1-7</t>
    </r>
  </si>
  <si>
    <t>Red T: Stone Golem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</si>
  <si>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1-8</t>
    </r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</si>
  <si>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charset val="136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charset val="136"/>
      </rPr>
      <t xml:space="preserve"> Fireshell)</t>
    </r>
  </si>
  <si>
    <t>Red SPD S: Fireshell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</si>
  <si>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2-1</t>
    </r>
  </si>
  <si>
    <r>
      <rPr>
        <sz val="11"/>
        <color indexed="10"/>
        <rFont val="宋体"/>
        <family val="3"/>
        <charset val="134"/>
      </rPr>
      <t>红提升</t>
    </r>
    <r>
      <rPr>
        <sz val="11"/>
        <color indexed="10"/>
        <rFont val="微软雅黑"/>
        <charset val="136"/>
      </rPr>
      <t>S (</t>
    </r>
    <r>
      <rPr>
        <sz val="11"/>
        <color indexed="10"/>
        <rFont val="宋体"/>
        <family val="3"/>
        <charset val="134"/>
      </rPr>
      <t>火刺壳</t>
    </r>
    <r>
      <rPr>
        <sz val="11"/>
        <color indexed="10"/>
        <rFont val="微软雅黑"/>
        <charset val="136"/>
      </rPr>
      <t xml:space="preserve"> Fireshell)</t>
    </r>
  </si>
  <si>
    <t>Red SPD S: Fireshell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</si>
  <si>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2-2</t>
    </r>
  </si>
  <si>
    <r>
      <rPr>
        <sz val="11"/>
        <color indexed="8"/>
        <rFont val="宋体"/>
        <charset val="134"/>
      </rPr>
      <t>红速法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狸</t>
    </r>
    <r>
      <rPr>
        <sz val="11"/>
        <color indexed="8"/>
        <rFont val="宋体"/>
        <charset val="134"/>
      </rPr>
      <t>）</t>
    </r>
  </si>
  <si>
    <t>Red Mag DPS: Fox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</si>
  <si>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2-3</t>
    </r>
  </si>
  <si>
    <r>
      <rPr>
        <sz val="11"/>
        <color indexed="8"/>
        <rFont val="微软雅黑"/>
        <charset val="136"/>
      </rPr>
      <t>红速法D（</t>
    </r>
    <r>
      <rPr>
        <sz val="11"/>
        <color indexed="10"/>
        <rFont val="微软雅黑"/>
        <charset val="136"/>
      </rPr>
      <t>狸</t>
    </r>
    <r>
      <rPr>
        <sz val="11"/>
        <color indexed="8"/>
        <rFont val="微软雅黑"/>
        <charset val="136"/>
      </rPr>
      <t>）</t>
    </r>
  </si>
  <si>
    <t>Red Mag DPS: Fox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</si>
  <si>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2-4</t>
    </r>
  </si>
  <si>
    <r>
      <rPr>
        <sz val="11"/>
        <color indexed="8"/>
        <rFont val="微软雅黑"/>
        <charset val="136"/>
      </rPr>
      <t>蓝法D（）</t>
    </r>
    <r>
      <rPr>
        <sz val="11"/>
        <color indexed="10"/>
        <rFont val="微软雅黑"/>
        <charset val="136"/>
      </rPr>
      <t>蛙鬼</t>
    </r>
  </si>
  <si>
    <t>Blu Mag DPS: Phantom Frog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</si>
  <si>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2-5</t>
    </r>
  </si>
  <si>
    <t>Blu Mag DPS: Phantom Frog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</si>
  <si>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2-6</t>
    </r>
  </si>
  <si>
    <t>Blu T: Glacier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</si>
  <si>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2-7</t>
    </r>
  </si>
  <si>
    <t>Blu T: Glacier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</si>
  <si>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</si>
  <si>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</si>
  <si>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</si>
  <si>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</si>
  <si>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</si>
  <si>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3-1</t>
    </r>
  </si>
  <si>
    <r>
      <rPr>
        <sz val="11"/>
        <rFont val="宋体"/>
        <family val="3"/>
        <charset val="134"/>
      </rPr>
      <t>★★★</t>
    </r>
    <r>
      <rPr>
        <sz val="11"/>
        <rFont val="微软雅黑"/>
        <charset val="136"/>
      </rPr>
      <t>3</t>
    </r>
  </si>
  <si>
    <t>Blu S Buff: Kappa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</si>
  <si>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3-2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</si>
  <si>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（花魄）</t>
    </r>
    <r>
      <rPr>
        <sz val="11"/>
        <color indexed="8"/>
        <rFont val="微软雅黑"/>
        <charset val="136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</si>
  <si>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</si>
  <si>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</si>
  <si>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</si>
  <si>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3-3</t>
    </r>
  </si>
  <si>
    <t>Grn Phys DPS: Flower Spirit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</si>
  <si>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3-4</t>
    </r>
  </si>
  <si>
    <r>
      <rPr>
        <sz val="11"/>
        <color indexed="8"/>
        <rFont val="微软雅黑"/>
        <charset val="136"/>
      </rPr>
      <t>绿物T（</t>
    </r>
    <r>
      <rPr>
        <sz val="11"/>
        <color indexed="10"/>
        <rFont val="微软雅黑"/>
        <charset val="136"/>
      </rPr>
      <t>蜥蜴人</t>
    </r>
    <r>
      <rPr>
        <sz val="11"/>
        <color indexed="8"/>
        <rFont val="微软雅黑"/>
        <charset val="136"/>
      </rPr>
      <t>）</t>
    </r>
  </si>
  <si>
    <t>Grn Phys T: Lizardman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</si>
  <si>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3-5</t>
    </r>
  </si>
  <si>
    <t>Grn Phys T:  Lizardman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</si>
  <si>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3-6</t>
    </r>
  </si>
  <si>
    <r>
      <rPr>
        <sz val="11"/>
        <color indexed="8"/>
        <rFont val="微软雅黑"/>
        <charset val="136"/>
      </rPr>
      <t>绿提升S（</t>
    </r>
    <r>
      <rPr>
        <sz val="11"/>
        <color indexed="10"/>
        <rFont val="微软雅黑"/>
        <charset val="136"/>
      </rPr>
      <t>Melody Bulb</t>
    </r>
    <r>
      <rPr>
        <sz val="11"/>
        <color indexed="8"/>
        <rFont val="微软雅黑"/>
        <charset val="136"/>
      </rPr>
      <t>）</t>
    </r>
  </si>
  <si>
    <t>Grn S Buff: Melody Bulb</t>
  </si>
  <si>
    <t>男 Male？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</si>
  <si>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3-7</t>
    </r>
  </si>
  <si>
    <t>Grn S Buff: Melody Bulb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</si>
  <si>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3-8</t>
    </r>
  </si>
  <si>
    <t>Blk Mag DPS: Shadow Puppet</t>
  </si>
  <si>
    <t>Mt. Lonely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</si>
  <si>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4-1</t>
    </r>
  </si>
  <si>
    <t>Blk Mag DPS: Shadow Puppet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</si>
  <si>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</si>
  <si>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</si>
  <si>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</si>
  <si>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4-3</t>
    </r>
  </si>
  <si>
    <t>Blk S Debuff: Nightmare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</si>
  <si>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4-4</t>
    </r>
  </si>
  <si>
    <t>Wht S Buff: Fallen Angel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</si>
  <si>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4-5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</si>
  <si>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6"/>
      </rPr>
      <t>H (Momo)</t>
    </r>
  </si>
  <si>
    <t>Wht Heal: Momo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</si>
  <si>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4-6</t>
    </r>
  </si>
  <si>
    <t>Grn Heal: Mandrake</t>
  </si>
  <si>
    <t>Plant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</si>
  <si>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4-7</t>
    </r>
  </si>
  <si>
    <r>
      <rPr>
        <sz val="11"/>
        <color indexed="8"/>
        <rFont val="宋体"/>
        <charset val="134"/>
      </rPr>
      <t>蓝物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（温迪戈）雪怪或是汉尼拔</t>
    </r>
    <r>
      <rPr>
        <sz val="11"/>
        <color indexed="8"/>
        <rFont val="微软雅黑"/>
        <charset val="136"/>
      </rPr>
      <t xml:space="preserve"> </t>
    </r>
    <r>
      <rPr>
        <sz val="11"/>
        <color indexed="8"/>
        <rFont val="宋体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</si>
  <si>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</si>
  <si>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</si>
  <si>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</si>
  <si>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</si>
  <si>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</si>
  <si>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</si>
  <si>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</si>
  <si>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</si>
  <si>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</si>
  <si>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</si>
  <si>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</si>
  <si>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5-2</t>
    </r>
  </si>
  <si>
    <t>Blk Mag DPS/Debuff: Banshee</t>
  </si>
  <si>
    <t>Various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</si>
  <si>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5-3</t>
    </r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</si>
  <si>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charset val="136"/>
      </rPr>
      <t>H</t>
    </r>
    <r>
      <rPr>
        <sz val="11"/>
        <color indexed="8"/>
        <rFont val="宋体"/>
        <charset val="134"/>
      </rPr>
      <t>（龙宫童子）</t>
    </r>
  </si>
  <si>
    <t>Blu Heal: Water Tyke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</si>
  <si>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5-4</t>
    </r>
  </si>
  <si>
    <r>
      <rPr>
        <sz val="11"/>
        <color indexed="8"/>
        <rFont val="微软雅黑"/>
        <charset val="136"/>
      </rPr>
      <t>绿物D（</t>
    </r>
    <r>
      <rPr>
        <sz val="11"/>
        <color indexed="10"/>
        <rFont val="微软雅黑"/>
        <charset val="136"/>
      </rPr>
      <t>潘神</t>
    </r>
    <r>
      <rPr>
        <sz val="11"/>
        <color indexed="8"/>
        <rFont val="微软雅黑"/>
        <charset val="136"/>
      </rPr>
      <t>）</t>
    </r>
  </si>
  <si>
    <t>Grn Phys DPS: Pans</t>
  </si>
  <si>
    <t>Spanish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</si>
  <si>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5-5</t>
    </r>
  </si>
  <si>
    <r>
      <rPr>
        <sz val="11"/>
        <color indexed="8"/>
        <rFont val="宋体"/>
        <charset val="134"/>
      </rPr>
      <t>白主</t>
    </r>
    <r>
      <rPr>
        <sz val="11"/>
        <color indexed="8"/>
        <rFont val="微软雅黑"/>
        <charset val="136"/>
      </rPr>
      <t>H</t>
    </r>
    <r>
      <rPr>
        <sz val="11"/>
        <color indexed="8"/>
        <rFont val="宋体"/>
        <charset val="134"/>
      </rPr>
      <t>辅驱</t>
    </r>
    <r>
      <rPr>
        <sz val="11"/>
        <color indexed="8"/>
        <rFont val="微软雅黑"/>
        <charset val="136"/>
      </rPr>
      <t>S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哈皮</t>
    </r>
    <r>
      <rPr>
        <sz val="11"/>
        <color indexed="8"/>
        <rFont val="宋体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</si>
  <si>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</si>
  <si>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</si>
  <si>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5-6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</si>
  <si>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6"/>
      </rPr>
      <t>)</t>
    </r>
  </si>
  <si>
    <t>Red Phys DPS: Dojoji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</si>
  <si>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5-7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</si>
  <si>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6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charset val="136"/>
      </rPr>
      <t>)</t>
    </r>
  </si>
  <si>
    <t>Red S: Mboitata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</si>
  <si>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5-8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</si>
  <si>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6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charset val="136"/>
      </rPr>
      <t>弥诺陶洛斯)</t>
    </r>
  </si>
  <si>
    <t>Red T: Minotaur</t>
  </si>
  <si>
    <t>Misty Lair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</si>
  <si>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6-1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</si>
  <si>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charset val="136"/>
      </rPr>
      <t>)</t>
    </r>
  </si>
  <si>
    <t>Wht DPS: Chang'e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</si>
  <si>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6-2</t>
    </r>
  </si>
  <si>
    <t>没有用到？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</si>
  <si>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6"/>
      </rPr>
      <t>T (</t>
    </r>
    <r>
      <rPr>
        <sz val="11"/>
        <color indexed="8"/>
        <rFont val="微软雅黑"/>
        <charset val="136"/>
      </rPr>
      <t>)</t>
    </r>
  </si>
  <si>
    <t>Grn 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</si>
  <si>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6-3</t>
    </r>
  </si>
  <si>
    <r>
      <rPr>
        <sz val="11"/>
        <color indexed="8"/>
        <rFont val="微软雅黑"/>
        <charset val="136"/>
      </rPr>
      <t xml:space="preserve">白提升S辅助hot </t>
    </r>
    <r>
      <rPr>
        <sz val="11"/>
        <color indexed="10"/>
        <rFont val="微软雅黑"/>
        <charset val="136"/>
      </rPr>
      <t>独角兽</t>
    </r>
  </si>
  <si>
    <t>Wht S Buff/Regen: Unicorn</t>
  </si>
  <si>
    <t>Greek/European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</si>
  <si>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6-4</t>
    </r>
  </si>
  <si>
    <r>
      <rPr>
        <sz val="11"/>
        <color indexed="8"/>
        <rFont val="微软雅黑"/>
        <charset val="136"/>
      </rPr>
      <t>黑妨害S（黑妨害S（</t>
    </r>
    <r>
      <rPr>
        <sz val="11"/>
        <color indexed="10"/>
        <rFont val="微软雅黑"/>
        <charset val="136"/>
      </rPr>
      <t>凯瑞斯</t>
    </r>
    <r>
      <rPr>
        <sz val="11"/>
        <color indexed="8"/>
        <rFont val="微软雅黑"/>
        <charset val="136"/>
      </rPr>
      <t>））</t>
    </r>
  </si>
  <si>
    <t>Blk S Debuff: Keres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</si>
  <si>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6-5</t>
    </r>
  </si>
  <si>
    <t>Blu Mag T: Ammut</t>
  </si>
  <si>
    <t>Egyptian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</si>
  <si>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</si>
  <si>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</si>
  <si>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</si>
  <si>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6-7</t>
    </r>
  </si>
  <si>
    <r>
      <rPr>
        <sz val="11"/>
        <color indexed="8"/>
        <rFont val="微软雅黑"/>
        <charset val="136"/>
      </rPr>
      <t>黑法dotD（</t>
    </r>
    <r>
      <rPr>
        <sz val="11"/>
        <color indexed="10"/>
        <rFont val="微软雅黑"/>
        <charset val="136"/>
      </rPr>
      <t>络新妇</t>
    </r>
    <r>
      <rPr>
        <sz val="11"/>
        <color indexed="8"/>
        <rFont val="微软雅黑"/>
        <charset val="136"/>
      </rPr>
      <t>）</t>
    </r>
  </si>
  <si>
    <t>Blk Mag DOT: Nephila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</si>
  <si>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6-8</t>
    </r>
  </si>
  <si>
    <r>
      <rPr>
        <sz val="11"/>
        <color indexed="8"/>
        <rFont val="Libian SC Regular"/>
        <charset val="134"/>
      </rPr>
      <t>蓝妨害</t>
    </r>
    <r>
      <rPr>
        <sz val="11"/>
        <color indexed="8"/>
        <rFont val="微软雅黑"/>
        <charset val="136"/>
      </rPr>
      <t>S</t>
    </r>
    <r>
      <rPr>
        <sz val="11"/>
        <color indexed="8"/>
        <rFont val="Libian SC Regular"/>
        <charset val="134"/>
      </rPr>
      <t>（龙女）</t>
    </r>
    <r>
      <rPr>
        <sz val="11"/>
        <color indexed="8"/>
        <rFont val="微软雅黑"/>
        <charset val="136"/>
      </rPr>
      <t>the Dragon Lady</t>
    </r>
  </si>
  <si>
    <t>Blu S Debuff: Dragon Maiden</t>
  </si>
  <si>
    <r>
      <rPr>
        <sz val="11"/>
        <color indexed="8"/>
        <rFont val="Libian SC Regular"/>
        <charset val="134"/>
      </rPr>
      <t>Nether River：</t>
    </r>
    <r>
      <rPr>
        <sz val="11"/>
        <color indexed="8"/>
        <rFont val="微软雅黑"/>
        <charset val="136"/>
      </rPr>
      <t xml:space="preserve">
</t>
    </r>
    <r>
      <rPr>
        <sz val="11"/>
        <color indexed="8"/>
        <rFont val="Libian SC Regular"/>
        <charset val="134"/>
      </rPr>
      <t>Sea</t>
    </r>
    <r>
      <rPr>
        <sz val="11"/>
        <color indexed="8"/>
        <rFont val="微软雅黑"/>
        <charset val="136"/>
      </rPr>
      <t>-</t>
    </r>
    <r>
      <rPr>
        <sz val="11"/>
        <color indexed="8"/>
        <rFont val="Libian SC Regular"/>
        <charset val="134"/>
      </rPr>
      <t>River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</si>
  <si>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7-1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</si>
  <si>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九头蛇柏</t>
    </r>
    <r>
      <rPr>
        <sz val="11"/>
        <color indexed="8"/>
        <rFont val="微软雅黑"/>
        <charset val="136"/>
      </rPr>
      <t>)</t>
    </r>
  </si>
  <si>
    <t>Grn Phys DPS: Twisted Cypress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</si>
  <si>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7-2</t>
    </r>
  </si>
  <si>
    <t>Red Mag DOT: Ifrit</t>
  </si>
  <si>
    <t>Greek/Norse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</si>
  <si>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7-3</t>
    </r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</si>
  <si>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6"/>
      </rPr>
      <t xml:space="preserve">H </t>
    </r>
    <r>
      <rPr>
        <sz val="11"/>
        <color indexed="8"/>
        <rFont val="宋体"/>
        <charset val="134"/>
      </rPr>
      <t>（森林妖姬</t>
    </r>
    <r>
      <rPr>
        <sz val="11"/>
        <color indexed="8"/>
        <rFont val="微软雅黑"/>
        <charset val="136"/>
      </rPr>
      <t>Dryad</t>
    </r>
    <r>
      <rPr>
        <sz val="11"/>
        <color indexed="8"/>
        <rFont val="宋体"/>
        <charset val="134"/>
      </rPr>
      <t>）</t>
    </r>
  </si>
  <si>
    <t>Grn Heal: Dryad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</si>
  <si>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7-4</t>
    </r>
  </si>
  <si>
    <t>Red SPD Phys DPS: Tengu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</si>
  <si>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7-5</t>
    </r>
  </si>
  <si>
    <t>S Debuff Empusae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</si>
  <si>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7-6</t>
    </r>
  </si>
  <si>
    <t>Boss 1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</si>
  <si>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7-7</t>
    </r>
  </si>
  <si>
    <t>Boss 2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</si>
  <si>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7-8</t>
    </r>
  </si>
  <si>
    <t>Grn Medusa</t>
  </si>
  <si>
    <t>Fallen Temple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</si>
  <si>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8-1</t>
    </r>
  </si>
  <si>
    <t>Red Boss 4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</si>
  <si>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8-2</t>
    </r>
  </si>
  <si>
    <t>Wht Boss 5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</si>
  <si>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8-3</t>
    </r>
  </si>
  <si>
    <t>Blu Boss 6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</si>
  <si>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</si>
  <si>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</si>
  <si>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</si>
  <si>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</si>
  <si>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</si>
  <si>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</si>
  <si>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</si>
  <si>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</si>
  <si>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</si>
  <si>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</si>
  <si>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</si>
  <si>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</si>
  <si>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</si>
  <si>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</si>
  <si>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</si>
  <si>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</si>
  <si>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</si>
  <si>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</si>
  <si>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</si>
  <si>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</si>
  <si>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</si>
  <si>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</si>
  <si>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</si>
  <si>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</si>
  <si>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</si>
  <si>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</si>
  <si>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</si>
  <si>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</si>
  <si>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</si>
  <si>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</si>
  <si>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</si>
  <si>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</si>
  <si>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</si>
  <si>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</si>
  <si>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</si>
  <si>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</si>
  <si>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</si>
  <si>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</si>
  <si>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黑妨害S（梦魇 Bangungot）</t>
  </si>
  <si>
    <t>白提升S（伪天使 Fallen Angel)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</si>
  <si>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</si>
  <si>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</si>
  <si>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</si>
  <si>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</si>
  <si>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</si>
  <si>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t>黑法dotD（络新妇 Nephila）</t>
  </si>
  <si>
    <t>蓝妨害S（龙女 Dragon Daughter）</t>
  </si>
  <si>
    <t>红法dot攻（伊芙利特, Ifrit）</t>
  </si>
  <si>
    <t>绿物D（潘神 Pans）</t>
  </si>
  <si>
    <t>绿（美杜莎 Medusa）</t>
  </si>
  <si>
    <t>绿提升S（走音草 Melody Bulb）</t>
  </si>
  <si>
    <t>蓝控S（水鬼 Davy Jones）</t>
  </si>
  <si>
    <r>
      <t>红物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6"/>
      </rPr>
      <t>)</t>
    </r>
  </si>
  <si>
    <t>* 需要待定 （精灵王/道成寺钟）</t>
  </si>
  <si>
    <t>红提升S (舞狮Dancing Lion)</t>
  </si>
  <si>
    <t>红物D (道成寺钟 Maiden Dojoji)</t>
  </si>
  <si>
    <t>红S (火鸟 Firebird)</t>
  </si>
  <si>
    <t>红T (红牛弥诺陶洛斯 Minotaur)</t>
  </si>
  <si>
    <t>白D (嫦娥 Chang'e)</t>
  </si>
  <si>
    <t>绿T ()</t>
  </si>
  <si>
    <t>绿物D (精灵王 King Elve*)</t>
  </si>
  <si>
    <t>蓝法D（蛙鬼 Phase Frog）</t>
    <phoneticPr fontId="26" type="noConversion"/>
  </si>
  <si>
    <t>黑法D辅妨害S（ 女妖 banshee）</t>
    <phoneticPr fontId="26" type="noConversion"/>
  </si>
  <si>
    <t>白提升S辅助hot （独角兽 Unicorn）</t>
    <phoneticPr fontId="26" type="noConversion"/>
  </si>
  <si>
    <t>蓝法T（阿穆特 Ammut）</t>
    <phoneticPr fontId="26" type="noConversion"/>
  </si>
  <si>
    <t>蓝法T（阿穆特 Ammut）</t>
    <phoneticPr fontId="26" type="noConversion"/>
  </si>
  <si>
    <t>绿H （森林妖姬 Dryad）</t>
    <phoneticPr fontId="26" type="noConversion"/>
  </si>
  <si>
    <t>红速物D（大天狗 Tengu）</t>
    <phoneticPr fontId="26" type="noConversion"/>
  </si>
  <si>
    <t>黑妨害S （安普沙  Empusa）</t>
    <rPh sb="0" eb="1">
      <t>hei</t>
    </rPh>
    <phoneticPr fontId="26" type="noConversion"/>
  </si>
  <si>
    <t>黑妨害S（凯瑞斯 Keres）</t>
    <phoneticPr fontId="26" type="noConversion"/>
  </si>
  <si>
    <t>蓝法D (沼泽黄蜂 Swamp Wasps)</t>
  </si>
  <si>
    <t>蓝T(寄居蟹 Hermit Crab)</t>
  </si>
  <si>
    <t>蓝提升S  (小鱼人 - Snorkel Lad)</t>
  </si>
  <si>
    <t>蓝提升S (小鱼人 - Snorkel Lad)</t>
  </si>
  <si>
    <t>绿物T (野胡子羊 Wild Shagbeard)</t>
  </si>
  <si>
    <t>绿提升S (树林小精灵 Grove Sprite)</t>
  </si>
  <si>
    <t>黑法D (黑鱿鱼 Darkmantle)</t>
  </si>
  <si>
    <t>绿H (森林住持 - Forest Abbot)</t>
  </si>
  <si>
    <t>红法dot攻(火法师 Fire Mage)</t>
  </si>
  <si>
    <t>黑（卡戎 Charon）</t>
    <rPh sb="2" eb="3">
      <t>ka'rong</t>
    </rPh>
    <phoneticPr fontId="26" type="noConversion"/>
  </si>
  <si>
    <t>√</t>
    <phoneticPr fontId="28" type="noConversion"/>
  </si>
  <si>
    <t>副本中引用的怪物</t>
    <rPh sb="0" eb="1">
      <t>f'b</t>
    </rPh>
    <rPh sb="2" eb="3">
      <t>zhong</t>
    </rPh>
    <rPh sb="3" eb="4">
      <t>yin'yong</t>
    </rPh>
    <rPh sb="5" eb="6">
      <t>de</t>
    </rPh>
    <rPh sb="6" eb="7">
      <t>guai'wu</t>
    </rPh>
    <phoneticPr fontId="28" type="noConversion"/>
  </si>
  <si>
    <t>设计的全部怪物</t>
    <rPh sb="0" eb="1">
      <t>she'ji</t>
    </rPh>
    <rPh sb="2" eb="3">
      <t>de</t>
    </rPh>
    <rPh sb="3" eb="4">
      <t>quan'bu</t>
    </rPh>
    <rPh sb="5" eb="6">
      <t>guai'wu</t>
    </rPh>
    <phoneticPr fontId="28" type="noConversion"/>
  </si>
  <si>
    <t>蓝H（龙宫童子）（缺英文名）</t>
    <rPh sb="9" eb="10">
      <t>que</t>
    </rPh>
    <rPh sb="10" eb="11">
      <t>ying'wen'min</t>
    </rPh>
    <rPh sb="12" eb="13">
      <t>ming</t>
    </rPh>
    <phoneticPr fontId="26" type="noConversion"/>
  </si>
  <si>
    <t>是否被副本引用</t>
    <rPh sb="0" eb="1">
      <t>shi'fou</t>
    </rPh>
    <rPh sb="2" eb="3">
      <t>bei</t>
    </rPh>
    <rPh sb="3" eb="4">
      <t>f'b</t>
    </rPh>
    <rPh sb="5" eb="6">
      <t>yin'yong</t>
    </rPh>
    <phoneticPr fontId="28" type="noConversion"/>
  </si>
  <si>
    <t>白H (得莫菲 Demovoy)</t>
    <phoneticPr fontId="26" type="noConversion"/>
  </si>
  <si>
    <t>绿物D（花魄 Flower Pixie）</t>
    <phoneticPr fontId="26" type="noConversion"/>
  </si>
  <si>
    <t>绿物D（花魄 Flower Pixie）</t>
    <phoneticPr fontId="26" type="noConversion"/>
  </si>
  <si>
    <t>蓝T（冰岩 Frostcap）</t>
    <phoneticPr fontId="26" type="noConversion"/>
  </si>
  <si>
    <t>蓝提升S （河童 Kappa）</t>
    <phoneticPr fontId="26" type="noConversion"/>
  </si>
  <si>
    <t>黑法D (皮影 Shadow Puppet)</t>
    <phoneticPr fontId="26" type="noConversion"/>
  </si>
  <si>
    <t>黑法D (皮影 Shadow Puppet)</t>
    <phoneticPr fontId="26" type="noConversion"/>
  </si>
  <si>
    <t>红速物D（小丑 Joker）</t>
  </si>
  <si>
    <t>红速法D（大天狗 Tengu）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</si>
</sst>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9" x14ac:knownFonts="1">
    <font>
      <sz val="11"/>
      <color indexed="8"/>
      <name val="宋体"/>
      <charset val="134"/>
    </font>
    <font>
      <sz val="11"/>
      <color indexed="8"/>
      <name val="微软雅黑"/>
      <charset val="136"/>
    </font>
    <font>
      <b/>
      <sz val="11"/>
      <color indexed="8"/>
      <name val="宋体"/>
      <family val="3"/>
      <charset val="134"/>
    </font>
    <font>
      <sz val="11"/>
      <color indexed="8"/>
      <name val="Calibri"/>
    </font>
    <font>
      <sz val="11"/>
      <color indexed="10"/>
      <name val="Libian SC Regular"/>
      <charset val="134"/>
    </font>
    <font>
      <sz val="11"/>
      <color indexed="10"/>
      <name val="微软雅黑"/>
      <charset val="136"/>
    </font>
    <font>
      <sz val="11"/>
      <name val="Calibri"/>
    </font>
    <font>
      <sz val="11"/>
      <color indexed="8"/>
      <name val="Libian SC Regular"/>
      <charset val="134"/>
    </font>
    <font>
      <b/>
      <sz val="10"/>
      <color indexed="8"/>
      <name val="Libian SC Regular"/>
      <charset val="134"/>
    </font>
    <font>
      <b/>
      <sz val="11"/>
      <color indexed="8"/>
      <name val="Libian SC Regular"/>
      <charset val="134"/>
    </font>
    <font>
      <b/>
      <sz val="11"/>
      <color indexed="8"/>
      <name val="微软雅黑"/>
      <charset val="136"/>
    </font>
    <font>
      <sz val="11"/>
      <name val="微软雅黑"/>
      <charset val="136"/>
    </font>
    <font>
      <sz val="11"/>
      <name val="Libian SC Regular"/>
      <charset val="134"/>
    </font>
    <font>
      <sz val="11"/>
      <name val="宋体"/>
      <family val="3"/>
      <charset val="134"/>
    </font>
    <font>
      <sz val="11"/>
      <color indexed="24"/>
      <name val="微软雅黑"/>
      <charset val="136"/>
    </font>
    <font>
      <b/>
      <sz val="11"/>
      <color indexed="10"/>
      <name val="微软雅黑"/>
      <charset val="136"/>
    </font>
    <font>
      <sz val="11"/>
      <color indexed="40"/>
      <name val="微软雅黑"/>
      <charset val="136"/>
    </font>
    <font>
      <b/>
      <sz val="11"/>
      <color indexed="9"/>
      <name val="微软雅黑"/>
      <charset val="136"/>
    </font>
    <font>
      <b/>
      <sz val="11"/>
      <name val="微软雅黑"/>
      <charset val="136"/>
    </font>
    <font>
      <sz val="11"/>
      <color indexed="9"/>
      <name val="微软雅黑"/>
      <charset val="136"/>
    </font>
    <font>
      <sz val="11"/>
      <color indexed="22"/>
      <name val="微软雅黑"/>
      <charset val="136"/>
    </font>
    <font>
      <b/>
      <sz val="11"/>
      <color indexed="40"/>
      <name val="微软雅黑"/>
      <charset val="136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11" borderId="0" xfId="6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3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11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11" fillId="11" borderId="5" xfId="6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14" fontId="7" fillId="3" borderId="0" xfId="0" applyNumberFormat="1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>
      <alignment vertical="center"/>
    </xf>
    <xf numFmtId="0" fontId="1" fillId="11" borderId="0" xfId="0" applyFont="1" applyFill="1" applyBorder="1" applyAlignment="1">
      <alignment horizontal="left" vertical="top"/>
    </xf>
    <xf numFmtId="0" fontId="11" fillId="3" borderId="0" xfId="6" applyFont="1" applyFill="1" applyBorder="1" applyAlignment="1">
      <alignment horizontal="left" vertical="top" wrapText="1"/>
    </xf>
    <xf numFmtId="0" fontId="11" fillId="11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4" fillId="0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64" fontId="10" fillId="0" borderId="13" xfId="0" applyNumberFormat="1" applyFont="1" applyBorder="1" applyAlignment="1">
      <alignment vertical="center" wrapText="1"/>
    </xf>
    <xf numFmtId="164" fontId="10" fillId="0" borderId="13" xfId="0" applyNumberFormat="1" applyFont="1" applyFill="1" applyBorder="1" applyAlignment="1">
      <alignment vertical="center" wrapText="1"/>
    </xf>
    <xf numFmtId="164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64" fontId="1" fillId="0" borderId="0" xfId="0" applyNumberFormat="1" applyFont="1" applyBorder="1">
      <alignment vertical="center"/>
    </xf>
    <xf numFmtId="164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64" fontId="1" fillId="0" borderId="0" xfId="0" applyNumberFormat="1" applyFont="1" applyFill="1" applyBorder="1">
      <alignment vertical="center"/>
    </xf>
    <xf numFmtId="164" fontId="1" fillId="0" borderId="0" xfId="0" applyNumberFormat="1" applyFont="1" applyFill="1">
      <alignment vertical="center"/>
    </xf>
    <xf numFmtId="0" fontId="15" fillId="0" borderId="5" xfId="0" applyFont="1" applyBorder="1">
      <alignment vertical="center"/>
    </xf>
    <xf numFmtId="0" fontId="15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6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9" fillId="0" borderId="0" xfId="0" applyFont="1">
      <alignment vertical="center"/>
    </xf>
    <xf numFmtId="0" fontId="11" fillId="0" borderId="0" xfId="0" applyFont="1">
      <alignment vertical="center"/>
    </xf>
    <xf numFmtId="0" fontId="20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9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0" fontId="15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7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9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1" fillId="0" borderId="0" xfId="0" applyFont="1">
      <alignment vertical="center"/>
    </xf>
    <xf numFmtId="0" fontId="19" fillId="0" borderId="14" xfId="0" applyFont="1" applyBorder="1">
      <alignment vertical="center"/>
    </xf>
    <xf numFmtId="0" fontId="19" fillId="11" borderId="0" xfId="0" applyFont="1" applyFill="1">
      <alignment vertical="center"/>
    </xf>
    <xf numFmtId="0" fontId="19" fillId="0" borderId="5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7" fillId="0" borderId="3" xfId="0" applyFont="1" applyBorder="1">
      <alignment vertical="center"/>
    </xf>
    <xf numFmtId="0" fontId="19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9" fillId="0" borderId="20" xfId="0" applyFont="1" applyBorder="1">
      <alignment vertical="center"/>
    </xf>
    <xf numFmtId="0" fontId="19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13" borderId="0" xfId="0" applyFont="1" applyFill="1">
      <alignment vertical="center"/>
    </xf>
    <xf numFmtId="0" fontId="25" fillId="0" borderId="0" xfId="6" applyFont="1" applyFill="1" applyAlignment="1">
      <alignment horizontal="left" vertical="top"/>
    </xf>
    <xf numFmtId="0" fontId="1" fillId="12" borderId="0" xfId="6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5" fillId="0" borderId="0" xfId="6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top"/>
    </xf>
    <xf numFmtId="0" fontId="1" fillId="0" borderId="0" xfId="6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7" applyFont="1" applyFill="1" applyAlignment="1">
      <alignment horizontal="left" vertical="top"/>
    </xf>
    <xf numFmtId="0" fontId="27" fillId="0" borderId="0" xfId="0" applyFont="1" applyBorder="1" applyAlignment="1"/>
    <xf numFmtId="0" fontId="1" fillId="0" borderId="0" xfId="0" applyFont="1" applyBorder="1" applyAlignment="1"/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8">
    <cellStyle name="Normal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7" x14ac:dyDescent="0.15"/>
  <cols>
    <col min="1" max="1" width="17.1640625" style="101" customWidth="1"/>
    <col min="2" max="4" width="13" style="101" customWidth="1"/>
    <col min="5" max="5" width="16.33203125" style="191" customWidth="1"/>
    <col min="6" max="6" width="9" style="192"/>
    <col min="7" max="8" width="9" style="1"/>
    <col min="9" max="9" width="9" style="192"/>
    <col min="10" max="10" width="9" style="1"/>
    <col min="11" max="11" width="17.5" style="186" customWidth="1"/>
    <col min="12" max="12" width="16.1640625" style="192" customWidth="1"/>
    <col min="13" max="13" width="16.1640625" style="1" customWidth="1"/>
    <col min="14" max="14" width="9" style="192"/>
    <col min="15" max="16" width="16.1640625" style="1" customWidth="1"/>
    <col min="17" max="17" width="13.1640625" style="1" customWidth="1"/>
    <col min="18" max="18" width="17.6640625" style="186" customWidth="1"/>
    <col min="19" max="19" width="9" style="193"/>
    <col min="20" max="20" width="18.5" style="186" customWidth="1"/>
    <col min="21" max="21" width="9" style="192"/>
    <col min="22" max="22" width="9" style="160"/>
    <col min="23" max="23" width="9" style="1"/>
    <col min="24" max="24" width="9" style="192"/>
    <col min="25" max="25" width="19.6640625" style="1" customWidth="1"/>
    <col min="26" max="16384" width="9" style="1"/>
  </cols>
  <sheetData>
    <row r="1" spans="1:25" x14ac:dyDescent="0.15">
      <c r="B1" s="101" t="s">
        <v>0</v>
      </c>
      <c r="E1" s="194" t="s">
        <v>1</v>
      </c>
      <c r="F1" s="190"/>
      <c r="G1" s="190"/>
      <c r="H1" s="190"/>
      <c r="I1" s="190"/>
      <c r="J1" s="190"/>
      <c r="K1" s="218"/>
      <c r="L1" s="190"/>
      <c r="M1" s="190"/>
      <c r="N1" s="190"/>
      <c r="O1" s="190"/>
      <c r="P1" s="190"/>
      <c r="Q1" s="190"/>
      <c r="R1" s="218"/>
      <c r="S1" s="218"/>
      <c r="T1" s="218"/>
      <c r="U1" s="190"/>
      <c r="V1" s="190"/>
      <c r="W1" s="229"/>
      <c r="X1" s="160"/>
    </row>
    <row r="2" spans="1:25" x14ac:dyDescent="0.15">
      <c r="B2" s="1" t="s">
        <v>2</v>
      </c>
      <c r="E2" s="252" t="s">
        <v>3</v>
      </c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3"/>
    </row>
    <row r="3" spans="1:25" x14ac:dyDescent="0.15">
      <c r="E3" s="195" t="s">
        <v>4</v>
      </c>
      <c r="F3" s="254" t="s">
        <v>5</v>
      </c>
      <c r="G3" s="255"/>
      <c r="H3" s="256"/>
      <c r="I3" s="254" t="s">
        <v>6</v>
      </c>
      <c r="J3" s="255"/>
      <c r="K3" s="256"/>
      <c r="L3" s="254" t="s">
        <v>7</v>
      </c>
      <c r="M3" s="255"/>
      <c r="N3" s="255"/>
      <c r="O3" s="255"/>
      <c r="P3" s="255"/>
      <c r="Q3" s="255"/>
      <c r="R3" s="256"/>
      <c r="S3" s="254" t="s">
        <v>8</v>
      </c>
      <c r="T3" s="256"/>
      <c r="U3" s="254" t="s">
        <v>9</v>
      </c>
      <c r="V3" s="255"/>
      <c r="W3" s="255"/>
    </row>
    <row r="4" spans="1:25" s="184" customFormat="1" x14ac:dyDescent="0.15">
      <c r="B4" s="250" t="s">
        <v>10</v>
      </c>
      <c r="C4" s="251"/>
      <c r="D4" s="251"/>
      <c r="E4" s="196" t="s">
        <v>11</v>
      </c>
      <c r="F4" s="197" t="s">
        <v>12</v>
      </c>
      <c r="G4" s="198" t="s">
        <v>13</v>
      </c>
      <c r="H4" s="198" t="s">
        <v>14</v>
      </c>
      <c r="I4" s="219" t="s">
        <v>15</v>
      </c>
      <c r="J4" s="198" t="s">
        <v>15</v>
      </c>
      <c r="K4" s="220" t="s">
        <v>15</v>
      </c>
      <c r="L4" s="197" t="s">
        <v>16</v>
      </c>
      <c r="M4" s="221" t="s">
        <v>17</v>
      </c>
      <c r="N4" s="219" t="s">
        <v>18</v>
      </c>
      <c r="O4" s="198" t="s">
        <v>19</v>
      </c>
      <c r="P4" s="198" t="s">
        <v>20</v>
      </c>
      <c r="Q4" s="198" t="s">
        <v>21</v>
      </c>
      <c r="R4" s="220" t="s">
        <v>22</v>
      </c>
      <c r="S4" s="230" t="s">
        <v>23</v>
      </c>
      <c r="T4" s="220" t="s">
        <v>24</v>
      </c>
      <c r="U4" s="197"/>
      <c r="V4" s="198"/>
      <c r="W4" s="198"/>
      <c r="X4" s="197"/>
    </row>
    <row r="5" spans="1:25" s="101" customFormat="1" x14ac:dyDescent="0.15">
      <c r="B5" s="101" t="s">
        <v>25</v>
      </c>
      <c r="C5" s="101" t="s">
        <v>26</v>
      </c>
      <c r="D5" s="101" t="s">
        <v>27</v>
      </c>
      <c r="E5" s="195" t="s">
        <v>28</v>
      </c>
      <c r="F5" s="199" t="s">
        <v>29</v>
      </c>
      <c r="G5" s="200" t="s">
        <v>30</v>
      </c>
      <c r="H5" s="200" t="s">
        <v>31</v>
      </c>
      <c r="I5" s="222" t="s">
        <v>32</v>
      </c>
      <c r="J5" s="101" t="s">
        <v>33</v>
      </c>
      <c r="K5" s="179" t="s">
        <v>34</v>
      </c>
      <c r="L5" s="199" t="s">
        <v>35</v>
      </c>
      <c r="M5" s="223" t="s">
        <v>17</v>
      </c>
      <c r="N5" s="199" t="s">
        <v>18</v>
      </c>
      <c r="O5" s="200" t="s">
        <v>36</v>
      </c>
      <c r="P5" s="224" t="s">
        <v>37</v>
      </c>
      <c r="Q5" s="101" t="s">
        <v>21</v>
      </c>
      <c r="R5" s="179" t="s">
        <v>38</v>
      </c>
      <c r="S5" s="230" t="s">
        <v>23</v>
      </c>
      <c r="T5" s="179" t="s">
        <v>39</v>
      </c>
      <c r="U5" s="222" t="s">
        <v>40</v>
      </c>
      <c r="V5" s="181" t="s">
        <v>41</v>
      </c>
      <c r="W5" s="101" t="s">
        <v>42</v>
      </c>
      <c r="X5" s="222"/>
    </row>
    <row r="6" spans="1:25" s="185" customFormat="1" x14ac:dyDescent="0.15">
      <c r="A6" s="201" t="s">
        <v>43</v>
      </c>
      <c r="B6" s="201" t="s">
        <v>44</v>
      </c>
      <c r="C6" s="201" t="s">
        <v>45</v>
      </c>
      <c r="D6" s="201" t="s">
        <v>46</v>
      </c>
      <c r="E6" s="202" t="s">
        <v>43</v>
      </c>
      <c r="F6" s="203" t="s">
        <v>46</v>
      </c>
      <c r="G6" s="185" t="s">
        <v>46</v>
      </c>
      <c r="H6" s="185" t="s">
        <v>46</v>
      </c>
      <c r="I6" s="203"/>
      <c r="K6" s="225"/>
      <c r="L6" s="203" t="s">
        <v>45</v>
      </c>
      <c r="N6" s="203" t="s">
        <v>45</v>
      </c>
      <c r="O6" s="185" t="s">
        <v>46</v>
      </c>
      <c r="R6" s="225"/>
      <c r="S6" s="231"/>
      <c r="T6" s="225"/>
      <c r="U6" s="203"/>
      <c r="X6" s="203"/>
    </row>
    <row r="7" spans="1:25" x14ac:dyDescent="0.15">
      <c r="A7" s="101" t="s">
        <v>47</v>
      </c>
      <c r="B7" s="101" t="s">
        <v>48</v>
      </c>
      <c r="C7" s="101" t="s">
        <v>45</v>
      </c>
      <c r="D7" s="101" t="s">
        <v>46</v>
      </c>
      <c r="E7" s="191" t="s">
        <v>47</v>
      </c>
      <c r="F7" s="192" t="s">
        <v>46</v>
      </c>
      <c r="G7" s="1" t="s">
        <v>46</v>
      </c>
      <c r="H7" s="1" t="s">
        <v>46</v>
      </c>
      <c r="I7" s="192" t="s">
        <v>46</v>
      </c>
      <c r="L7" s="192" t="s">
        <v>49</v>
      </c>
      <c r="O7" s="1" t="s">
        <v>44</v>
      </c>
      <c r="T7" s="186" t="s">
        <v>46</v>
      </c>
    </row>
    <row r="8" spans="1:25" x14ac:dyDescent="0.15">
      <c r="A8" s="101" t="s">
        <v>50</v>
      </c>
      <c r="B8" s="101" t="s">
        <v>46</v>
      </c>
      <c r="C8" s="101" t="s">
        <v>46</v>
      </c>
      <c r="D8" s="101" t="s">
        <v>46</v>
      </c>
      <c r="E8" s="191" t="s">
        <v>50</v>
      </c>
      <c r="F8" s="192" t="s">
        <v>46</v>
      </c>
      <c r="G8" s="1" t="s">
        <v>46</v>
      </c>
      <c r="H8" s="1" t="s">
        <v>46</v>
      </c>
      <c r="W8" s="1" t="s">
        <v>46</v>
      </c>
    </row>
    <row r="9" spans="1:25" x14ac:dyDescent="0.15">
      <c r="A9" s="101" t="s">
        <v>51</v>
      </c>
      <c r="B9" s="101" t="s">
        <v>45</v>
      </c>
      <c r="C9" s="101" t="s">
        <v>45</v>
      </c>
      <c r="D9" s="101" t="s">
        <v>45</v>
      </c>
      <c r="E9" s="191" t="s">
        <v>51</v>
      </c>
      <c r="F9" s="192" t="s">
        <v>46</v>
      </c>
      <c r="G9" s="1" t="s">
        <v>45</v>
      </c>
      <c r="H9" s="1" t="s">
        <v>46</v>
      </c>
    </row>
    <row r="10" spans="1:25" x14ac:dyDescent="0.15">
      <c r="A10" s="101" t="s">
        <v>52</v>
      </c>
      <c r="B10" s="101" t="s">
        <v>46</v>
      </c>
      <c r="C10" s="101" t="s">
        <v>46</v>
      </c>
      <c r="D10" s="101" t="s">
        <v>46</v>
      </c>
      <c r="E10" s="191" t="s">
        <v>52</v>
      </c>
      <c r="F10" s="192" t="s">
        <v>46</v>
      </c>
      <c r="G10" s="1" t="s">
        <v>46</v>
      </c>
      <c r="H10" s="1" t="s">
        <v>46</v>
      </c>
      <c r="J10" s="160" t="s">
        <v>46</v>
      </c>
      <c r="O10" s="1" t="s">
        <v>46</v>
      </c>
      <c r="U10" s="192" t="s">
        <v>46</v>
      </c>
      <c r="W10" s="1" t="s">
        <v>46</v>
      </c>
      <c r="Y10" s="1" t="s">
        <v>53</v>
      </c>
    </row>
    <row r="11" spans="1:25" s="186" customFormat="1" hidden="1" x14ac:dyDescent="0.15">
      <c r="A11" s="179" t="s">
        <v>54</v>
      </c>
      <c r="B11" s="179" t="s">
        <v>46</v>
      </c>
      <c r="C11" s="179" t="s">
        <v>46</v>
      </c>
      <c r="D11" s="179" t="s">
        <v>46</v>
      </c>
      <c r="E11" s="204" t="s">
        <v>55</v>
      </c>
      <c r="F11" s="193"/>
      <c r="G11" s="186" t="s">
        <v>45</v>
      </c>
      <c r="H11" s="186" t="s">
        <v>44</v>
      </c>
      <c r="I11" s="193"/>
      <c r="L11" s="193"/>
      <c r="N11" s="193"/>
      <c r="S11" s="193"/>
      <c r="U11" s="193"/>
      <c r="V11" s="228"/>
      <c r="X11" s="193"/>
      <c r="Y11" s="186" t="s">
        <v>56</v>
      </c>
    </row>
    <row r="12" spans="1:25" x14ac:dyDescent="0.15">
      <c r="A12" s="101" t="s">
        <v>57</v>
      </c>
      <c r="B12" s="101" t="s">
        <v>46</v>
      </c>
      <c r="C12" s="101" t="s">
        <v>46</v>
      </c>
      <c r="D12" s="101" t="s">
        <v>46</v>
      </c>
      <c r="E12" s="191" t="s">
        <v>58</v>
      </c>
      <c r="F12" s="192" t="s">
        <v>46</v>
      </c>
      <c r="G12" s="1" t="s">
        <v>46</v>
      </c>
      <c r="H12" s="1" t="s">
        <v>45</v>
      </c>
      <c r="K12" s="186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87" customFormat="1" x14ac:dyDescent="0.15">
      <c r="A13" s="180" t="s">
        <v>60</v>
      </c>
      <c r="B13" s="180" t="s">
        <v>45</v>
      </c>
      <c r="C13" s="180" t="s">
        <v>45</v>
      </c>
      <c r="D13" s="180" t="s">
        <v>45</v>
      </c>
      <c r="E13" s="191" t="s">
        <v>60</v>
      </c>
      <c r="F13" s="205" t="s">
        <v>45</v>
      </c>
      <c r="G13" s="1" t="s">
        <v>46</v>
      </c>
      <c r="H13" s="1" t="s">
        <v>48</v>
      </c>
      <c r="I13" s="205"/>
      <c r="J13" s="187" t="s">
        <v>61</v>
      </c>
      <c r="L13" s="205"/>
      <c r="N13" s="205"/>
      <c r="S13" s="205"/>
      <c r="U13" s="205"/>
      <c r="V13" s="232"/>
      <c r="X13" s="205"/>
    </row>
    <row r="14" spans="1:25" x14ac:dyDescent="0.15">
      <c r="A14" s="101" t="s">
        <v>62</v>
      </c>
      <c r="B14" s="101" t="s">
        <v>45</v>
      </c>
      <c r="C14" s="101" t="s">
        <v>45</v>
      </c>
      <c r="D14" s="101" t="s">
        <v>45</v>
      </c>
      <c r="E14" s="191" t="s">
        <v>63</v>
      </c>
      <c r="F14" s="192" t="s">
        <v>46</v>
      </c>
      <c r="G14" s="1" t="s">
        <v>46</v>
      </c>
      <c r="H14" s="1" t="s">
        <v>46</v>
      </c>
      <c r="I14" s="192" t="s">
        <v>48</v>
      </c>
      <c r="M14" s="1" t="s">
        <v>44</v>
      </c>
      <c r="N14" s="192" t="s">
        <v>44</v>
      </c>
      <c r="W14" s="1" t="s">
        <v>44</v>
      </c>
      <c r="Y14" s="1" t="s">
        <v>64</v>
      </c>
    </row>
    <row r="15" spans="1:25" x14ac:dyDescent="0.15">
      <c r="A15" s="180" t="s">
        <v>65</v>
      </c>
      <c r="B15" s="101" t="s">
        <v>45</v>
      </c>
      <c r="C15" s="101" t="s">
        <v>45</v>
      </c>
      <c r="D15" s="101" t="s">
        <v>45</v>
      </c>
      <c r="E15" s="191" t="s">
        <v>66</v>
      </c>
      <c r="F15" s="192" t="s">
        <v>46</v>
      </c>
      <c r="G15" s="1" t="s">
        <v>45</v>
      </c>
      <c r="H15" s="1" t="s">
        <v>46</v>
      </c>
      <c r="I15" s="192" t="s">
        <v>48</v>
      </c>
    </row>
    <row r="16" spans="1:25" x14ac:dyDescent="0.15">
      <c r="A16" s="101" t="s">
        <v>67</v>
      </c>
      <c r="B16" s="101" t="s">
        <v>44</v>
      </c>
      <c r="C16" s="101" t="s">
        <v>48</v>
      </c>
      <c r="D16" s="101" t="s">
        <v>48</v>
      </c>
      <c r="E16" s="191" t="s">
        <v>68</v>
      </c>
      <c r="F16" s="192" t="s">
        <v>46</v>
      </c>
      <c r="G16" s="1" t="s">
        <v>46</v>
      </c>
      <c r="H16" s="1" t="s">
        <v>46</v>
      </c>
      <c r="I16" s="192" t="s">
        <v>45</v>
      </c>
      <c r="J16" s="1" t="s">
        <v>48</v>
      </c>
      <c r="K16" s="186" t="s">
        <v>44</v>
      </c>
      <c r="N16" s="192" t="s">
        <v>44</v>
      </c>
      <c r="P16" s="1" t="s">
        <v>44</v>
      </c>
      <c r="Y16" s="1" t="s">
        <v>69</v>
      </c>
    </row>
    <row r="17" spans="1:25" s="186" customFormat="1" hidden="1" x14ac:dyDescent="0.15">
      <c r="A17" s="179" t="s">
        <v>70</v>
      </c>
      <c r="B17" s="179" t="s">
        <v>44</v>
      </c>
      <c r="C17" s="179" t="s">
        <v>49</v>
      </c>
      <c r="D17" s="179" t="s">
        <v>48</v>
      </c>
      <c r="E17" s="204" t="s">
        <v>71</v>
      </c>
      <c r="F17" s="193"/>
      <c r="I17" s="193"/>
      <c r="L17" s="193"/>
      <c r="N17" s="193"/>
      <c r="Q17" s="186" t="s">
        <v>48</v>
      </c>
      <c r="S17" s="193"/>
      <c r="T17" s="186" t="s">
        <v>44</v>
      </c>
      <c r="U17" s="193"/>
      <c r="V17" s="228"/>
      <c r="X17" s="193"/>
      <c r="Y17" s="186" t="s">
        <v>72</v>
      </c>
    </row>
    <row r="18" spans="1:25" x14ac:dyDescent="0.15">
      <c r="A18" s="101" t="s">
        <v>73</v>
      </c>
      <c r="B18" s="101" t="s">
        <v>74</v>
      </c>
      <c r="C18" s="101" t="s">
        <v>48</v>
      </c>
      <c r="D18" s="101" t="s">
        <v>48</v>
      </c>
      <c r="E18" s="191" t="s">
        <v>73</v>
      </c>
      <c r="F18" s="192" t="s">
        <v>46</v>
      </c>
      <c r="G18" s="1" t="s">
        <v>46</v>
      </c>
      <c r="H18" s="1" t="s">
        <v>46</v>
      </c>
      <c r="I18" s="192" t="s">
        <v>46</v>
      </c>
      <c r="J18" s="1" t="s">
        <v>44</v>
      </c>
      <c r="S18" s="193" t="s">
        <v>44</v>
      </c>
      <c r="Y18" s="1" t="s">
        <v>75</v>
      </c>
    </row>
    <row r="19" spans="1:25" s="188" customFormat="1" x14ac:dyDescent="0.15">
      <c r="A19" s="188" t="s">
        <v>76</v>
      </c>
      <c r="B19" s="188" t="s">
        <v>74</v>
      </c>
      <c r="C19" s="188" t="s">
        <v>44</v>
      </c>
      <c r="D19" s="188" t="s">
        <v>44</v>
      </c>
      <c r="E19" s="206" t="s">
        <v>76</v>
      </c>
      <c r="F19" s="207"/>
      <c r="I19" s="207"/>
      <c r="L19" s="207"/>
      <c r="N19" s="207"/>
      <c r="O19" s="188" t="s">
        <v>49</v>
      </c>
      <c r="R19" s="188" t="s">
        <v>48</v>
      </c>
      <c r="S19" s="207"/>
      <c r="U19" s="207"/>
      <c r="V19" s="233"/>
      <c r="X19" s="207"/>
      <c r="Y19" s="188" t="s">
        <v>77</v>
      </c>
    </row>
    <row r="20" spans="1:25" s="186" customFormat="1" hidden="1" x14ac:dyDescent="0.15">
      <c r="A20" s="179" t="s">
        <v>78</v>
      </c>
      <c r="B20" s="179" t="s">
        <v>74</v>
      </c>
      <c r="C20" s="179" t="s">
        <v>48</v>
      </c>
      <c r="D20" s="179" t="s">
        <v>48</v>
      </c>
      <c r="E20" s="204" t="s">
        <v>78</v>
      </c>
      <c r="F20" s="193"/>
      <c r="I20" s="193"/>
      <c r="L20" s="193"/>
      <c r="N20" s="193" t="s">
        <v>48</v>
      </c>
      <c r="S20" s="193" t="s">
        <v>45</v>
      </c>
      <c r="U20" s="193"/>
      <c r="V20" s="228"/>
      <c r="X20" s="193"/>
      <c r="Y20" s="186" t="s">
        <v>79</v>
      </c>
    </row>
    <row r="21" spans="1:25" s="186" customFormat="1" hidden="1" x14ac:dyDescent="0.15">
      <c r="A21" s="179" t="s">
        <v>80</v>
      </c>
      <c r="B21" s="179" t="s">
        <v>74</v>
      </c>
      <c r="C21" s="179" t="s">
        <v>48</v>
      </c>
      <c r="D21" s="179" t="s">
        <v>45</v>
      </c>
      <c r="E21" s="204" t="s">
        <v>80</v>
      </c>
      <c r="F21" s="193"/>
      <c r="H21" s="186" t="s">
        <v>45</v>
      </c>
      <c r="I21" s="193"/>
      <c r="L21" s="193"/>
      <c r="N21" s="193"/>
      <c r="P21" s="186" t="s">
        <v>45</v>
      </c>
      <c r="Q21" s="186" t="s">
        <v>48</v>
      </c>
      <c r="S21" s="193"/>
      <c r="U21" s="193"/>
      <c r="V21" s="228"/>
      <c r="X21" s="193"/>
      <c r="Y21" s="186" t="s">
        <v>81</v>
      </c>
    </row>
    <row r="22" spans="1:25" s="186" customFormat="1" hidden="1" x14ac:dyDescent="0.15">
      <c r="A22" s="179" t="s">
        <v>82</v>
      </c>
      <c r="B22" s="179" t="s">
        <v>74</v>
      </c>
      <c r="C22" s="179" t="s">
        <v>44</v>
      </c>
      <c r="D22" s="179" t="s">
        <v>44</v>
      </c>
      <c r="E22" s="204" t="s">
        <v>82</v>
      </c>
      <c r="F22" s="193" t="s">
        <v>46</v>
      </c>
      <c r="G22" s="186" t="s">
        <v>46</v>
      </c>
      <c r="I22" s="193" t="s">
        <v>48</v>
      </c>
      <c r="L22" s="193"/>
      <c r="N22" s="193"/>
      <c r="S22" s="193"/>
      <c r="U22" s="193"/>
      <c r="V22" s="228"/>
      <c r="X22" s="193"/>
      <c r="Y22" s="186" t="s">
        <v>83</v>
      </c>
    </row>
    <row r="23" spans="1:25" s="186" customFormat="1" hidden="1" x14ac:dyDescent="0.15">
      <c r="A23" s="179" t="s">
        <v>84</v>
      </c>
      <c r="B23" s="179" t="s">
        <v>74</v>
      </c>
      <c r="C23" s="179" t="s">
        <v>44</v>
      </c>
      <c r="D23" s="179" t="s">
        <v>48</v>
      </c>
      <c r="E23" s="204" t="s">
        <v>84</v>
      </c>
      <c r="F23" s="193"/>
      <c r="I23" s="193"/>
      <c r="L23" s="193"/>
      <c r="N23" s="193" t="s">
        <v>48</v>
      </c>
      <c r="R23" s="186" t="s">
        <v>45</v>
      </c>
      <c r="S23" s="193"/>
      <c r="U23" s="193"/>
      <c r="V23" s="228"/>
      <c r="X23" s="193"/>
      <c r="Y23" s="186" t="s">
        <v>85</v>
      </c>
    </row>
    <row r="24" spans="1:25" s="187" customFormat="1" x14ac:dyDescent="0.15">
      <c r="A24" s="180" t="s">
        <v>86</v>
      </c>
      <c r="B24" s="180"/>
      <c r="C24" s="180"/>
      <c r="D24" s="180"/>
      <c r="E24" s="208"/>
      <c r="F24" s="205"/>
      <c r="I24" s="205" t="s">
        <v>46</v>
      </c>
      <c r="L24" s="205"/>
      <c r="N24" s="205" t="s">
        <v>46</v>
      </c>
      <c r="Q24" s="1" t="s">
        <v>48</v>
      </c>
      <c r="S24" s="205"/>
      <c r="U24" s="205" t="s">
        <v>48</v>
      </c>
      <c r="V24" s="232" t="s">
        <v>44</v>
      </c>
      <c r="X24" s="205"/>
    </row>
    <row r="25" spans="1:25" s="189" customFormat="1" x14ac:dyDescent="0.15">
      <c r="A25" s="209"/>
      <c r="B25" s="209"/>
      <c r="C25" s="209"/>
      <c r="D25" s="209"/>
      <c r="E25" s="210"/>
      <c r="F25" s="211"/>
      <c r="I25" s="211"/>
      <c r="K25" s="226"/>
      <c r="L25" s="211"/>
      <c r="N25" s="211"/>
      <c r="R25" s="226"/>
      <c r="S25" s="234"/>
      <c r="T25" s="226"/>
      <c r="U25" s="211"/>
      <c r="V25" s="235"/>
      <c r="X25" s="211"/>
    </row>
    <row r="26" spans="1:25" s="190" customFormat="1" x14ac:dyDescent="0.15">
      <c r="A26" s="212"/>
      <c r="B26" s="212"/>
      <c r="C26" s="212"/>
      <c r="D26" s="212"/>
      <c r="E26" s="195" t="s">
        <v>87</v>
      </c>
      <c r="F26" s="213"/>
      <c r="I26" s="213"/>
      <c r="K26" s="218"/>
      <c r="L26" s="213"/>
      <c r="N26" s="213"/>
      <c r="R26" s="218"/>
      <c r="S26" s="236"/>
      <c r="T26" s="218"/>
      <c r="U26" s="213"/>
      <c r="X26" s="213"/>
    </row>
    <row r="28" spans="1:25" x14ac:dyDescent="0.15">
      <c r="E28" s="191" t="s">
        <v>88</v>
      </c>
      <c r="F28" s="192" t="s">
        <v>89</v>
      </c>
      <c r="G28" s="1" t="s">
        <v>89</v>
      </c>
      <c r="H28" s="1" t="s">
        <v>89</v>
      </c>
      <c r="I28" s="192" t="s">
        <v>89</v>
      </c>
      <c r="J28" s="1" t="s">
        <v>89</v>
      </c>
      <c r="M28" s="1" t="s">
        <v>89</v>
      </c>
      <c r="N28" s="192" t="s">
        <v>89</v>
      </c>
      <c r="O28" s="1" t="s">
        <v>89</v>
      </c>
      <c r="P28" s="1" t="s">
        <v>89</v>
      </c>
      <c r="S28" s="193" t="s">
        <v>89</v>
      </c>
      <c r="T28" s="186" t="s">
        <v>89</v>
      </c>
      <c r="Y28" s="1" t="s">
        <v>90</v>
      </c>
    </row>
    <row r="29" spans="1:25" x14ac:dyDescent="0.15">
      <c r="E29" s="191" t="s">
        <v>91</v>
      </c>
      <c r="F29" s="192" t="s">
        <v>89</v>
      </c>
      <c r="G29" s="1" t="s">
        <v>89</v>
      </c>
      <c r="H29" s="1" t="s">
        <v>89</v>
      </c>
      <c r="K29" s="186" t="s">
        <v>89</v>
      </c>
      <c r="Q29" s="1" t="s">
        <v>89</v>
      </c>
      <c r="R29" s="186" t="s">
        <v>89</v>
      </c>
      <c r="S29" s="193" t="s">
        <v>89</v>
      </c>
      <c r="T29" s="186" t="s">
        <v>89</v>
      </c>
      <c r="Y29" s="1" t="s">
        <v>92</v>
      </c>
    </row>
    <row r="30" spans="1:25" s="154" customFormat="1" ht="51" x14ac:dyDescent="0.15">
      <c r="A30" s="214"/>
      <c r="B30" s="214"/>
      <c r="C30" s="214"/>
      <c r="D30" s="214"/>
      <c r="E30" s="215" t="s">
        <v>93</v>
      </c>
      <c r="F30" s="216" t="s">
        <v>89</v>
      </c>
      <c r="G30" s="154" t="s">
        <v>89</v>
      </c>
      <c r="H30" s="154" t="s">
        <v>89</v>
      </c>
      <c r="I30" s="216" t="s">
        <v>89</v>
      </c>
      <c r="K30" s="227" t="s">
        <v>89</v>
      </c>
      <c r="L30" s="216"/>
      <c r="N30" s="216"/>
      <c r="P30" s="154" t="s">
        <v>89</v>
      </c>
      <c r="Q30" s="154" t="s">
        <v>89</v>
      </c>
      <c r="R30" s="227" t="s">
        <v>89</v>
      </c>
      <c r="S30" s="237" t="s">
        <v>89</v>
      </c>
      <c r="T30" s="227" t="s">
        <v>89</v>
      </c>
      <c r="U30" s="216"/>
      <c r="W30" s="154" t="s">
        <v>89</v>
      </c>
      <c r="X30" s="216"/>
      <c r="Y30" s="238" t="s">
        <v>94</v>
      </c>
    </row>
    <row r="31" spans="1:25" s="160" customFormat="1" ht="34" x14ac:dyDescent="0.15">
      <c r="A31" s="217" t="s">
        <v>95</v>
      </c>
      <c r="B31" s="181"/>
      <c r="C31" s="181"/>
      <c r="D31" s="181"/>
      <c r="E31" s="181"/>
      <c r="K31" s="228"/>
      <c r="R31" s="228"/>
      <c r="S31" s="228"/>
      <c r="T31" s="228"/>
    </row>
    <row r="32" spans="1:25" s="160" customFormat="1" x14ac:dyDescent="0.15">
      <c r="B32" s="181" t="s">
        <v>96</v>
      </c>
      <c r="C32" s="181" t="s">
        <v>97</v>
      </c>
      <c r="D32" s="160" t="s">
        <v>98</v>
      </c>
      <c r="K32" s="228"/>
      <c r="R32" s="228"/>
      <c r="S32" s="228"/>
      <c r="T32" s="228"/>
    </row>
    <row r="33" spans="2:20" s="160" customFormat="1" x14ac:dyDescent="0.15">
      <c r="B33" s="181"/>
      <c r="C33" s="181"/>
      <c r="D33" s="160" t="s">
        <v>99</v>
      </c>
      <c r="K33" s="228"/>
      <c r="R33" s="228"/>
      <c r="S33" s="228"/>
      <c r="T33" s="228"/>
    </row>
    <row r="34" spans="2:20" s="160" customFormat="1" x14ac:dyDescent="0.15">
      <c r="B34" s="181"/>
      <c r="C34" s="181"/>
      <c r="D34" s="160" t="s">
        <v>100</v>
      </c>
      <c r="K34" s="228"/>
      <c r="R34" s="228"/>
      <c r="S34" s="228"/>
      <c r="T34" s="228"/>
    </row>
    <row r="35" spans="2:20" s="160" customFormat="1" x14ac:dyDescent="0.15">
      <c r="B35" s="181"/>
      <c r="C35" s="181"/>
      <c r="D35" s="160" t="s">
        <v>101</v>
      </c>
      <c r="K35" s="228"/>
      <c r="R35" s="228"/>
      <c r="S35" s="228"/>
      <c r="T35" s="228"/>
    </row>
    <row r="36" spans="2:20" s="160" customFormat="1" x14ac:dyDescent="0.15">
      <c r="B36" s="181"/>
      <c r="C36" s="181"/>
      <c r="K36" s="228"/>
      <c r="R36" s="228"/>
      <c r="S36" s="228"/>
      <c r="T36" s="228"/>
    </row>
    <row r="37" spans="2:20" s="160" customFormat="1" x14ac:dyDescent="0.15">
      <c r="B37" s="181"/>
      <c r="C37" s="181" t="s">
        <v>102</v>
      </c>
      <c r="D37" s="160" t="s">
        <v>32</v>
      </c>
      <c r="E37" s="160" t="s">
        <v>103</v>
      </c>
      <c r="K37" s="228"/>
      <c r="R37" s="228"/>
      <c r="S37" s="228"/>
      <c r="T37" s="228"/>
    </row>
    <row r="38" spans="2:20" s="160" customFormat="1" x14ac:dyDescent="0.15">
      <c r="B38" s="181"/>
      <c r="C38" s="181"/>
      <c r="D38" s="160" t="s">
        <v>33</v>
      </c>
      <c r="E38" s="160" t="s">
        <v>104</v>
      </c>
      <c r="K38" s="228"/>
      <c r="R38" s="228"/>
      <c r="S38" s="228"/>
      <c r="T38" s="228"/>
    </row>
    <row r="39" spans="2:20" s="160" customFormat="1" x14ac:dyDescent="0.15">
      <c r="B39" s="181"/>
      <c r="C39" s="181"/>
      <c r="K39" s="228"/>
      <c r="R39" s="228"/>
      <c r="S39" s="228"/>
      <c r="T39" s="228"/>
    </row>
    <row r="40" spans="2:20" s="160" customFormat="1" x14ac:dyDescent="0.15">
      <c r="B40" s="181"/>
      <c r="C40" s="181" t="s">
        <v>105</v>
      </c>
      <c r="D40" s="160" t="s">
        <v>106</v>
      </c>
      <c r="K40" s="228"/>
      <c r="R40" s="228"/>
      <c r="S40" s="228"/>
      <c r="T40" s="228"/>
    </row>
    <row r="41" spans="2:20" s="160" customFormat="1" x14ac:dyDescent="0.15">
      <c r="B41" s="181"/>
      <c r="C41" s="181"/>
      <c r="D41" s="160" t="s">
        <v>107</v>
      </c>
      <c r="K41" s="228"/>
      <c r="R41" s="228"/>
      <c r="S41" s="228"/>
      <c r="T41" s="228"/>
    </row>
    <row r="42" spans="2:20" s="160" customFormat="1" x14ac:dyDescent="0.15">
      <c r="B42" s="181"/>
      <c r="C42" s="181"/>
      <c r="D42" s="160" t="s">
        <v>108</v>
      </c>
      <c r="K42" s="228"/>
      <c r="R42" s="228"/>
      <c r="S42" s="228"/>
      <c r="T42" s="228"/>
    </row>
    <row r="43" spans="2:20" s="160" customFormat="1" x14ac:dyDescent="0.15">
      <c r="B43" s="181"/>
      <c r="C43" s="181"/>
      <c r="D43" s="160" t="s">
        <v>109</v>
      </c>
      <c r="K43" s="228"/>
      <c r="R43" s="228"/>
      <c r="S43" s="228"/>
      <c r="T43" s="228"/>
    </row>
    <row r="44" spans="2:20" s="160" customFormat="1" x14ac:dyDescent="0.15">
      <c r="B44" s="181"/>
      <c r="C44" s="181"/>
      <c r="E44" s="160" t="s">
        <v>110</v>
      </c>
      <c r="K44" s="228"/>
      <c r="R44" s="228"/>
      <c r="S44" s="228"/>
      <c r="T44" s="228"/>
    </row>
    <row r="45" spans="2:20" s="160" customFormat="1" x14ac:dyDescent="0.15">
      <c r="B45" s="181"/>
      <c r="C45" s="181"/>
      <c r="D45" s="160" t="s">
        <v>111</v>
      </c>
      <c r="K45" s="228"/>
      <c r="R45" s="228"/>
      <c r="S45" s="228"/>
      <c r="T45" s="228"/>
    </row>
    <row r="46" spans="2:20" s="160" customFormat="1" x14ac:dyDescent="0.15">
      <c r="B46" s="181"/>
      <c r="C46" s="181"/>
      <c r="D46" s="160" t="s">
        <v>112</v>
      </c>
      <c r="K46" s="228"/>
      <c r="R46" s="228"/>
      <c r="S46" s="228"/>
      <c r="T46" s="228"/>
    </row>
    <row r="47" spans="2:20" s="160" customFormat="1" x14ac:dyDescent="0.15">
      <c r="B47" s="181"/>
      <c r="C47" s="181"/>
      <c r="K47" s="228"/>
      <c r="R47" s="228"/>
      <c r="S47" s="228"/>
      <c r="T47" s="228"/>
    </row>
    <row r="48" spans="2:20" s="160" customFormat="1" x14ac:dyDescent="0.15">
      <c r="B48" s="181"/>
      <c r="C48" s="181" t="s">
        <v>113</v>
      </c>
      <c r="D48" s="160" t="s">
        <v>114</v>
      </c>
      <c r="K48" s="228"/>
      <c r="R48" s="228"/>
      <c r="S48" s="228"/>
      <c r="T48" s="228"/>
    </row>
    <row r="49" spans="2:20" s="160" customFormat="1" x14ac:dyDescent="0.15">
      <c r="B49" s="181"/>
      <c r="C49" s="181"/>
      <c r="D49" s="160" t="s">
        <v>115</v>
      </c>
      <c r="K49" s="228"/>
      <c r="R49" s="228"/>
      <c r="S49" s="228"/>
      <c r="T49" s="228"/>
    </row>
    <row r="50" spans="2:20" s="160" customFormat="1" x14ac:dyDescent="0.15">
      <c r="B50" s="181" t="s">
        <v>116</v>
      </c>
      <c r="C50" s="181"/>
      <c r="D50" s="160" t="s">
        <v>117</v>
      </c>
      <c r="K50" s="228"/>
      <c r="R50" s="228"/>
      <c r="S50" s="228"/>
      <c r="T50" s="228"/>
    </row>
    <row r="51" spans="2:20" s="160" customFormat="1" x14ac:dyDescent="0.15">
      <c r="B51" s="181"/>
      <c r="C51" s="181"/>
      <c r="D51" s="160" t="s">
        <v>118</v>
      </c>
      <c r="K51" s="228"/>
      <c r="R51" s="228"/>
      <c r="S51" s="228"/>
      <c r="T51" s="228"/>
    </row>
    <row r="52" spans="2:20" s="160" customFormat="1" x14ac:dyDescent="0.15">
      <c r="B52" s="181" t="s">
        <v>119</v>
      </c>
      <c r="C52" s="181"/>
      <c r="D52" s="160" t="s">
        <v>120</v>
      </c>
      <c r="K52" s="228"/>
      <c r="R52" s="228"/>
      <c r="S52" s="228"/>
      <c r="T52" s="228"/>
    </row>
    <row r="53" spans="2:20" s="160" customFormat="1" x14ac:dyDescent="0.15">
      <c r="B53" s="181" t="s">
        <v>121</v>
      </c>
      <c r="C53" s="181"/>
      <c r="D53" s="160" t="s">
        <v>122</v>
      </c>
      <c r="E53" s="160" t="s">
        <v>123</v>
      </c>
      <c r="K53" s="228"/>
      <c r="R53" s="228"/>
      <c r="S53" s="228"/>
      <c r="T53" s="228"/>
    </row>
    <row r="54" spans="2:20" s="160" customFormat="1" x14ac:dyDescent="0.15">
      <c r="B54" s="181" t="s">
        <v>124</v>
      </c>
      <c r="C54" s="181"/>
      <c r="E54" s="160" t="s">
        <v>125</v>
      </c>
      <c r="K54" s="228"/>
      <c r="R54" s="228"/>
      <c r="S54" s="228"/>
      <c r="T54" s="228"/>
    </row>
    <row r="55" spans="2:20" s="160" customFormat="1" x14ac:dyDescent="0.15">
      <c r="B55" s="181" t="s">
        <v>124</v>
      </c>
      <c r="C55" s="181"/>
      <c r="K55" s="228"/>
      <c r="R55" s="228"/>
      <c r="S55" s="228"/>
      <c r="T55" s="228"/>
    </row>
    <row r="56" spans="2:20" s="160" customFormat="1" x14ac:dyDescent="0.15">
      <c r="B56" s="181" t="s">
        <v>18</v>
      </c>
      <c r="C56" s="181" t="s">
        <v>126</v>
      </c>
      <c r="K56" s="228"/>
      <c r="R56" s="228"/>
      <c r="S56" s="228"/>
      <c r="T56" s="228"/>
    </row>
    <row r="57" spans="2:20" s="160" customFormat="1" x14ac:dyDescent="0.15">
      <c r="B57" s="181"/>
      <c r="C57" s="181"/>
      <c r="K57" s="228"/>
      <c r="R57" s="228"/>
      <c r="S57" s="228"/>
      <c r="T57" s="228"/>
    </row>
    <row r="58" spans="2:20" s="160" customFormat="1" x14ac:dyDescent="0.15">
      <c r="B58" s="181"/>
      <c r="C58" s="181" t="s">
        <v>127</v>
      </c>
      <c r="K58" s="228"/>
      <c r="R58" s="228"/>
      <c r="S58" s="228"/>
      <c r="T58" s="228"/>
    </row>
    <row r="59" spans="2:20" s="160" customFormat="1" x14ac:dyDescent="0.15">
      <c r="B59" s="181"/>
      <c r="C59" s="181"/>
      <c r="K59" s="228"/>
      <c r="R59" s="228"/>
      <c r="S59" s="228"/>
      <c r="T59" s="228"/>
    </row>
    <row r="60" spans="2:20" s="160" customFormat="1" x14ac:dyDescent="0.15">
      <c r="B60" s="181"/>
      <c r="C60" s="181" t="s">
        <v>128</v>
      </c>
      <c r="D60" s="160" t="s">
        <v>129</v>
      </c>
      <c r="K60" s="228"/>
      <c r="R60" s="228"/>
      <c r="S60" s="228"/>
      <c r="T60" s="228"/>
    </row>
    <row r="61" spans="2:20" s="160" customFormat="1" x14ac:dyDescent="0.15">
      <c r="B61" s="181"/>
      <c r="C61" s="181"/>
      <c r="D61" s="160" t="s">
        <v>130</v>
      </c>
      <c r="K61" s="228"/>
      <c r="R61" s="228"/>
      <c r="S61" s="228"/>
      <c r="T61" s="228"/>
    </row>
    <row r="62" spans="2:20" s="160" customFormat="1" x14ac:dyDescent="0.15">
      <c r="B62" s="181"/>
      <c r="C62" s="181"/>
      <c r="D62" s="160" t="s">
        <v>131</v>
      </c>
      <c r="K62" s="228"/>
      <c r="R62" s="228"/>
      <c r="S62" s="228"/>
      <c r="T62" s="228"/>
    </row>
    <row r="63" spans="2:20" s="160" customFormat="1" x14ac:dyDescent="0.15">
      <c r="B63" s="181"/>
      <c r="C63" s="181"/>
      <c r="K63" s="228"/>
      <c r="R63" s="228"/>
      <c r="S63" s="228"/>
      <c r="T63" s="228"/>
    </row>
    <row r="64" spans="2:20" s="160" customFormat="1" x14ac:dyDescent="0.15">
      <c r="B64" s="181"/>
      <c r="C64" s="181" t="s">
        <v>132</v>
      </c>
      <c r="D64" s="160" t="s">
        <v>133</v>
      </c>
      <c r="K64" s="228"/>
      <c r="R64" s="228"/>
      <c r="S64" s="228"/>
      <c r="T64" s="228"/>
    </row>
    <row r="65" spans="1:20" s="160" customFormat="1" x14ac:dyDescent="0.15">
      <c r="B65" s="181"/>
      <c r="C65" s="181"/>
      <c r="D65" s="160" t="s">
        <v>134</v>
      </c>
      <c r="K65" s="228"/>
      <c r="R65" s="228"/>
      <c r="S65" s="228"/>
      <c r="T65" s="228"/>
    </row>
    <row r="66" spans="1:20" s="160" customFormat="1" x14ac:dyDescent="0.15">
      <c r="B66" s="181" t="s">
        <v>116</v>
      </c>
      <c r="C66" s="181"/>
      <c r="K66" s="228"/>
      <c r="R66" s="228"/>
      <c r="S66" s="228"/>
      <c r="T66" s="228"/>
    </row>
    <row r="67" spans="1:20" s="160" customFormat="1" x14ac:dyDescent="0.15">
      <c r="B67" s="181"/>
      <c r="C67" s="181" t="s">
        <v>135</v>
      </c>
      <c r="D67" s="160" t="s">
        <v>136</v>
      </c>
      <c r="K67" s="228"/>
      <c r="R67" s="228"/>
      <c r="S67" s="228"/>
      <c r="T67" s="228"/>
    </row>
    <row r="68" spans="1:20" s="160" customFormat="1" x14ac:dyDescent="0.15">
      <c r="B68" s="181"/>
      <c r="C68" s="181"/>
      <c r="D68" s="160" t="s">
        <v>137</v>
      </c>
      <c r="K68" s="228"/>
      <c r="R68" s="228"/>
      <c r="S68" s="228"/>
      <c r="T68" s="228"/>
    </row>
    <row r="69" spans="1:20" s="160" customFormat="1" x14ac:dyDescent="0.15">
      <c r="B69" s="181"/>
      <c r="C69" s="181"/>
      <c r="D69" s="160" t="s">
        <v>138</v>
      </c>
      <c r="K69" s="228"/>
      <c r="R69" s="228"/>
      <c r="S69" s="228"/>
      <c r="T69" s="228"/>
    </row>
    <row r="70" spans="1:20" s="160" customFormat="1" x14ac:dyDescent="0.15">
      <c r="B70" s="181"/>
      <c r="C70" s="181"/>
      <c r="D70" s="160" t="s">
        <v>139</v>
      </c>
      <c r="K70" s="228"/>
      <c r="R70" s="228"/>
      <c r="S70" s="228"/>
      <c r="T70" s="228"/>
    </row>
    <row r="71" spans="1:20" s="160" customFormat="1" x14ac:dyDescent="0.15">
      <c r="A71" s="181"/>
      <c r="B71" s="181"/>
      <c r="C71" s="181"/>
      <c r="D71" s="181"/>
      <c r="E71" s="181"/>
      <c r="K71" s="228"/>
      <c r="R71" s="228"/>
      <c r="S71" s="228"/>
      <c r="T71" s="228"/>
    </row>
    <row r="72" spans="1:20" s="160" customFormat="1" x14ac:dyDescent="0.15">
      <c r="A72" s="181"/>
      <c r="B72" s="181"/>
      <c r="C72" s="181"/>
      <c r="D72" s="181"/>
      <c r="E72" s="181"/>
      <c r="K72" s="228"/>
      <c r="R72" s="228"/>
      <c r="S72" s="228"/>
      <c r="T72" s="228"/>
    </row>
    <row r="73" spans="1:20" s="160" customFormat="1" x14ac:dyDescent="0.15">
      <c r="A73" s="181"/>
      <c r="B73" s="181"/>
      <c r="C73" s="181"/>
      <c r="D73" s="181"/>
      <c r="E73" s="181"/>
      <c r="K73" s="228"/>
      <c r="R73" s="228"/>
      <c r="S73" s="228"/>
      <c r="T73" s="228"/>
    </row>
    <row r="74" spans="1:20" s="160" customFormat="1" x14ac:dyDescent="0.15">
      <c r="A74" s="181"/>
      <c r="B74" s="181"/>
      <c r="C74" s="181"/>
      <c r="D74" s="181"/>
      <c r="E74" s="181"/>
      <c r="K74" s="228"/>
      <c r="R74" s="228"/>
      <c r="S74" s="228"/>
      <c r="T74" s="228"/>
    </row>
    <row r="75" spans="1:20" s="160" customFormat="1" x14ac:dyDescent="0.15">
      <c r="A75" s="181"/>
      <c r="B75" s="181"/>
      <c r="C75" s="181"/>
      <c r="D75" s="181"/>
      <c r="E75" s="181"/>
      <c r="K75" s="228"/>
      <c r="R75" s="228"/>
      <c r="S75" s="228"/>
      <c r="T75" s="228"/>
    </row>
    <row r="76" spans="1:20" s="160" customFormat="1" x14ac:dyDescent="0.15">
      <c r="A76" s="181"/>
      <c r="B76" s="181"/>
      <c r="C76" s="181"/>
      <c r="D76" s="181"/>
      <c r="E76" s="181"/>
      <c r="K76" s="228"/>
      <c r="R76" s="228"/>
      <c r="S76" s="228"/>
      <c r="T76" s="228"/>
    </row>
    <row r="77" spans="1:20" s="160" customFormat="1" x14ac:dyDescent="0.15">
      <c r="A77" s="181"/>
      <c r="B77" s="181"/>
      <c r="C77" s="181"/>
      <c r="D77" s="181"/>
      <c r="E77" s="181"/>
      <c r="K77" s="228"/>
      <c r="R77" s="228"/>
      <c r="S77" s="228"/>
      <c r="T77" s="228"/>
    </row>
    <row r="78" spans="1:20" s="160" customFormat="1" x14ac:dyDescent="0.15">
      <c r="A78" s="181"/>
      <c r="B78" s="181"/>
      <c r="C78" s="181"/>
      <c r="D78" s="181"/>
      <c r="E78" s="181"/>
      <c r="K78" s="228"/>
      <c r="R78" s="228"/>
      <c r="S78" s="228"/>
      <c r="T78" s="228"/>
    </row>
    <row r="79" spans="1:20" s="160" customFormat="1" x14ac:dyDescent="0.15">
      <c r="A79" s="181"/>
      <c r="B79" s="181"/>
      <c r="C79" s="181"/>
      <c r="D79" s="181"/>
      <c r="E79" s="181"/>
      <c r="K79" s="228"/>
      <c r="R79" s="228"/>
      <c r="S79" s="228"/>
      <c r="T79" s="228"/>
    </row>
    <row r="80" spans="1:20" s="160" customFormat="1" x14ac:dyDescent="0.15">
      <c r="A80" s="181"/>
      <c r="B80" s="181"/>
      <c r="C80" s="181"/>
      <c r="D80" s="181"/>
      <c r="E80" s="181"/>
      <c r="K80" s="228"/>
      <c r="R80" s="228"/>
      <c r="S80" s="228"/>
      <c r="T80" s="228"/>
    </row>
    <row r="81" spans="1:20" s="160" customFormat="1" x14ac:dyDescent="0.15">
      <c r="A81" s="181"/>
      <c r="B81" s="181"/>
      <c r="C81" s="181"/>
      <c r="D81" s="181"/>
      <c r="E81" s="181"/>
      <c r="K81" s="228"/>
      <c r="R81" s="228"/>
      <c r="S81" s="228"/>
      <c r="T81" s="228"/>
    </row>
    <row r="82" spans="1:20" s="160" customFormat="1" x14ac:dyDescent="0.15">
      <c r="A82" s="181"/>
      <c r="B82" s="181"/>
      <c r="C82" s="181"/>
      <c r="D82" s="181"/>
      <c r="E82" s="181"/>
      <c r="K82" s="228"/>
      <c r="R82" s="228"/>
      <c r="S82" s="228"/>
      <c r="T82" s="228"/>
    </row>
    <row r="83" spans="1:20" s="160" customFormat="1" x14ac:dyDescent="0.15">
      <c r="A83" s="181"/>
      <c r="B83" s="181"/>
      <c r="C83" s="181"/>
      <c r="D83" s="181"/>
      <c r="E83" s="181"/>
      <c r="K83" s="228"/>
      <c r="R83" s="228"/>
      <c r="S83" s="228"/>
      <c r="T83" s="228"/>
    </row>
    <row r="84" spans="1:20" s="160" customFormat="1" x14ac:dyDescent="0.15">
      <c r="A84" s="181"/>
      <c r="B84" s="181"/>
      <c r="C84" s="181"/>
      <c r="D84" s="181"/>
      <c r="E84" s="181"/>
      <c r="K84" s="228"/>
      <c r="R84" s="228"/>
      <c r="S84" s="228"/>
      <c r="T84" s="228"/>
    </row>
    <row r="85" spans="1:20" s="160" customFormat="1" x14ac:dyDescent="0.15">
      <c r="A85" s="181"/>
      <c r="B85" s="181"/>
      <c r="C85" s="181"/>
      <c r="D85" s="181"/>
      <c r="E85" s="181"/>
      <c r="K85" s="228"/>
      <c r="R85" s="228"/>
      <c r="S85" s="228"/>
      <c r="T85" s="228"/>
    </row>
    <row r="86" spans="1:20" s="160" customFormat="1" x14ac:dyDescent="0.15">
      <c r="A86" s="181"/>
      <c r="B86" s="181"/>
      <c r="C86" s="181"/>
      <c r="D86" s="181"/>
      <c r="E86" s="181"/>
      <c r="K86" s="228"/>
      <c r="R86" s="228"/>
      <c r="S86" s="228"/>
      <c r="T86" s="228"/>
    </row>
    <row r="87" spans="1:20" s="160" customFormat="1" x14ac:dyDescent="0.15">
      <c r="A87" s="181"/>
      <c r="B87" s="181"/>
      <c r="C87" s="181"/>
      <c r="D87" s="181"/>
      <c r="E87" s="181"/>
      <c r="K87" s="228"/>
      <c r="R87" s="228"/>
      <c r="S87" s="228"/>
      <c r="T87" s="228"/>
    </row>
    <row r="88" spans="1:20" s="160" customFormat="1" x14ac:dyDescent="0.15">
      <c r="A88" s="181"/>
      <c r="B88" s="181"/>
      <c r="C88" s="181"/>
      <c r="D88" s="181"/>
      <c r="E88" s="181"/>
      <c r="K88" s="228"/>
      <c r="R88" s="228"/>
      <c r="S88" s="228"/>
      <c r="T88" s="228"/>
    </row>
    <row r="89" spans="1:20" s="160" customFormat="1" x14ac:dyDescent="0.15">
      <c r="A89" s="181"/>
      <c r="B89" s="181"/>
      <c r="C89" s="181"/>
      <c r="D89" s="181"/>
      <c r="E89" s="181"/>
      <c r="K89" s="228"/>
      <c r="R89" s="228"/>
      <c r="S89" s="228"/>
      <c r="T89" s="228"/>
    </row>
    <row r="90" spans="1:20" s="160" customFormat="1" x14ac:dyDescent="0.15">
      <c r="A90" s="181"/>
      <c r="B90" s="181"/>
      <c r="C90" s="181"/>
      <c r="D90" s="181"/>
      <c r="E90" s="181"/>
      <c r="K90" s="228"/>
      <c r="R90" s="228"/>
      <c r="S90" s="228"/>
      <c r="T90" s="228"/>
    </row>
    <row r="91" spans="1:20" s="160" customFormat="1" x14ac:dyDescent="0.15">
      <c r="A91" s="181"/>
      <c r="B91" s="181"/>
      <c r="C91" s="181"/>
      <c r="D91" s="181"/>
      <c r="E91" s="181"/>
      <c r="K91" s="228"/>
      <c r="R91" s="228"/>
      <c r="S91" s="228"/>
      <c r="T91" s="228"/>
    </row>
    <row r="92" spans="1:20" s="160" customFormat="1" x14ac:dyDescent="0.15">
      <c r="A92" s="181"/>
      <c r="B92" s="181"/>
      <c r="C92" s="181"/>
      <c r="D92" s="181"/>
      <c r="E92" s="181"/>
      <c r="K92" s="228"/>
      <c r="R92" s="228"/>
      <c r="S92" s="228"/>
      <c r="T92" s="228"/>
    </row>
    <row r="93" spans="1:20" s="160" customFormat="1" x14ac:dyDescent="0.15">
      <c r="A93" s="181"/>
      <c r="B93" s="181"/>
      <c r="C93" s="181"/>
      <c r="D93" s="181"/>
      <c r="E93" s="181"/>
      <c r="K93" s="228"/>
      <c r="R93" s="228"/>
      <c r="S93" s="228"/>
      <c r="T93" s="228"/>
    </row>
    <row r="94" spans="1:20" s="160" customFormat="1" x14ac:dyDescent="0.15">
      <c r="A94" s="181"/>
      <c r="B94" s="181"/>
      <c r="C94" s="181"/>
      <c r="D94" s="181"/>
      <c r="E94" s="181"/>
      <c r="K94" s="228"/>
      <c r="R94" s="228"/>
      <c r="S94" s="228"/>
      <c r="T94" s="228"/>
    </row>
    <row r="95" spans="1:20" s="160" customFormat="1" x14ac:dyDescent="0.15">
      <c r="A95" s="181"/>
      <c r="B95" s="181"/>
      <c r="C95" s="181"/>
      <c r="D95" s="181"/>
      <c r="E95" s="181"/>
      <c r="K95" s="228"/>
      <c r="R95" s="228"/>
      <c r="S95" s="228"/>
      <c r="T95" s="228"/>
    </row>
    <row r="96" spans="1:20" s="160" customFormat="1" x14ac:dyDescent="0.15">
      <c r="A96" s="181"/>
      <c r="B96" s="181"/>
      <c r="C96" s="181"/>
      <c r="D96" s="181"/>
      <c r="E96" s="181"/>
      <c r="K96" s="228"/>
      <c r="R96" s="228"/>
      <c r="S96" s="228"/>
      <c r="T96" s="228"/>
    </row>
    <row r="97" spans="1:20" s="160" customFormat="1" x14ac:dyDescent="0.15">
      <c r="A97" s="181"/>
      <c r="B97" s="181"/>
      <c r="C97" s="181"/>
      <c r="D97" s="181"/>
      <c r="E97" s="181"/>
      <c r="K97" s="228"/>
      <c r="R97" s="228"/>
      <c r="S97" s="228"/>
      <c r="T97" s="228"/>
    </row>
    <row r="98" spans="1:20" s="160" customFormat="1" x14ac:dyDescent="0.15">
      <c r="A98" s="181"/>
      <c r="B98" s="181"/>
      <c r="C98" s="181"/>
      <c r="D98" s="181"/>
      <c r="E98" s="181"/>
      <c r="K98" s="228"/>
      <c r="R98" s="228"/>
      <c r="S98" s="228"/>
      <c r="T98" s="228"/>
    </row>
    <row r="99" spans="1:20" s="160" customFormat="1" x14ac:dyDescent="0.15">
      <c r="A99" s="181"/>
      <c r="B99" s="181"/>
      <c r="C99" s="181"/>
      <c r="D99" s="181"/>
      <c r="E99" s="181"/>
      <c r="K99" s="228"/>
      <c r="R99" s="228"/>
      <c r="S99" s="228"/>
      <c r="T99" s="228"/>
    </row>
    <row r="100" spans="1:20" s="160" customFormat="1" x14ac:dyDescent="0.15">
      <c r="A100" s="181"/>
      <c r="B100" s="181"/>
      <c r="C100" s="181"/>
      <c r="D100" s="181"/>
      <c r="E100" s="181"/>
      <c r="K100" s="228"/>
      <c r="R100" s="228"/>
      <c r="S100" s="228"/>
      <c r="T100" s="228"/>
    </row>
    <row r="101" spans="1:20" s="160" customFormat="1" x14ac:dyDescent="0.15">
      <c r="A101" s="181"/>
      <c r="B101" s="181"/>
      <c r="C101" s="181"/>
      <c r="D101" s="181"/>
      <c r="E101" s="181"/>
      <c r="K101" s="228"/>
      <c r="R101" s="228"/>
      <c r="S101" s="228"/>
      <c r="T101" s="228"/>
    </row>
    <row r="102" spans="1:20" s="160" customFormat="1" x14ac:dyDescent="0.15">
      <c r="A102" s="181"/>
      <c r="B102" s="181"/>
      <c r="C102" s="181"/>
      <c r="D102" s="181"/>
      <c r="E102" s="181"/>
      <c r="K102" s="228"/>
      <c r="R102" s="228"/>
      <c r="S102" s="228"/>
      <c r="T102" s="228"/>
    </row>
    <row r="103" spans="1:20" s="160" customFormat="1" x14ac:dyDescent="0.15">
      <c r="A103" s="181"/>
      <c r="B103" s="181"/>
      <c r="C103" s="181"/>
      <c r="D103" s="181"/>
      <c r="E103" s="181"/>
      <c r="K103" s="228"/>
      <c r="R103" s="228"/>
      <c r="S103" s="228"/>
      <c r="T103" s="228"/>
    </row>
    <row r="104" spans="1:20" s="160" customFormat="1" x14ac:dyDescent="0.15">
      <c r="A104" s="181"/>
      <c r="B104" s="181"/>
      <c r="C104" s="181"/>
      <c r="D104" s="181"/>
      <c r="E104" s="181"/>
      <c r="K104" s="228"/>
      <c r="R104" s="228"/>
      <c r="S104" s="228"/>
      <c r="T104" s="228"/>
    </row>
    <row r="105" spans="1:20" s="160" customFormat="1" x14ac:dyDescent="0.15">
      <c r="A105" s="181"/>
      <c r="B105" s="181"/>
      <c r="C105" s="181"/>
      <c r="D105" s="181"/>
      <c r="E105" s="181"/>
      <c r="K105" s="228"/>
      <c r="R105" s="228"/>
      <c r="S105" s="228"/>
      <c r="T105" s="228"/>
    </row>
    <row r="106" spans="1:20" s="160" customFormat="1" x14ac:dyDescent="0.15">
      <c r="A106" s="181"/>
      <c r="B106" s="181"/>
      <c r="C106" s="181"/>
      <c r="D106" s="181"/>
      <c r="E106" s="181"/>
      <c r="K106" s="228"/>
      <c r="R106" s="228"/>
      <c r="S106" s="228"/>
      <c r="T106" s="228"/>
    </row>
    <row r="107" spans="1:20" s="160" customFormat="1" x14ac:dyDescent="0.15">
      <c r="A107" s="181"/>
      <c r="B107" s="181"/>
      <c r="C107" s="181"/>
      <c r="D107" s="181"/>
      <c r="E107" s="181"/>
      <c r="K107" s="228"/>
      <c r="R107" s="228"/>
      <c r="S107" s="228"/>
      <c r="T107" s="228"/>
    </row>
    <row r="108" spans="1:20" s="160" customFormat="1" x14ac:dyDescent="0.15">
      <c r="A108" s="181"/>
      <c r="B108" s="181"/>
      <c r="C108" s="181"/>
      <c r="D108" s="181"/>
      <c r="E108" s="181"/>
      <c r="K108" s="228"/>
      <c r="R108" s="228"/>
      <c r="S108" s="228"/>
      <c r="T108" s="228"/>
    </row>
    <row r="109" spans="1:20" s="160" customFormat="1" x14ac:dyDescent="0.15">
      <c r="A109" s="181"/>
      <c r="B109" s="181"/>
      <c r="C109" s="181"/>
      <c r="D109" s="181"/>
      <c r="E109" s="181"/>
      <c r="K109" s="228"/>
      <c r="R109" s="228"/>
      <c r="S109" s="228"/>
      <c r="T109" s="228"/>
    </row>
    <row r="110" spans="1:20" s="160" customFormat="1" x14ac:dyDescent="0.15">
      <c r="A110" s="181"/>
      <c r="B110" s="181"/>
      <c r="C110" s="181"/>
      <c r="D110" s="181"/>
      <c r="E110" s="181"/>
      <c r="K110" s="228"/>
      <c r="R110" s="228"/>
      <c r="S110" s="228"/>
      <c r="T110" s="228"/>
    </row>
    <row r="111" spans="1:20" s="160" customFormat="1" x14ac:dyDescent="0.15">
      <c r="A111" s="181"/>
      <c r="B111" s="181"/>
      <c r="C111" s="181"/>
      <c r="D111" s="181"/>
      <c r="E111" s="181"/>
      <c r="K111" s="228"/>
      <c r="R111" s="228"/>
      <c r="S111" s="228"/>
      <c r="T111" s="228"/>
    </row>
    <row r="112" spans="1:20" s="160" customFormat="1" x14ac:dyDescent="0.15">
      <c r="A112" s="181"/>
      <c r="B112" s="181"/>
      <c r="C112" s="181"/>
      <c r="D112" s="181"/>
      <c r="E112" s="181"/>
      <c r="K112" s="228"/>
      <c r="R112" s="228"/>
      <c r="S112" s="228"/>
      <c r="T112" s="228"/>
    </row>
    <row r="113" spans="1:20" s="160" customFormat="1" x14ac:dyDescent="0.15">
      <c r="A113" s="181"/>
      <c r="B113" s="181"/>
      <c r="C113" s="181"/>
      <c r="D113" s="181"/>
      <c r="E113" s="181"/>
      <c r="K113" s="228"/>
      <c r="R113" s="228"/>
      <c r="S113" s="228"/>
      <c r="T113" s="228"/>
    </row>
    <row r="114" spans="1:20" s="160" customFormat="1" x14ac:dyDescent="0.15">
      <c r="A114" s="181"/>
      <c r="B114" s="181"/>
      <c r="C114" s="181"/>
      <c r="D114" s="181"/>
      <c r="E114" s="181"/>
      <c r="K114" s="228"/>
      <c r="R114" s="228"/>
      <c r="S114" s="228"/>
      <c r="T114" s="228"/>
    </row>
    <row r="115" spans="1:20" s="160" customFormat="1" x14ac:dyDescent="0.15">
      <c r="A115" s="181"/>
      <c r="B115" s="181"/>
      <c r="C115" s="181"/>
      <c r="D115" s="181"/>
      <c r="E115" s="181"/>
      <c r="K115" s="228"/>
      <c r="R115" s="228"/>
      <c r="S115" s="228"/>
      <c r="T115" s="228"/>
    </row>
    <row r="116" spans="1:20" s="160" customFormat="1" x14ac:dyDescent="0.15">
      <c r="A116" s="181"/>
      <c r="B116" s="181"/>
      <c r="C116" s="181"/>
      <c r="D116" s="181"/>
      <c r="E116" s="181"/>
      <c r="K116" s="228"/>
      <c r="R116" s="228"/>
      <c r="S116" s="228"/>
      <c r="T116" s="228"/>
    </row>
    <row r="117" spans="1:20" s="160" customFormat="1" x14ac:dyDescent="0.15">
      <c r="A117" s="181"/>
      <c r="B117" s="181"/>
      <c r="C117" s="181"/>
      <c r="D117" s="181"/>
      <c r="E117" s="181"/>
      <c r="K117" s="228"/>
      <c r="R117" s="228"/>
      <c r="S117" s="228"/>
      <c r="T117" s="228"/>
    </row>
    <row r="118" spans="1:20" s="160" customFormat="1" x14ac:dyDescent="0.15">
      <c r="A118" s="181"/>
      <c r="B118" s="181"/>
      <c r="C118" s="181"/>
      <c r="D118" s="181"/>
      <c r="E118" s="181"/>
      <c r="K118" s="228"/>
      <c r="R118" s="228"/>
      <c r="S118" s="228"/>
      <c r="T118" s="228"/>
    </row>
    <row r="119" spans="1:20" s="160" customFormat="1" x14ac:dyDescent="0.15">
      <c r="A119" s="181"/>
      <c r="B119" s="181"/>
      <c r="C119" s="181"/>
      <c r="D119" s="181"/>
      <c r="E119" s="181"/>
      <c r="K119" s="228"/>
      <c r="R119" s="228"/>
      <c r="S119" s="228"/>
      <c r="T119" s="228"/>
    </row>
    <row r="120" spans="1:20" s="160" customFormat="1" x14ac:dyDescent="0.15">
      <c r="A120" s="181"/>
      <c r="B120" s="181"/>
      <c r="C120" s="181"/>
      <c r="D120" s="181"/>
      <c r="E120" s="181"/>
      <c r="K120" s="228"/>
      <c r="R120" s="228"/>
      <c r="S120" s="228"/>
      <c r="T120" s="228"/>
    </row>
    <row r="121" spans="1:20" s="160" customFormat="1" x14ac:dyDescent="0.15">
      <c r="A121" s="181"/>
      <c r="B121" s="181"/>
      <c r="C121" s="181"/>
      <c r="D121" s="181"/>
      <c r="E121" s="181"/>
      <c r="K121" s="228"/>
      <c r="R121" s="228"/>
      <c r="S121" s="228"/>
      <c r="T121" s="228"/>
    </row>
    <row r="122" spans="1:20" s="160" customFormat="1" x14ac:dyDescent="0.15">
      <c r="A122" s="181"/>
      <c r="B122" s="181"/>
      <c r="C122" s="181"/>
      <c r="D122" s="181"/>
      <c r="E122" s="181"/>
      <c r="K122" s="228"/>
      <c r="R122" s="228"/>
      <c r="S122" s="228"/>
      <c r="T122" s="228"/>
    </row>
    <row r="123" spans="1:20" s="160" customFormat="1" x14ac:dyDescent="0.15">
      <c r="A123" s="181"/>
      <c r="B123" s="181"/>
      <c r="C123" s="181"/>
      <c r="D123" s="181"/>
      <c r="E123" s="181"/>
      <c r="K123" s="228"/>
      <c r="R123" s="228"/>
      <c r="S123" s="228"/>
      <c r="T123" s="228"/>
    </row>
    <row r="124" spans="1:20" s="160" customFormat="1" x14ac:dyDescent="0.15">
      <c r="A124" s="181"/>
      <c r="B124" s="181"/>
      <c r="C124" s="181"/>
      <c r="D124" s="181"/>
      <c r="E124" s="181"/>
      <c r="K124" s="228"/>
      <c r="R124" s="228"/>
      <c r="S124" s="228"/>
      <c r="T124" s="228"/>
    </row>
    <row r="125" spans="1:20" s="160" customFormat="1" x14ac:dyDescent="0.15">
      <c r="A125" s="181"/>
      <c r="B125" s="181"/>
      <c r="C125" s="181"/>
      <c r="D125" s="181"/>
      <c r="E125" s="181"/>
      <c r="K125" s="228"/>
      <c r="R125" s="228"/>
      <c r="S125" s="228"/>
      <c r="T125" s="228"/>
    </row>
    <row r="126" spans="1:20" s="160" customFormat="1" x14ac:dyDescent="0.15">
      <c r="A126" s="181"/>
      <c r="B126" s="181"/>
      <c r="C126" s="181"/>
      <c r="D126" s="181"/>
      <c r="E126" s="181"/>
      <c r="K126" s="228"/>
      <c r="R126" s="228"/>
      <c r="S126" s="228"/>
      <c r="T126" s="228"/>
    </row>
    <row r="127" spans="1:20" s="160" customFormat="1" x14ac:dyDescent="0.15">
      <c r="A127" s="181"/>
      <c r="B127" s="181"/>
      <c r="C127" s="181"/>
      <c r="D127" s="181"/>
      <c r="E127" s="181"/>
      <c r="K127" s="228"/>
      <c r="R127" s="228"/>
      <c r="S127" s="228"/>
      <c r="T127" s="228"/>
    </row>
    <row r="128" spans="1:20" s="160" customFormat="1" x14ac:dyDescent="0.15">
      <c r="A128" s="181"/>
      <c r="B128" s="181"/>
      <c r="C128" s="181"/>
      <c r="D128" s="181"/>
      <c r="E128" s="181"/>
      <c r="K128" s="228"/>
      <c r="R128" s="228"/>
      <c r="S128" s="228"/>
      <c r="T128" s="228"/>
    </row>
    <row r="129" spans="1:20" s="160" customFormat="1" x14ac:dyDescent="0.15">
      <c r="A129" s="181"/>
      <c r="B129" s="181"/>
      <c r="C129" s="181"/>
      <c r="D129" s="181"/>
      <c r="E129" s="181"/>
      <c r="K129" s="228"/>
      <c r="R129" s="228"/>
      <c r="S129" s="228"/>
      <c r="T129" s="228"/>
    </row>
    <row r="130" spans="1:20" s="160" customFormat="1" x14ac:dyDescent="0.15">
      <c r="A130" s="181"/>
      <c r="B130" s="181"/>
      <c r="C130" s="181"/>
      <c r="D130" s="181"/>
      <c r="E130" s="181"/>
      <c r="K130" s="228"/>
      <c r="R130" s="228"/>
      <c r="S130" s="228"/>
      <c r="T130" s="228"/>
    </row>
    <row r="131" spans="1:20" s="160" customFormat="1" x14ac:dyDescent="0.15">
      <c r="A131" s="181"/>
      <c r="B131" s="181"/>
      <c r="C131" s="181"/>
      <c r="D131" s="181"/>
      <c r="E131" s="181"/>
      <c r="K131" s="228"/>
      <c r="R131" s="228"/>
      <c r="S131" s="228"/>
      <c r="T131" s="228"/>
    </row>
    <row r="132" spans="1:20" s="160" customFormat="1" x14ac:dyDescent="0.15">
      <c r="A132" s="181"/>
      <c r="B132" s="181"/>
      <c r="C132" s="181"/>
      <c r="D132" s="181"/>
      <c r="E132" s="181"/>
      <c r="K132" s="228"/>
      <c r="R132" s="228"/>
      <c r="S132" s="228"/>
      <c r="T132" s="228"/>
    </row>
    <row r="133" spans="1:20" s="160" customFormat="1" x14ac:dyDescent="0.15">
      <c r="A133" s="181"/>
      <c r="B133" s="181"/>
      <c r="C133" s="181"/>
      <c r="D133" s="181"/>
      <c r="E133" s="181"/>
      <c r="K133" s="228"/>
      <c r="R133" s="228"/>
      <c r="S133" s="228"/>
      <c r="T133" s="228"/>
    </row>
    <row r="134" spans="1:20" s="160" customFormat="1" x14ac:dyDescent="0.15">
      <c r="A134" s="181"/>
      <c r="B134" s="181"/>
      <c r="C134" s="181"/>
      <c r="D134" s="181"/>
      <c r="E134" s="181"/>
      <c r="K134" s="228"/>
      <c r="R134" s="228"/>
      <c r="S134" s="228"/>
      <c r="T134" s="228"/>
    </row>
    <row r="135" spans="1:20" s="160" customFormat="1" x14ac:dyDescent="0.15">
      <c r="A135" s="181"/>
      <c r="B135" s="181"/>
      <c r="C135" s="181"/>
      <c r="D135" s="181"/>
      <c r="E135" s="181"/>
      <c r="K135" s="228"/>
      <c r="R135" s="228"/>
      <c r="S135" s="228"/>
      <c r="T135" s="228"/>
    </row>
    <row r="136" spans="1:20" s="160" customFormat="1" x14ac:dyDescent="0.15">
      <c r="A136" s="181"/>
      <c r="B136" s="181"/>
      <c r="C136" s="181"/>
      <c r="D136" s="181"/>
      <c r="E136" s="181"/>
      <c r="K136" s="228"/>
      <c r="R136" s="228"/>
      <c r="S136" s="228"/>
      <c r="T136" s="228"/>
    </row>
    <row r="137" spans="1:20" s="160" customFormat="1" x14ac:dyDescent="0.15">
      <c r="A137" s="181"/>
      <c r="B137" s="181"/>
      <c r="C137" s="181"/>
      <c r="D137" s="181"/>
      <c r="E137" s="181"/>
      <c r="K137" s="228"/>
      <c r="R137" s="228"/>
      <c r="S137" s="228"/>
      <c r="T137" s="228"/>
    </row>
    <row r="138" spans="1:20" s="160" customFormat="1" x14ac:dyDescent="0.15">
      <c r="A138" s="181"/>
      <c r="B138" s="181"/>
      <c r="C138" s="181"/>
      <c r="D138" s="181"/>
      <c r="E138" s="181"/>
      <c r="K138" s="228"/>
      <c r="R138" s="228"/>
      <c r="S138" s="228"/>
      <c r="T138" s="228"/>
    </row>
    <row r="139" spans="1:20" s="160" customFormat="1" x14ac:dyDescent="0.15">
      <c r="A139" s="181"/>
      <c r="B139" s="181"/>
      <c r="C139" s="181"/>
      <c r="D139" s="181"/>
      <c r="E139" s="181"/>
      <c r="K139" s="228"/>
      <c r="R139" s="228"/>
      <c r="S139" s="228"/>
      <c r="T139" s="228"/>
    </row>
    <row r="140" spans="1:20" s="160" customFormat="1" x14ac:dyDescent="0.15">
      <c r="A140" s="181"/>
      <c r="B140" s="181"/>
      <c r="C140" s="181"/>
      <c r="D140" s="181"/>
      <c r="E140" s="181"/>
      <c r="K140" s="228"/>
      <c r="R140" s="228"/>
      <c r="S140" s="228"/>
      <c r="T140" s="228"/>
    </row>
    <row r="141" spans="1:20" s="160" customFormat="1" x14ac:dyDescent="0.15">
      <c r="A141" s="181"/>
      <c r="B141" s="181"/>
      <c r="C141" s="181"/>
      <c r="D141" s="181"/>
      <c r="E141" s="181"/>
      <c r="K141" s="228"/>
      <c r="R141" s="228"/>
      <c r="S141" s="228"/>
      <c r="T141" s="228"/>
    </row>
    <row r="142" spans="1:20" s="160" customFormat="1" x14ac:dyDescent="0.15">
      <c r="A142" s="181"/>
      <c r="B142" s="181"/>
      <c r="C142" s="181"/>
      <c r="D142" s="181"/>
      <c r="E142" s="181"/>
      <c r="K142" s="228"/>
      <c r="R142" s="228"/>
      <c r="S142" s="228"/>
      <c r="T142" s="228"/>
    </row>
    <row r="143" spans="1:20" s="160" customFormat="1" x14ac:dyDescent="0.15">
      <c r="A143" s="181"/>
      <c r="B143" s="181"/>
      <c r="C143" s="181"/>
      <c r="D143" s="181"/>
      <c r="E143" s="181"/>
      <c r="K143" s="228"/>
      <c r="R143" s="228"/>
      <c r="S143" s="228"/>
      <c r="T143" s="228"/>
    </row>
    <row r="144" spans="1:20" s="160" customFormat="1" x14ac:dyDescent="0.15">
      <c r="A144" s="181"/>
      <c r="B144" s="181"/>
      <c r="C144" s="181"/>
      <c r="D144" s="181"/>
      <c r="E144" s="181"/>
      <c r="K144" s="228"/>
      <c r="R144" s="228"/>
      <c r="S144" s="228"/>
      <c r="T144" s="228"/>
    </row>
    <row r="145" spans="1:20" s="160" customFormat="1" x14ac:dyDescent="0.15">
      <c r="A145" s="181"/>
      <c r="B145" s="181"/>
      <c r="C145" s="181"/>
      <c r="D145" s="181"/>
      <c r="E145" s="181"/>
      <c r="K145" s="228"/>
      <c r="R145" s="228"/>
      <c r="S145" s="228"/>
      <c r="T145" s="228"/>
    </row>
    <row r="146" spans="1:20" s="160" customFormat="1" x14ac:dyDescent="0.15">
      <c r="A146" s="181"/>
      <c r="B146" s="181"/>
      <c r="C146" s="181"/>
      <c r="D146" s="181"/>
      <c r="E146" s="181"/>
      <c r="K146" s="228"/>
      <c r="R146" s="228"/>
      <c r="S146" s="228"/>
      <c r="T146" s="228"/>
    </row>
    <row r="147" spans="1:20" s="160" customFormat="1" x14ac:dyDescent="0.15">
      <c r="A147" s="181"/>
      <c r="B147" s="181"/>
      <c r="C147" s="181"/>
      <c r="D147" s="181"/>
      <c r="E147" s="181"/>
      <c r="K147" s="228"/>
      <c r="R147" s="228"/>
      <c r="S147" s="228"/>
      <c r="T147" s="228"/>
    </row>
    <row r="148" spans="1:20" s="160" customFormat="1" x14ac:dyDescent="0.15">
      <c r="A148" s="181"/>
      <c r="B148" s="181"/>
      <c r="C148" s="181"/>
      <c r="D148" s="181"/>
      <c r="E148" s="181"/>
      <c r="K148" s="228"/>
      <c r="R148" s="228"/>
      <c r="S148" s="228"/>
      <c r="T148" s="228"/>
    </row>
    <row r="149" spans="1:20" s="160" customFormat="1" x14ac:dyDescent="0.15">
      <c r="A149" s="181"/>
      <c r="B149" s="181"/>
      <c r="C149" s="181"/>
      <c r="D149" s="181"/>
      <c r="E149" s="181"/>
      <c r="K149" s="228"/>
      <c r="R149" s="228"/>
      <c r="S149" s="228"/>
      <c r="T149" s="228"/>
    </row>
    <row r="150" spans="1:20" s="160" customFormat="1" x14ac:dyDescent="0.15">
      <c r="A150" s="181"/>
      <c r="B150" s="181"/>
      <c r="C150" s="181"/>
      <c r="D150" s="181"/>
      <c r="E150" s="181"/>
      <c r="K150" s="228"/>
      <c r="R150" s="228"/>
      <c r="S150" s="228"/>
      <c r="T150" s="228"/>
    </row>
    <row r="151" spans="1:20" s="160" customFormat="1" x14ac:dyDescent="0.15">
      <c r="A151" s="181"/>
      <c r="B151" s="181"/>
      <c r="C151" s="181"/>
      <c r="D151" s="181"/>
      <c r="E151" s="181"/>
      <c r="K151" s="228"/>
      <c r="R151" s="228"/>
      <c r="S151" s="228"/>
      <c r="T151" s="228"/>
    </row>
    <row r="152" spans="1:20" s="160" customFormat="1" x14ac:dyDescent="0.15">
      <c r="A152" s="181"/>
      <c r="B152" s="181"/>
      <c r="C152" s="181"/>
      <c r="D152" s="181"/>
      <c r="E152" s="181"/>
      <c r="K152" s="228"/>
      <c r="R152" s="228"/>
      <c r="S152" s="228"/>
      <c r="T152" s="228"/>
    </row>
    <row r="153" spans="1:20" s="160" customFormat="1" x14ac:dyDescent="0.15">
      <c r="A153" s="181"/>
      <c r="B153" s="181"/>
      <c r="C153" s="181"/>
      <c r="D153" s="181"/>
      <c r="E153" s="181"/>
      <c r="K153" s="228"/>
      <c r="R153" s="228"/>
      <c r="S153" s="228"/>
      <c r="T153" s="228"/>
    </row>
    <row r="154" spans="1:20" s="160" customFormat="1" x14ac:dyDescent="0.15">
      <c r="A154" s="181"/>
      <c r="B154" s="181"/>
      <c r="C154" s="181"/>
      <c r="D154" s="181"/>
      <c r="E154" s="181"/>
      <c r="K154" s="228"/>
      <c r="R154" s="228"/>
      <c r="S154" s="228"/>
      <c r="T154" s="228"/>
    </row>
    <row r="155" spans="1:20" s="160" customFormat="1" x14ac:dyDescent="0.15">
      <c r="A155" s="181"/>
      <c r="B155" s="181"/>
      <c r="C155" s="181"/>
      <c r="D155" s="181"/>
      <c r="E155" s="181"/>
      <c r="K155" s="228"/>
      <c r="R155" s="228"/>
      <c r="S155" s="228"/>
      <c r="T155" s="228"/>
    </row>
    <row r="156" spans="1:20" s="160" customFormat="1" x14ac:dyDescent="0.15">
      <c r="A156" s="181"/>
      <c r="B156" s="181"/>
      <c r="C156" s="181"/>
      <c r="D156" s="181"/>
      <c r="E156" s="181"/>
      <c r="K156" s="228"/>
      <c r="R156" s="228"/>
      <c r="S156" s="228"/>
      <c r="T156" s="228"/>
    </row>
    <row r="157" spans="1:20" s="160" customFormat="1" x14ac:dyDescent="0.15">
      <c r="A157" s="181"/>
      <c r="B157" s="181"/>
      <c r="C157" s="181"/>
      <c r="D157" s="181"/>
      <c r="E157" s="181"/>
      <c r="K157" s="228"/>
      <c r="R157" s="228"/>
      <c r="S157" s="228"/>
      <c r="T157" s="228"/>
    </row>
    <row r="158" spans="1:20" s="160" customFormat="1" x14ac:dyDescent="0.15">
      <c r="A158" s="181"/>
      <c r="B158" s="181"/>
      <c r="C158" s="181"/>
      <c r="D158" s="181"/>
      <c r="E158" s="181"/>
      <c r="K158" s="228"/>
      <c r="R158" s="228"/>
      <c r="S158" s="228"/>
      <c r="T158" s="228"/>
    </row>
    <row r="159" spans="1:20" s="160" customFormat="1" x14ac:dyDescent="0.15">
      <c r="A159" s="181"/>
      <c r="B159" s="181"/>
      <c r="C159" s="181"/>
      <c r="D159" s="181"/>
      <c r="E159" s="181"/>
      <c r="K159" s="228"/>
      <c r="R159" s="228"/>
      <c r="S159" s="228"/>
      <c r="T159" s="228"/>
    </row>
    <row r="160" spans="1:20" s="160" customFormat="1" x14ac:dyDescent="0.15">
      <c r="A160" s="181"/>
      <c r="B160" s="181"/>
      <c r="C160" s="181"/>
      <c r="D160" s="181"/>
      <c r="E160" s="181"/>
      <c r="K160" s="228"/>
      <c r="R160" s="228"/>
      <c r="S160" s="228"/>
      <c r="T160" s="228"/>
    </row>
    <row r="161" spans="1:20" s="160" customFormat="1" x14ac:dyDescent="0.15">
      <c r="A161" s="181"/>
      <c r="B161" s="181"/>
      <c r="C161" s="181"/>
      <c r="D161" s="181"/>
      <c r="E161" s="181"/>
      <c r="K161" s="228"/>
      <c r="R161" s="228"/>
      <c r="S161" s="228"/>
      <c r="T161" s="228"/>
    </row>
    <row r="162" spans="1:20" s="160" customFormat="1" x14ac:dyDescent="0.15">
      <c r="A162" s="181"/>
      <c r="B162" s="181"/>
      <c r="C162" s="181"/>
      <c r="D162" s="181"/>
      <c r="E162" s="181"/>
      <c r="K162" s="228"/>
      <c r="R162" s="228"/>
      <c r="S162" s="228"/>
      <c r="T162" s="228"/>
    </row>
    <row r="163" spans="1:20" s="160" customFormat="1" x14ac:dyDescent="0.15">
      <c r="A163" s="181"/>
      <c r="B163" s="181"/>
      <c r="C163" s="181"/>
      <c r="D163" s="181"/>
      <c r="E163" s="181"/>
      <c r="K163" s="228"/>
      <c r="R163" s="228"/>
      <c r="S163" s="228"/>
      <c r="T163" s="228"/>
    </row>
    <row r="164" spans="1:20" s="160" customFormat="1" x14ac:dyDescent="0.15">
      <c r="A164" s="181"/>
      <c r="B164" s="181"/>
      <c r="C164" s="181"/>
      <c r="D164" s="181"/>
      <c r="E164" s="181"/>
      <c r="K164" s="228"/>
      <c r="R164" s="228"/>
      <c r="S164" s="228"/>
      <c r="T164" s="228"/>
    </row>
    <row r="165" spans="1:20" s="160" customFormat="1" x14ac:dyDescent="0.15">
      <c r="A165" s="181"/>
      <c r="B165" s="181"/>
      <c r="C165" s="181"/>
      <c r="D165" s="181"/>
      <c r="E165" s="181"/>
      <c r="K165" s="228"/>
      <c r="R165" s="228"/>
      <c r="S165" s="228"/>
      <c r="T165" s="228"/>
    </row>
    <row r="166" spans="1:20" s="160" customFormat="1" x14ac:dyDescent="0.15">
      <c r="A166" s="181"/>
      <c r="B166" s="181"/>
      <c r="C166" s="181"/>
      <c r="D166" s="181"/>
      <c r="E166" s="181"/>
      <c r="K166" s="228"/>
      <c r="R166" s="228"/>
      <c r="S166" s="228"/>
      <c r="T166" s="228"/>
    </row>
    <row r="167" spans="1:20" s="160" customFormat="1" x14ac:dyDescent="0.15">
      <c r="A167" s="181"/>
      <c r="B167" s="181"/>
      <c r="C167" s="181"/>
      <c r="D167" s="181"/>
      <c r="E167" s="181"/>
      <c r="K167" s="228"/>
      <c r="R167" s="228"/>
      <c r="S167" s="228"/>
      <c r="T167" s="228"/>
    </row>
    <row r="168" spans="1:20" s="160" customFormat="1" x14ac:dyDescent="0.15">
      <c r="A168" s="181"/>
      <c r="B168" s="181"/>
      <c r="C168" s="181"/>
      <c r="D168" s="181"/>
      <c r="E168" s="181"/>
      <c r="K168" s="228"/>
      <c r="R168" s="228"/>
      <c r="S168" s="228"/>
      <c r="T168" s="228"/>
    </row>
    <row r="169" spans="1:20" s="160" customFormat="1" x14ac:dyDescent="0.15">
      <c r="A169" s="181"/>
      <c r="B169" s="181"/>
      <c r="C169" s="181"/>
      <c r="D169" s="181"/>
      <c r="E169" s="181"/>
      <c r="K169" s="228"/>
      <c r="R169" s="228"/>
      <c r="S169" s="228"/>
      <c r="T169" s="228"/>
    </row>
    <row r="170" spans="1:20" s="160" customFormat="1" x14ac:dyDescent="0.15">
      <c r="A170" s="181"/>
      <c r="B170" s="181"/>
      <c r="C170" s="181"/>
      <c r="D170" s="181"/>
      <c r="E170" s="181"/>
      <c r="K170" s="228"/>
      <c r="R170" s="228"/>
      <c r="S170" s="228"/>
      <c r="T170" s="228"/>
    </row>
    <row r="171" spans="1:20" s="160" customFormat="1" x14ac:dyDescent="0.15">
      <c r="A171" s="181"/>
      <c r="B171" s="181"/>
      <c r="C171" s="181"/>
      <c r="D171" s="181"/>
      <c r="E171" s="181"/>
      <c r="K171" s="228"/>
      <c r="R171" s="228"/>
      <c r="S171" s="228"/>
      <c r="T171" s="228"/>
    </row>
    <row r="172" spans="1:20" s="160" customFormat="1" x14ac:dyDescent="0.15">
      <c r="A172" s="181"/>
      <c r="B172" s="181"/>
      <c r="C172" s="181"/>
      <c r="D172" s="181"/>
      <c r="E172" s="181"/>
      <c r="K172" s="228"/>
      <c r="R172" s="228"/>
      <c r="S172" s="228"/>
      <c r="T172" s="228"/>
    </row>
    <row r="173" spans="1:20" s="160" customFormat="1" x14ac:dyDescent="0.15">
      <c r="A173" s="181"/>
      <c r="B173" s="181"/>
      <c r="C173" s="181"/>
      <c r="D173" s="181"/>
      <c r="E173" s="181"/>
      <c r="K173" s="228"/>
      <c r="R173" s="228"/>
      <c r="S173" s="228"/>
      <c r="T173" s="228"/>
    </row>
    <row r="174" spans="1:20" s="160" customFormat="1" x14ac:dyDescent="0.15">
      <c r="A174" s="181"/>
      <c r="B174" s="181"/>
      <c r="C174" s="181"/>
      <c r="D174" s="181"/>
      <c r="E174" s="181"/>
      <c r="K174" s="228"/>
      <c r="R174" s="228"/>
      <c r="S174" s="228"/>
      <c r="T174" s="228"/>
    </row>
    <row r="175" spans="1:20" s="160" customFormat="1" x14ac:dyDescent="0.15">
      <c r="A175" s="181"/>
      <c r="B175" s="181"/>
      <c r="C175" s="181"/>
      <c r="D175" s="181"/>
      <c r="E175" s="181"/>
      <c r="K175" s="228"/>
      <c r="R175" s="228"/>
      <c r="S175" s="228"/>
      <c r="T175" s="228"/>
    </row>
    <row r="176" spans="1:20" s="160" customFormat="1" x14ac:dyDescent="0.15">
      <c r="A176" s="181"/>
      <c r="B176" s="181"/>
      <c r="C176" s="181"/>
      <c r="D176" s="181"/>
      <c r="E176" s="181"/>
      <c r="K176" s="228"/>
      <c r="R176" s="228"/>
      <c r="S176" s="228"/>
      <c r="T176" s="228"/>
    </row>
    <row r="177" spans="1:20" s="160" customFormat="1" x14ac:dyDescent="0.15">
      <c r="A177" s="181"/>
      <c r="B177" s="181"/>
      <c r="C177" s="181"/>
      <c r="D177" s="181"/>
      <c r="E177" s="181"/>
      <c r="K177" s="228"/>
      <c r="R177" s="228"/>
      <c r="S177" s="228"/>
      <c r="T177" s="228"/>
    </row>
    <row r="178" spans="1:20" s="160" customFormat="1" x14ac:dyDescent="0.15">
      <c r="A178" s="181"/>
      <c r="B178" s="181"/>
      <c r="C178" s="181"/>
      <c r="D178" s="181"/>
      <c r="E178" s="181"/>
      <c r="K178" s="228"/>
      <c r="R178" s="228"/>
      <c r="S178" s="228"/>
      <c r="T178" s="228"/>
    </row>
    <row r="179" spans="1:20" s="160" customFormat="1" x14ac:dyDescent="0.15">
      <c r="A179" s="181"/>
      <c r="B179" s="181"/>
      <c r="C179" s="181"/>
      <c r="D179" s="181"/>
      <c r="E179" s="181"/>
      <c r="K179" s="228"/>
      <c r="R179" s="228"/>
      <c r="S179" s="228"/>
      <c r="T179" s="228"/>
    </row>
    <row r="180" spans="1:20" s="160" customFormat="1" x14ac:dyDescent="0.15">
      <c r="A180" s="181"/>
      <c r="B180" s="181"/>
      <c r="C180" s="181"/>
      <c r="D180" s="181"/>
      <c r="E180" s="181"/>
      <c r="K180" s="228"/>
      <c r="R180" s="228"/>
      <c r="S180" s="228"/>
      <c r="T180" s="228"/>
    </row>
    <row r="181" spans="1:20" s="160" customFormat="1" x14ac:dyDescent="0.15">
      <c r="A181" s="181"/>
      <c r="B181" s="181"/>
      <c r="C181" s="181"/>
      <c r="D181" s="181"/>
      <c r="E181" s="181"/>
      <c r="K181" s="228"/>
      <c r="R181" s="228"/>
      <c r="S181" s="228"/>
      <c r="T181" s="228"/>
    </row>
    <row r="182" spans="1:20" s="160" customFormat="1" x14ac:dyDescent="0.15">
      <c r="A182" s="181"/>
      <c r="B182" s="181"/>
      <c r="C182" s="181"/>
      <c r="D182" s="181"/>
      <c r="E182" s="181"/>
      <c r="K182" s="228"/>
      <c r="R182" s="228"/>
      <c r="S182" s="228"/>
      <c r="T182" s="228"/>
    </row>
    <row r="183" spans="1:20" s="160" customFormat="1" x14ac:dyDescent="0.15">
      <c r="A183" s="181"/>
      <c r="B183" s="181"/>
      <c r="C183" s="181"/>
      <c r="D183" s="181"/>
      <c r="E183" s="181"/>
      <c r="K183" s="228"/>
      <c r="R183" s="228"/>
      <c r="S183" s="228"/>
      <c r="T183" s="228"/>
    </row>
    <row r="184" spans="1:20" s="160" customFormat="1" x14ac:dyDescent="0.15">
      <c r="A184" s="181"/>
      <c r="B184" s="181"/>
      <c r="C184" s="181"/>
      <c r="D184" s="181"/>
      <c r="E184" s="181"/>
      <c r="K184" s="228"/>
      <c r="R184" s="228"/>
      <c r="S184" s="228"/>
      <c r="T184" s="228"/>
    </row>
    <row r="185" spans="1:20" s="160" customFormat="1" x14ac:dyDescent="0.15">
      <c r="A185" s="181"/>
      <c r="B185" s="181"/>
      <c r="C185" s="181"/>
      <c r="D185" s="181"/>
      <c r="E185" s="181"/>
      <c r="K185" s="228"/>
      <c r="R185" s="228"/>
      <c r="S185" s="228"/>
      <c r="T185" s="228"/>
    </row>
    <row r="186" spans="1:20" s="160" customFormat="1" x14ac:dyDescent="0.15">
      <c r="A186" s="181"/>
      <c r="B186" s="181"/>
      <c r="C186" s="181"/>
      <c r="D186" s="181"/>
      <c r="E186" s="181"/>
      <c r="K186" s="228"/>
      <c r="R186" s="228"/>
      <c r="S186" s="228"/>
      <c r="T186" s="228"/>
    </row>
    <row r="187" spans="1:20" s="160" customFormat="1" x14ac:dyDescent="0.15">
      <c r="A187" s="181"/>
      <c r="B187" s="181"/>
      <c r="C187" s="181"/>
      <c r="D187" s="181"/>
      <c r="E187" s="181"/>
      <c r="K187" s="228"/>
      <c r="R187" s="228"/>
      <c r="S187" s="228"/>
      <c r="T187" s="228"/>
    </row>
    <row r="188" spans="1:20" s="160" customFormat="1" x14ac:dyDescent="0.15">
      <c r="A188" s="181"/>
      <c r="B188" s="181"/>
      <c r="C188" s="181"/>
      <c r="D188" s="181"/>
      <c r="E188" s="181"/>
      <c r="K188" s="228"/>
      <c r="R188" s="228"/>
      <c r="S188" s="228"/>
      <c r="T188" s="228"/>
    </row>
    <row r="189" spans="1:20" s="160" customFormat="1" x14ac:dyDescent="0.15">
      <c r="A189" s="181"/>
      <c r="B189" s="181"/>
      <c r="C189" s="181"/>
      <c r="D189" s="181"/>
      <c r="E189" s="181"/>
      <c r="K189" s="228"/>
      <c r="R189" s="228"/>
      <c r="S189" s="228"/>
      <c r="T189" s="228"/>
    </row>
    <row r="190" spans="1:20" s="160" customFormat="1" x14ac:dyDescent="0.15">
      <c r="A190" s="181"/>
      <c r="B190" s="181"/>
      <c r="C190" s="181"/>
      <c r="D190" s="181"/>
      <c r="E190" s="181"/>
      <c r="K190" s="228"/>
      <c r="R190" s="228"/>
      <c r="S190" s="228"/>
      <c r="T190" s="228"/>
    </row>
    <row r="191" spans="1:20" s="160" customFormat="1" x14ac:dyDescent="0.15">
      <c r="A191" s="181"/>
      <c r="B191" s="181"/>
      <c r="C191" s="181"/>
      <c r="D191" s="181"/>
      <c r="E191" s="181"/>
      <c r="K191" s="228"/>
      <c r="R191" s="228"/>
      <c r="S191" s="228"/>
      <c r="T191" s="228"/>
    </row>
    <row r="192" spans="1:20" s="160" customFormat="1" x14ac:dyDescent="0.15">
      <c r="A192" s="181"/>
      <c r="B192" s="181"/>
      <c r="C192" s="181"/>
      <c r="D192" s="181"/>
      <c r="E192" s="181"/>
      <c r="K192" s="228"/>
      <c r="R192" s="228"/>
      <c r="S192" s="228"/>
      <c r="T192" s="228"/>
    </row>
    <row r="193" spans="1:20" s="160" customFormat="1" x14ac:dyDescent="0.15">
      <c r="A193" s="181"/>
      <c r="B193" s="181"/>
      <c r="C193" s="181"/>
      <c r="D193" s="181"/>
      <c r="E193" s="181"/>
      <c r="K193" s="228"/>
      <c r="R193" s="228"/>
      <c r="S193" s="228"/>
      <c r="T193" s="228"/>
    </row>
    <row r="194" spans="1:20" s="160" customFormat="1" x14ac:dyDescent="0.15">
      <c r="A194" s="181"/>
      <c r="B194" s="181"/>
      <c r="C194" s="181"/>
      <c r="D194" s="181"/>
      <c r="E194" s="181"/>
      <c r="K194" s="228"/>
      <c r="R194" s="228"/>
      <c r="S194" s="228"/>
      <c r="T194" s="228"/>
    </row>
    <row r="195" spans="1:20" s="160" customFormat="1" x14ac:dyDescent="0.15">
      <c r="A195" s="181"/>
      <c r="B195" s="181"/>
      <c r="C195" s="181"/>
      <c r="D195" s="181"/>
      <c r="E195" s="181"/>
      <c r="K195" s="228"/>
      <c r="R195" s="228"/>
      <c r="S195" s="228"/>
      <c r="T195" s="228"/>
    </row>
    <row r="196" spans="1:20" s="160" customFormat="1" x14ac:dyDescent="0.15">
      <c r="A196" s="181"/>
      <c r="B196" s="181"/>
      <c r="C196" s="181"/>
      <c r="D196" s="181"/>
      <c r="E196" s="181"/>
      <c r="K196" s="228"/>
      <c r="R196" s="228"/>
      <c r="S196" s="228"/>
      <c r="T196" s="228"/>
    </row>
    <row r="197" spans="1:20" s="160" customFormat="1" x14ac:dyDescent="0.15">
      <c r="A197" s="181"/>
      <c r="B197" s="181"/>
      <c r="C197" s="181"/>
      <c r="D197" s="181"/>
      <c r="E197" s="181"/>
      <c r="K197" s="228"/>
      <c r="R197" s="228"/>
      <c r="S197" s="228"/>
      <c r="T197" s="228"/>
    </row>
    <row r="198" spans="1:20" s="160" customFormat="1" x14ac:dyDescent="0.15">
      <c r="A198" s="181"/>
      <c r="B198" s="181"/>
      <c r="C198" s="181"/>
      <c r="D198" s="181"/>
      <c r="E198" s="181"/>
      <c r="K198" s="228"/>
      <c r="R198" s="228"/>
      <c r="S198" s="228"/>
      <c r="T198" s="228"/>
    </row>
    <row r="199" spans="1:20" s="160" customFormat="1" x14ac:dyDescent="0.15">
      <c r="A199" s="181"/>
      <c r="B199" s="181"/>
      <c r="C199" s="181"/>
      <c r="D199" s="181"/>
      <c r="E199" s="181"/>
      <c r="K199" s="228"/>
      <c r="R199" s="228"/>
      <c r="S199" s="228"/>
      <c r="T199" s="228"/>
    </row>
    <row r="200" spans="1:20" s="160" customFormat="1" x14ac:dyDescent="0.15">
      <c r="A200" s="181"/>
      <c r="B200" s="181"/>
      <c r="C200" s="181"/>
      <c r="D200" s="181"/>
      <c r="E200" s="181"/>
      <c r="K200" s="228"/>
      <c r="R200" s="228"/>
      <c r="S200" s="228"/>
      <c r="T200" s="228"/>
    </row>
    <row r="201" spans="1:20" s="160" customFormat="1" x14ac:dyDescent="0.15">
      <c r="A201" s="181"/>
      <c r="B201" s="181"/>
      <c r="C201" s="181"/>
      <c r="D201" s="181"/>
      <c r="E201" s="181"/>
      <c r="K201" s="228"/>
      <c r="R201" s="228"/>
      <c r="S201" s="228"/>
      <c r="T201" s="228"/>
    </row>
    <row r="202" spans="1:20" s="160" customFormat="1" x14ac:dyDescent="0.15">
      <c r="A202" s="181"/>
      <c r="B202" s="181"/>
      <c r="C202" s="181"/>
      <c r="D202" s="181"/>
      <c r="E202" s="181"/>
      <c r="K202" s="228"/>
      <c r="R202" s="228"/>
      <c r="S202" s="228"/>
      <c r="T202" s="228"/>
    </row>
    <row r="203" spans="1:20" s="160" customFormat="1" x14ac:dyDescent="0.15">
      <c r="A203" s="181"/>
      <c r="B203" s="181"/>
      <c r="C203" s="181"/>
      <c r="D203" s="181"/>
      <c r="E203" s="181"/>
      <c r="K203" s="228"/>
      <c r="R203" s="228"/>
      <c r="S203" s="228"/>
      <c r="T203" s="228"/>
    </row>
  </sheetData>
  <mergeCells count="7">
    <mergeCell ref="B4:D4"/>
    <mergeCell ref="E2:W2"/>
    <mergeCell ref="F3:H3"/>
    <mergeCell ref="I3:K3"/>
    <mergeCell ref="L3:R3"/>
    <mergeCell ref="S3:T3"/>
    <mergeCell ref="U3:W3"/>
  </mergeCells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7" x14ac:dyDescent="0.15"/>
  <cols>
    <col min="1" max="1" width="9" style="1"/>
    <col min="2" max="2" width="14.1640625" style="1" customWidth="1"/>
    <col min="3" max="3" width="5.5" style="1" customWidth="1"/>
    <col min="4" max="4" width="11.1640625" style="121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51" x14ac:dyDescent="0.15">
      <c r="A1" s="155" t="s">
        <v>140</v>
      </c>
      <c r="B1" s="156" t="s">
        <v>141</v>
      </c>
      <c r="C1" s="156" t="s">
        <v>142</v>
      </c>
      <c r="D1" s="157" t="s">
        <v>143</v>
      </c>
      <c r="E1" s="158" t="s">
        <v>144</v>
      </c>
      <c r="F1" s="158" t="s">
        <v>145</v>
      </c>
      <c r="G1" s="159" t="s">
        <v>146</v>
      </c>
      <c r="H1" s="159" t="s">
        <v>147</v>
      </c>
      <c r="I1" s="159" t="s">
        <v>148</v>
      </c>
      <c r="J1" s="159" t="s">
        <v>149</v>
      </c>
      <c r="K1" s="159" t="s">
        <v>150</v>
      </c>
      <c r="L1" s="155" t="s">
        <v>151</v>
      </c>
      <c r="M1" s="159" t="s">
        <v>152</v>
      </c>
      <c r="N1" s="159" t="s">
        <v>43</v>
      </c>
      <c r="O1" s="159" t="s">
        <v>153</v>
      </c>
      <c r="P1" s="159"/>
      <c r="Q1" s="159" t="s">
        <v>154</v>
      </c>
      <c r="R1" s="159"/>
      <c r="S1" s="159" t="s">
        <v>155</v>
      </c>
      <c r="T1" s="159" t="s">
        <v>47</v>
      </c>
      <c r="U1" s="159"/>
      <c r="V1" s="159" t="s">
        <v>156</v>
      </c>
      <c r="W1" s="159" t="s">
        <v>157</v>
      </c>
      <c r="X1" s="159" t="s">
        <v>158</v>
      </c>
      <c r="Y1" s="159" t="s">
        <v>159</v>
      </c>
      <c r="Z1" s="159" t="s">
        <v>158</v>
      </c>
      <c r="AA1" s="155" t="s">
        <v>160</v>
      </c>
      <c r="AB1" s="155" t="s">
        <v>161</v>
      </c>
      <c r="AC1" s="155" t="s">
        <v>162</v>
      </c>
    </row>
    <row r="2" spans="1:33" x14ac:dyDescent="0.25">
      <c r="A2" s="160">
        <v>1</v>
      </c>
      <c r="B2" s="161"/>
      <c r="C2" s="161"/>
      <c r="F2" s="1">
        <v>0</v>
      </c>
      <c r="G2" s="1">
        <v>1</v>
      </c>
      <c r="I2" s="1">
        <v>0</v>
      </c>
      <c r="M2" s="1">
        <f>ROUNDUP(E3,0)</f>
        <v>1</v>
      </c>
      <c r="N2" s="168" t="s">
        <v>163</v>
      </c>
      <c r="O2" s="169" t="s">
        <v>164</v>
      </c>
      <c r="P2" s="169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 x14ac:dyDescent="0.15">
      <c r="A3" s="160">
        <v>2</v>
      </c>
      <c r="B3" s="161"/>
      <c r="C3" s="161"/>
      <c r="D3" s="162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68"/>
      <c r="O3"/>
      <c r="P3"/>
      <c r="Q3" s="1" t="s">
        <v>74</v>
      </c>
      <c r="S3" s="1">
        <v>0</v>
      </c>
    </row>
    <row r="4" spans="1:33" x14ac:dyDescent="0.25">
      <c r="A4" s="160">
        <v>3</v>
      </c>
      <c r="B4" s="161"/>
      <c r="C4" s="161"/>
      <c r="D4" s="162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68" t="s">
        <v>170</v>
      </c>
      <c r="O4" s="169" t="s">
        <v>171</v>
      </c>
      <c r="P4" s="169" t="s">
        <v>165</v>
      </c>
      <c r="Q4" s="1" t="s">
        <v>172</v>
      </c>
      <c r="R4" s="1" t="s">
        <v>167</v>
      </c>
      <c r="S4" s="1">
        <v>0</v>
      </c>
    </row>
    <row r="5" spans="1:33" x14ac:dyDescent="0.25">
      <c r="A5" s="160">
        <v>4</v>
      </c>
      <c r="B5" s="161"/>
      <c r="C5" s="161"/>
      <c r="D5" s="162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68" t="s">
        <v>173</v>
      </c>
      <c r="O5" s="169" t="s">
        <v>174</v>
      </c>
      <c r="P5" s="169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 x14ac:dyDescent="0.25">
      <c r="A6" s="160">
        <v>5</v>
      </c>
      <c r="B6" s="161"/>
      <c r="C6" s="161"/>
      <c r="D6" s="162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68" t="s">
        <v>178</v>
      </c>
      <c r="O6" s="169" t="s">
        <v>179</v>
      </c>
      <c r="P6" s="169" t="s">
        <v>180</v>
      </c>
      <c r="Q6" s="176" t="s">
        <v>181</v>
      </c>
      <c r="R6" s="176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60"/>
    </row>
    <row r="7" spans="1:33" x14ac:dyDescent="0.25">
      <c r="A7" s="160">
        <v>6</v>
      </c>
      <c r="B7" s="161"/>
      <c r="C7" s="161"/>
      <c r="D7" s="162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68" t="s">
        <v>186</v>
      </c>
      <c r="O7" s="169" t="s">
        <v>187</v>
      </c>
      <c r="P7" s="169" t="s">
        <v>188</v>
      </c>
      <c r="Q7" s="1" t="s">
        <v>189</v>
      </c>
      <c r="R7" s="1" t="s">
        <v>190</v>
      </c>
      <c r="S7" s="1">
        <v>0</v>
      </c>
      <c r="AG7" s="181"/>
    </row>
    <row r="8" spans="1:33" x14ac:dyDescent="0.25">
      <c r="A8" s="160">
        <v>7</v>
      </c>
      <c r="B8" s="161"/>
      <c r="C8" s="161"/>
      <c r="D8" s="162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68" t="s">
        <v>191</v>
      </c>
      <c r="O8" s="169" t="s">
        <v>192</v>
      </c>
      <c r="P8" s="169" t="s">
        <v>193</v>
      </c>
      <c r="Q8" s="1" t="s">
        <v>194</v>
      </c>
      <c r="S8" s="1">
        <v>0</v>
      </c>
      <c r="AG8" s="101"/>
    </row>
    <row r="9" spans="1:33" s="121" customFormat="1" ht="34" x14ac:dyDescent="0.25">
      <c r="A9" s="163">
        <v>8</v>
      </c>
      <c r="B9" s="164"/>
      <c r="C9" s="164"/>
      <c r="D9" s="165">
        <v>22.707494861091</v>
      </c>
      <c r="E9" s="121">
        <f t="shared" si="6"/>
        <v>6</v>
      </c>
      <c r="F9" s="121">
        <f t="shared" si="7"/>
        <v>2</v>
      </c>
      <c r="G9" s="121">
        <v>1</v>
      </c>
      <c r="I9" s="121">
        <v>0</v>
      </c>
      <c r="M9" s="121">
        <f t="shared" si="8"/>
        <v>2</v>
      </c>
      <c r="N9" s="170" t="s">
        <v>195</v>
      </c>
      <c r="O9" s="171" t="s">
        <v>196</v>
      </c>
      <c r="P9" s="171" t="s">
        <v>193</v>
      </c>
      <c r="Q9" s="177" t="s">
        <v>197</v>
      </c>
      <c r="R9" s="177" t="s">
        <v>193</v>
      </c>
      <c r="S9" s="121">
        <v>0</v>
      </c>
      <c r="T9" s="104"/>
      <c r="U9" s="104"/>
      <c r="W9" s="121" t="s">
        <v>198</v>
      </c>
      <c r="X9" s="121">
        <f>基础属性!F10</f>
        <v>14</v>
      </c>
      <c r="Y9" s="121" t="s">
        <v>199</v>
      </c>
      <c r="AG9" s="182"/>
    </row>
    <row r="10" spans="1:33" ht="34" x14ac:dyDescent="0.25">
      <c r="A10" s="160">
        <v>9</v>
      </c>
      <c r="B10" s="161"/>
      <c r="C10" s="161"/>
      <c r="D10" s="162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72" t="s">
        <v>200</v>
      </c>
      <c r="O10" s="171" t="s">
        <v>201</v>
      </c>
      <c r="P10" s="173" t="s">
        <v>202</v>
      </c>
      <c r="Q10" s="175" t="s">
        <v>203</v>
      </c>
      <c r="R10" s="175"/>
      <c r="S10" s="1">
        <v>0</v>
      </c>
      <c r="T10" s="175"/>
      <c r="U10" s="175"/>
      <c r="V10" s="1" t="s">
        <v>204</v>
      </c>
      <c r="AG10" s="101"/>
    </row>
    <row r="11" spans="1:33" ht="34" x14ac:dyDescent="0.25">
      <c r="A11" s="160">
        <v>10</v>
      </c>
      <c r="B11" s="161"/>
      <c r="C11" s="161"/>
      <c r="D11" s="162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72" t="s">
        <v>205</v>
      </c>
      <c r="O11" s="171" t="s">
        <v>206</v>
      </c>
      <c r="P11" s="171" t="s">
        <v>193</v>
      </c>
      <c r="Q11" s="175" t="s">
        <v>207</v>
      </c>
      <c r="R11" s="175"/>
      <c r="S11" s="1">
        <v>0</v>
      </c>
      <c r="T11" s="175"/>
      <c r="U11" s="175"/>
      <c r="W11" s="1" t="s">
        <v>208</v>
      </c>
      <c r="X11" s="1">
        <f>基础属性!C24</f>
        <v>5</v>
      </c>
      <c r="Y11" s="175" t="s">
        <v>209</v>
      </c>
      <c r="Z11" s="175"/>
      <c r="AG11" s="180"/>
    </row>
    <row r="12" spans="1:33" ht="34" x14ac:dyDescent="0.25">
      <c r="A12" s="160">
        <v>11</v>
      </c>
      <c r="B12" s="161"/>
      <c r="C12" s="161"/>
      <c r="D12" s="162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72" t="s">
        <v>210</v>
      </c>
      <c r="O12" s="171" t="s">
        <v>211</v>
      </c>
      <c r="P12" s="171" t="s">
        <v>193</v>
      </c>
      <c r="Q12" s="175" t="s">
        <v>212</v>
      </c>
      <c r="R12" s="175"/>
      <c r="S12" s="1">
        <v>0</v>
      </c>
      <c r="T12" s="175"/>
      <c r="U12" s="175"/>
      <c r="AB12" s="175"/>
      <c r="AG12" s="101"/>
    </row>
    <row r="13" spans="1:33" s="121" customFormat="1" ht="102" x14ac:dyDescent="0.15">
      <c r="A13" s="163">
        <v>12</v>
      </c>
      <c r="B13" s="164"/>
      <c r="C13" s="164"/>
      <c r="D13" s="165">
        <v>53.600067858742001</v>
      </c>
      <c r="E13" s="121">
        <f t="shared" si="6"/>
        <v>14</v>
      </c>
      <c r="F13" s="121">
        <f t="shared" si="7"/>
        <v>3</v>
      </c>
      <c r="G13" s="121">
        <v>1</v>
      </c>
      <c r="I13" s="121">
        <v>0</v>
      </c>
      <c r="M13" s="121">
        <f t="shared" si="8"/>
        <v>3</v>
      </c>
      <c r="N13" s="170" t="s">
        <v>213</v>
      </c>
      <c r="O13" s="174" t="s">
        <v>214</v>
      </c>
      <c r="P13" s="174" t="s">
        <v>193</v>
      </c>
      <c r="Q13" s="104" t="s">
        <v>215</v>
      </c>
      <c r="R13" s="104" t="s">
        <v>193</v>
      </c>
      <c r="S13" s="121">
        <v>0</v>
      </c>
      <c r="T13" s="104"/>
      <c r="U13" s="104" t="s">
        <v>216</v>
      </c>
      <c r="V13" s="104" t="s">
        <v>217</v>
      </c>
      <c r="W13" s="121" t="s">
        <v>218</v>
      </c>
      <c r="X13" s="121">
        <f>基础属性!C26+基础属性!F10</f>
        <v>24</v>
      </c>
      <c r="Y13" s="104" t="s">
        <v>219</v>
      </c>
      <c r="Z13" s="104"/>
      <c r="AB13" s="121" t="s">
        <v>220</v>
      </c>
      <c r="AC13" s="121" t="s">
        <v>221</v>
      </c>
      <c r="AG13" s="183"/>
    </row>
    <row r="14" spans="1:33" ht="51" x14ac:dyDescent="0.25">
      <c r="A14" s="160">
        <v>13</v>
      </c>
      <c r="B14" s="161"/>
      <c r="C14" s="161"/>
      <c r="D14" s="162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72" t="s">
        <v>222</v>
      </c>
      <c r="O14" s="171" t="s">
        <v>223</v>
      </c>
      <c r="P14" s="171"/>
      <c r="Q14" s="175" t="s">
        <v>224</v>
      </c>
      <c r="R14" s="175"/>
      <c r="S14" s="1">
        <v>0</v>
      </c>
      <c r="T14" s="175"/>
      <c r="U14" s="175"/>
      <c r="AG14" s="101"/>
    </row>
    <row r="15" spans="1:33" ht="68" x14ac:dyDescent="0.25">
      <c r="A15" s="160">
        <v>14</v>
      </c>
      <c r="B15" s="161"/>
      <c r="C15" s="161"/>
      <c r="D15" s="162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72" t="s">
        <v>225</v>
      </c>
      <c r="O15" s="171" t="s">
        <v>226</v>
      </c>
      <c r="P15" s="171"/>
      <c r="Q15" s="175" t="s">
        <v>227</v>
      </c>
      <c r="R15" s="175"/>
      <c r="S15" s="1">
        <v>0</v>
      </c>
      <c r="T15" s="175"/>
      <c r="U15" s="175"/>
      <c r="W15" s="175" t="s">
        <v>228</v>
      </c>
      <c r="X15" s="175">
        <f>基础属性!C24+基础属性!C25</f>
        <v>25</v>
      </c>
      <c r="Y15" s="175" t="s">
        <v>229</v>
      </c>
      <c r="Z15" s="175"/>
      <c r="AG15" s="101"/>
    </row>
    <row r="16" spans="1:33" ht="34" x14ac:dyDescent="0.25">
      <c r="A16" s="160">
        <v>15</v>
      </c>
      <c r="B16" s="121">
        <v>6</v>
      </c>
      <c r="C16" s="121">
        <v>1</v>
      </c>
      <c r="D16" s="162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75" t="s">
        <v>230</v>
      </c>
      <c r="M16" s="1">
        <v>2</v>
      </c>
      <c r="N16" s="172" t="s">
        <v>231</v>
      </c>
      <c r="O16" s="171" t="s">
        <v>232</v>
      </c>
      <c r="P16" s="171"/>
      <c r="Q16" s="175" t="s">
        <v>233</v>
      </c>
      <c r="R16" s="175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75" t="s">
        <v>236</v>
      </c>
      <c r="Z16" s="175"/>
      <c r="AG16" s="101"/>
    </row>
    <row r="17" spans="1:33" ht="34" x14ac:dyDescent="0.25">
      <c r="A17" s="160">
        <v>16</v>
      </c>
      <c r="B17" s="161"/>
      <c r="C17" s="161"/>
      <c r="D17" s="162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75" t="s">
        <v>237</v>
      </c>
      <c r="M17" s="1">
        <f t="shared" ref="M17" si="9">ROUNDDOWN((E18-E17)/G17,0)</f>
        <v>2</v>
      </c>
      <c r="N17" s="172" t="s">
        <v>238</v>
      </c>
      <c r="O17" s="171" t="s">
        <v>239</v>
      </c>
      <c r="P17" s="171"/>
      <c r="Q17" s="175" t="s">
        <v>240</v>
      </c>
      <c r="R17" s="175"/>
      <c r="S17" s="1">
        <v>1</v>
      </c>
      <c r="T17" s="168" t="s">
        <v>241</v>
      </c>
      <c r="U17" s="168"/>
      <c r="AG17" s="101"/>
    </row>
    <row r="18" spans="1:33" ht="34" x14ac:dyDescent="0.25">
      <c r="A18" s="160">
        <v>17</v>
      </c>
      <c r="B18" s="161"/>
      <c r="C18" s="161"/>
      <c r="D18" s="162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75"/>
      <c r="M18" s="1">
        <f>ROUNDDOWN((E19-E18)/G18,0)</f>
        <v>2</v>
      </c>
      <c r="N18" s="172" t="s">
        <v>242</v>
      </c>
      <c r="O18" s="171" t="s">
        <v>243</v>
      </c>
      <c r="P18" s="171"/>
      <c r="Q18" s="175" t="s">
        <v>244</v>
      </c>
      <c r="R18" s="175"/>
      <c r="S18" s="1">
        <v>0</v>
      </c>
      <c r="T18" s="168"/>
      <c r="U18" s="168"/>
      <c r="W18" s="175" t="s">
        <v>245</v>
      </c>
      <c r="X18" s="175">
        <f>基础属性!C16+基础属性!C24+基础属性!C25</f>
        <v>27</v>
      </c>
      <c r="Y18" s="175" t="s">
        <v>246</v>
      </c>
      <c r="Z18" s="175"/>
    </row>
    <row r="19" spans="1:33" ht="34" x14ac:dyDescent="0.25">
      <c r="A19" s="160">
        <v>18</v>
      </c>
      <c r="B19" s="161"/>
      <c r="C19" s="161"/>
      <c r="D19" s="162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75"/>
      <c r="M19" s="1">
        <f>ROUNDDOWN((E20-E19)/G19,0)</f>
        <v>2</v>
      </c>
      <c r="N19" s="172" t="s">
        <v>247</v>
      </c>
      <c r="O19" s="171" t="s">
        <v>248</v>
      </c>
      <c r="P19" s="171"/>
      <c r="Q19" s="175" t="s">
        <v>249</v>
      </c>
      <c r="R19" s="175"/>
      <c r="S19" s="1">
        <v>1</v>
      </c>
      <c r="T19" s="168" t="s">
        <v>250</v>
      </c>
      <c r="U19" s="168"/>
    </row>
    <row r="20" spans="1:33" ht="34" x14ac:dyDescent="0.25">
      <c r="A20" s="160">
        <v>19</v>
      </c>
      <c r="B20" s="161"/>
      <c r="C20" s="161"/>
      <c r="D20" s="162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75"/>
      <c r="M20" s="1">
        <f>ROUNDDOWN((E21-E20)/G20,0)</f>
        <v>2</v>
      </c>
      <c r="N20" s="172" t="s">
        <v>251</v>
      </c>
      <c r="O20" s="171" t="s">
        <v>252</v>
      </c>
      <c r="P20" s="171"/>
      <c r="Q20" s="175" t="s">
        <v>253</v>
      </c>
      <c r="R20" s="175"/>
      <c r="S20" s="1">
        <v>0</v>
      </c>
      <c r="U20" s="1" t="s">
        <v>254</v>
      </c>
      <c r="W20" s="175" t="s">
        <v>255</v>
      </c>
      <c r="X20" s="175">
        <f>2*基础属性!F11</f>
        <v>34</v>
      </c>
      <c r="Y20" s="175" t="s">
        <v>256</v>
      </c>
      <c r="Z20" s="175"/>
    </row>
    <row r="21" spans="1:33" ht="51" x14ac:dyDescent="0.15">
      <c r="A21" s="160">
        <v>20</v>
      </c>
      <c r="B21" s="121">
        <v>18</v>
      </c>
      <c r="C21" s="121">
        <v>2</v>
      </c>
      <c r="D21" s="162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75" t="s">
        <v>257</v>
      </c>
      <c r="M21" s="1">
        <v>0</v>
      </c>
      <c r="N21" s="168"/>
      <c r="O21"/>
      <c r="P21"/>
      <c r="Q21"/>
      <c r="R21"/>
      <c r="S21" s="1">
        <f>E22-E21-M21-J21</f>
        <v>1</v>
      </c>
      <c r="T21" s="168" t="s">
        <v>258</v>
      </c>
      <c r="U21" s="168"/>
      <c r="V21" s="175" t="s">
        <v>259</v>
      </c>
      <c r="W21" s="175"/>
      <c r="X21" s="175"/>
      <c r="Y21" s="175"/>
      <c r="Z21" s="175"/>
      <c r="AA21" s="1" t="s">
        <v>260</v>
      </c>
    </row>
    <row r="22" spans="1:33" x14ac:dyDescent="0.15">
      <c r="A22" s="160">
        <v>21</v>
      </c>
      <c r="B22" s="161"/>
      <c r="C22" s="161"/>
      <c r="D22" s="162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75"/>
      <c r="M22" s="1">
        <v>1</v>
      </c>
      <c r="N22" s="172" t="s">
        <v>261</v>
      </c>
      <c r="O22" s="1" t="s">
        <v>262</v>
      </c>
      <c r="Q22" s="175" t="s">
        <v>263</v>
      </c>
      <c r="R22" s="175"/>
      <c r="S22" s="1">
        <v>1</v>
      </c>
      <c r="T22" s="168" t="s">
        <v>264</v>
      </c>
      <c r="U22" s="168"/>
      <c r="AE22" s="179"/>
    </row>
    <row r="23" spans="1:33" x14ac:dyDescent="0.15">
      <c r="A23" s="160">
        <v>22</v>
      </c>
      <c r="B23" s="161"/>
      <c r="C23" s="161"/>
      <c r="D23" s="162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75"/>
      <c r="M23" s="1">
        <v>1</v>
      </c>
      <c r="N23" s="172" t="s">
        <v>265</v>
      </c>
      <c r="O23" s="1" t="s">
        <v>266</v>
      </c>
      <c r="Q23" s="1" t="s">
        <v>194</v>
      </c>
      <c r="S23" s="1">
        <f>E24-E23-M23-J23</f>
        <v>1</v>
      </c>
      <c r="T23" s="168" t="s">
        <v>267</v>
      </c>
      <c r="U23" s="168"/>
      <c r="AE23" s="101"/>
    </row>
    <row r="24" spans="1:33" x14ac:dyDescent="0.15">
      <c r="A24" s="160">
        <v>23</v>
      </c>
      <c r="B24" s="161"/>
      <c r="C24" s="161"/>
      <c r="D24" s="162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75"/>
      <c r="M24" s="1">
        <v>1</v>
      </c>
      <c r="N24" s="172" t="s">
        <v>268</v>
      </c>
      <c r="O24" s="1" t="s">
        <v>269</v>
      </c>
      <c r="Q24" s="176" t="s">
        <v>270</v>
      </c>
      <c r="R24" s="176"/>
      <c r="S24" s="1">
        <v>1</v>
      </c>
      <c r="T24" s="168" t="s">
        <v>271</v>
      </c>
      <c r="U24" s="168"/>
      <c r="W24" s="1" t="s">
        <v>272</v>
      </c>
      <c r="X24" s="1">
        <f>基础属性!C24*3+基础属性!C26</f>
        <v>25</v>
      </c>
      <c r="Y24" s="1" t="s">
        <v>273</v>
      </c>
      <c r="AE24" s="179"/>
    </row>
    <row r="25" spans="1:33" x14ac:dyDescent="0.15">
      <c r="A25" s="160">
        <v>24</v>
      </c>
      <c r="B25" s="161"/>
      <c r="C25" s="161"/>
      <c r="D25" s="162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75"/>
      <c r="M25" s="1">
        <v>1</v>
      </c>
      <c r="N25" s="172" t="s">
        <v>274</v>
      </c>
      <c r="O25" s="1" t="s">
        <v>275</v>
      </c>
      <c r="Q25" s="1" t="s">
        <v>189</v>
      </c>
      <c r="S25" s="1">
        <v>1</v>
      </c>
      <c r="T25" s="172" t="s">
        <v>276</v>
      </c>
      <c r="U25" s="172"/>
      <c r="AE25" s="179"/>
    </row>
    <row r="26" spans="1:33" ht="68" x14ac:dyDescent="0.15">
      <c r="A26" s="160">
        <v>25</v>
      </c>
      <c r="B26" s="161"/>
      <c r="C26" s="161"/>
      <c r="D26" s="162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75" t="s">
        <v>277</v>
      </c>
      <c r="M26" s="1">
        <f>ROUNDDOWN((E27-E26)/G26,0)</f>
        <v>0</v>
      </c>
      <c r="N26" s="168"/>
      <c r="O26"/>
      <c r="P26"/>
      <c r="Q26"/>
      <c r="R26"/>
      <c r="S26" s="1">
        <v>1</v>
      </c>
      <c r="T26" s="1" t="s">
        <v>278</v>
      </c>
      <c r="AE26" s="179"/>
    </row>
    <row r="27" spans="1:33" x14ac:dyDescent="0.15">
      <c r="A27" s="160">
        <v>26</v>
      </c>
      <c r="B27" s="161"/>
      <c r="C27" s="161"/>
      <c r="D27" s="162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75"/>
      <c r="M27" s="1">
        <v>1</v>
      </c>
      <c r="N27" s="172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79"/>
    </row>
    <row r="28" spans="1:33" x14ac:dyDescent="0.15">
      <c r="A28" s="160">
        <v>27</v>
      </c>
      <c r="B28" s="161"/>
      <c r="C28" s="161"/>
      <c r="D28" s="162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75"/>
      <c r="M28" s="1">
        <v>1</v>
      </c>
      <c r="N28" s="172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80"/>
    </row>
    <row r="29" spans="1:33" x14ac:dyDescent="0.15">
      <c r="A29" s="160">
        <v>28</v>
      </c>
      <c r="B29" s="161"/>
      <c r="C29" s="161"/>
      <c r="D29" s="162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75"/>
      <c r="M29" s="1">
        <v>0</v>
      </c>
      <c r="N29" s="168"/>
      <c r="O29"/>
      <c r="P29"/>
      <c r="Q29"/>
      <c r="R29"/>
      <c r="S29" s="1">
        <v>1</v>
      </c>
      <c r="T29" s="1" t="s">
        <v>285</v>
      </c>
    </row>
    <row r="30" spans="1:33" x14ac:dyDescent="0.25">
      <c r="A30" s="160">
        <v>29</v>
      </c>
      <c r="B30" s="161"/>
      <c r="C30" s="161"/>
      <c r="D30" s="162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75"/>
      <c r="M30" s="1">
        <v>1</v>
      </c>
      <c r="N30" s="172" t="s">
        <v>286</v>
      </c>
      <c r="O30" s="1" t="s">
        <v>287</v>
      </c>
      <c r="Q30" s="178" t="s">
        <v>288</v>
      </c>
      <c r="R30" s="178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51" x14ac:dyDescent="0.15">
      <c r="A31" s="160">
        <v>30</v>
      </c>
      <c r="B31" s="121">
        <v>45</v>
      </c>
      <c r="C31" s="121">
        <f>B31/6</f>
        <v>7.5</v>
      </c>
      <c r="D31" s="162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75" t="s">
        <v>292</v>
      </c>
      <c r="M31" s="1">
        <v>1</v>
      </c>
      <c r="N31" s="168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 x14ac:dyDescent="0.15">
      <c r="A32" s="160">
        <v>31</v>
      </c>
      <c r="B32" s="161"/>
      <c r="C32" s="161"/>
      <c r="D32" s="162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75"/>
      <c r="M32" s="1">
        <v>1</v>
      </c>
      <c r="N32" s="168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 x14ac:dyDescent="0.15">
      <c r="A33" s="160">
        <v>32</v>
      </c>
      <c r="B33" s="161"/>
      <c r="C33" s="161"/>
      <c r="D33" s="162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75"/>
      <c r="M33" s="1">
        <v>1</v>
      </c>
      <c r="N33" s="168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 x14ac:dyDescent="0.15">
      <c r="A34" s="160">
        <v>33</v>
      </c>
      <c r="B34" s="161"/>
      <c r="C34" s="161"/>
      <c r="D34" s="162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75"/>
      <c r="M34" s="1">
        <v>1</v>
      </c>
      <c r="N34" s="168" t="s">
        <v>305</v>
      </c>
      <c r="O34" s="1" t="s">
        <v>306</v>
      </c>
      <c r="Q34" s="176" t="s">
        <v>307</v>
      </c>
      <c r="R34" s="176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4" x14ac:dyDescent="0.15">
      <c r="A35" s="160">
        <v>34</v>
      </c>
      <c r="B35" s="161"/>
      <c r="C35" s="161"/>
      <c r="D35" s="162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75" t="s">
        <v>311</v>
      </c>
      <c r="M35" s="1">
        <v>1</v>
      </c>
      <c r="N35" s="168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 x14ac:dyDescent="0.15">
      <c r="A36" s="160">
        <v>35</v>
      </c>
      <c r="B36" s="161"/>
      <c r="C36" s="161"/>
      <c r="D36" s="162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68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 x14ac:dyDescent="0.15">
      <c r="A37" s="160">
        <v>36</v>
      </c>
      <c r="B37" s="161"/>
      <c r="C37" s="161"/>
      <c r="D37" s="162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68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 x14ac:dyDescent="0.25">
      <c r="A38" s="160">
        <v>37</v>
      </c>
      <c r="B38" s="161"/>
      <c r="C38" s="161"/>
      <c r="D38" s="162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68" t="s">
        <v>324</v>
      </c>
      <c r="O38" s="1" t="s">
        <v>325</v>
      </c>
      <c r="Q38" s="178" t="s">
        <v>326</v>
      </c>
      <c r="R38" s="178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 x14ac:dyDescent="0.15">
      <c r="A39" s="160">
        <v>38</v>
      </c>
      <c r="B39" s="161"/>
      <c r="C39" s="161"/>
      <c r="D39" s="162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68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 x14ac:dyDescent="0.15">
      <c r="A40" s="160">
        <v>39</v>
      </c>
      <c r="B40" s="161"/>
      <c r="C40" s="161"/>
      <c r="D40" s="162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68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 x14ac:dyDescent="0.15">
      <c r="A41" s="160">
        <v>40</v>
      </c>
      <c r="B41" s="121">
        <v>225</v>
      </c>
      <c r="C41" s="121">
        <f>B41/6</f>
        <v>37.5</v>
      </c>
      <c r="D41" s="162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68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 x14ac:dyDescent="0.15">
      <c r="A42" s="160">
        <v>41</v>
      </c>
      <c r="B42" s="161"/>
      <c r="C42" s="121"/>
      <c r="D42" s="162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68" t="s">
        <v>341</v>
      </c>
      <c r="O42" s="1" t="s">
        <v>342</v>
      </c>
      <c r="Q42" s="176" t="s">
        <v>166</v>
      </c>
      <c r="R42" s="176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 x14ac:dyDescent="0.15">
      <c r="A43" s="160">
        <v>42</v>
      </c>
      <c r="B43" s="161"/>
      <c r="C43" s="121"/>
      <c r="D43" s="162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68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 x14ac:dyDescent="0.15">
      <c r="A44" s="160">
        <v>43</v>
      </c>
      <c r="B44" s="161"/>
      <c r="C44" s="121"/>
      <c r="D44" s="162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68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 x14ac:dyDescent="0.15">
      <c r="A45" s="160">
        <v>44</v>
      </c>
      <c r="B45" s="161"/>
      <c r="C45" s="121"/>
      <c r="D45" s="162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68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 x14ac:dyDescent="0.25">
      <c r="A46" s="160">
        <v>45</v>
      </c>
      <c r="B46" s="161"/>
      <c r="C46" s="121"/>
      <c r="D46" s="162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68" t="s">
        <v>356</v>
      </c>
      <c r="O46" s="1" t="s">
        <v>357</v>
      </c>
      <c r="Q46" s="178" t="s">
        <v>358</v>
      </c>
      <c r="R46" s="178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 x14ac:dyDescent="0.15">
      <c r="A47" s="160">
        <v>46</v>
      </c>
      <c r="B47" s="161"/>
      <c r="C47" s="121"/>
      <c r="D47" s="162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68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 x14ac:dyDescent="0.15">
      <c r="A48" s="160">
        <v>47</v>
      </c>
      <c r="B48" s="161"/>
      <c r="C48" s="121"/>
      <c r="D48" s="162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68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 x14ac:dyDescent="0.15">
      <c r="A49" s="160">
        <v>48</v>
      </c>
      <c r="B49" s="161"/>
      <c r="C49" s="121"/>
      <c r="D49" s="162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68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 x14ac:dyDescent="0.15">
      <c r="A50" s="160">
        <v>49</v>
      </c>
      <c r="B50" s="161"/>
      <c r="C50" s="121"/>
      <c r="D50" s="162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68" t="s">
        <v>375</v>
      </c>
      <c r="O50" s="1" t="s">
        <v>325</v>
      </c>
      <c r="Q50" s="176" t="s">
        <v>376</v>
      </c>
      <c r="R50" s="176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54" customFormat="1" x14ac:dyDescent="0.15">
      <c r="A51" s="166">
        <v>50</v>
      </c>
      <c r="B51" s="167">
        <v>675</v>
      </c>
      <c r="C51" s="167">
        <f>B51/6</f>
        <v>112.5</v>
      </c>
      <c r="D51" s="162">
        <v>9495.2231247404397</v>
      </c>
      <c r="E51" s="1">
        <f t="shared" si="20"/>
        <v>2374</v>
      </c>
      <c r="F51" s="1">
        <f t="shared" si="7"/>
        <v>241</v>
      </c>
      <c r="G51" s="1"/>
      <c r="I51" s="154">
        <v>22</v>
      </c>
    </row>
    <row r="52" spans="1:25" x14ac:dyDescent="0.15">
      <c r="A52" s="160">
        <v>51</v>
      </c>
      <c r="B52" s="161"/>
      <c r="C52" s="121"/>
      <c r="D52" s="162">
        <v>10456.7125811476</v>
      </c>
      <c r="E52" s="1">
        <f t="shared" si="20"/>
        <v>2615</v>
      </c>
    </row>
    <row r="53" spans="1:25" x14ac:dyDescent="0.15">
      <c r="A53" s="160">
        <v>52</v>
      </c>
      <c r="B53" s="161"/>
      <c r="C53" s="121"/>
      <c r="D53" s="162">
        <v>11464.352634467101</v>
      </c>
      <c r="E53" s="1">
        <f t="shared" si="20"/>
        <v>2867</v>
      </c>
    </row>
    <row r="54" spans="1:25" x14ac:dyDescent="0.15">
      <c r="A54" s="160">
        <v>53</v>
      </c>
      <c r="B54" s="161"/>
      <c r="C54" s="121"/>
      <c r="D54" s="162">
        <v>12529.000839340901</v>
      </c>
      <c r="E54" s="1">
        <f t="shared" si="20"/>
        <v>3133</v>
      </c>
    </row>
    <row r="55" spans="1:25" x14ac:dyDescent="0.15">
      <c r="A55" s="160">
        <v>54</v>
      </c>
      <c r="B55" s="161"/>
      <c r="C55" s="121"/>
      <c r="D55" s="162">
        <v>13663.858237914499</v>
      </c>
      <c r="E55" s="1">
        <f t="shared" si="20"/>
        <v>3416</v>
      </c>
    </row>
    <row r="56" spans="1:25" x14ac:dyDescent="0.15">
      <c r="A56" s="160">
        <v>55</v>
      </c>
      <c r="B56" s="161"/>
      <c r="C56" s="121"/>
      <c r="D56" s="162">
        <v>14858.3717005499</v>
      </c>
      <c r="E56" s="1">
        <f t="shared" si="20"/>
        <v>3715</v>
      </c>
    </row>
    <row r="57" spans="1:25" x14ac:dyDescent="0.15">
      <c r="A57" s="160">
        <v>56</v>
      </c>
      <c r="B57" s="161"/>
      <c r="C57" s="121"/>
      <c r="D57" s="162">
        <v>16123.5734020902</v>
      </c>
      <c r="E57" s="1">
        <f t="shared" si="20"/>
        <v>4031</v>
      </c>
    </row>
    <row r="58" spans="1:25" x14ac:dyDescent="0.15">
      <c r="A58" s="160">
        <v>57</v>
      </c>
      <c r="B58" s="161"/>
      <c r="C58" s="121"/>
      <c r="D58" s="162">
        <v>17453.213395986</v>
      </c>
      <c r="E58" s="1">
        <f t="shared" si="20"/>
        <v>4364</v>
      </c>
    </row>
    <row r="59" spans="1:25" x14ac:dyDescent="0.15">
      <c r="A59" s="160">
        <v>58</v>
      </c>
      <c r="B59" s="161"/>
      <c r="C59" s="121"/>
      <c r="D59" s="162">
        <v>18834.676827701998</v>
      </c>
      <c r="E59" s="1">
        <f t="shared" si="20"/>
        <v>4709</v>
      </c>
    </row>
    <row r="60" spans="1:25" x14ac:dyDescent="0.15">
      <c r="A60" s="160">
        <v>59</v>
      </c>
      <c r="B60" s="161"/>
      <c r="C60" s="121"/>
      <c r="D60" s="162">
        <v>20268.388758513</v>
      </c>
      <c r="E60" s="1">
        <f t="shared" si="20"/>
        <v>5068</v>
      </c>
    </row>
    <row r="61" spans="1:25" x14ac:dyDescent="0.15">
      <c r="A61" s="160">
        <v>60</v>
      </c>
      <c r="B61" s="121">
        <v>1215</v>
      </c>
      <c r="C61" s="121">
        <f>B61/6</f>
        <v>202.5</v>
      </c>
      <c r="D61" s="162">
        <v>21754.556038595299</v>
      </c>
      <c r="E61" s="1">
        <f t="shared" si="20"/>
        <v>5439</v>
      </c>
    </row>
    <row r="62" spans="1:25" x14ac:dyDescent="0.15">
      <c r="A62" s="160">
        <v>61</v>
      </c>
      <c r="B62" s="161"/>
      <c r="C62" s="121"/>
      <c r="D62" s="162">
        <v>23285.324131431102</v>
      </c>
      <c r="E62" s="1">
        <f t="shared" si="20"/>
        <v>5822</v>
      </c>
    </row>
    <row r="63" spans="1:25" x14ac:dyDescent="0.15">
      <c r="A63" s="160">
        <v>62</v>
      </c>
      <c r="B63" s="161"/>
      <c r="C63" s="121"/>
      <c r="D63" s="162">
        <v>24871.5694623237</v>
      </c>
      <c r="E63" s="1">
        <f t="shared" si="20"/>
        <v>6218</v>
      </c>
    </row>
    <row r="64" spans="1:25" x14ac:dyDescent="0.15">
      <c r="A64" s="160">
        <v>63</v>
      </c>
      <c r="B64" s="161"/>
      <c r="C64" s="121"/>
      <c r="D64" s="162">
        <v>26506.5540676536</v>
      </c>
      <c r="E64" s="1">
        <f t="shared" si="20"/>
        <v>6627</v>
      </c>
    </row>
    <row r="65" spans="1:5" x14ac:dyDescent="0.15">
      <c r="A65" s="160">
        <v>64</v>
      </c>
      <c r="B65" s="161"/>
      <c r="C65" s="121"/>
      <c r="D65" s="162">
        <v>28197.2879651736</v>
      </c>
      <c r="E65" s="1">
        <f t="shared" si="20"/>
        <v>7050</v>
      </c>
    </row>
    <row r="66" spans="1:5" x14ac:dyDescent="0.15">
      <c r="A66" s="160">
        <v>65</v>
      </c>
      <c r="B66" s="161"/>
      <c r="C66" s="121"/>
      <c r="D66" s="162">
        <v>29966.967277695701</v>
      </c>
      <c r="E66" s="1">
        <f t="shared" si="20"/>
        <v>7492</v>
      </c>
    </row>
    <row r="67" spans="1:5" x14ac:dyDescent="0.15">
      <c r="A67" s="160">
        <v>66</v>
      </c>
      <c r="B67" s="161"/>
      <c r="C67" s="121"/>
      <c r="D67" s="162">
        <v>31821.079969296301</v>
      </c>
      <c r="E67" s="1">
        <f t="shared" si="20"/>
        <v>7956</v>
      </c>
    </row>
    <row r="68" spans="1:5" x14ac:dyDescent="0.15">
      <c r="A68" s="160">
        <v>67</v>
      </c>
      <c r="B68" s="161"/>
      <c r="C68" s="121"/>
      <c r="D68" s="162">
        <v>33750.517411574197</v>
      </c>
      <c r="E68" s="1">
        <f t="shared" ref="E68" si="21">ROUNDUP(D68/4,0)</f>
        <v>8438</v>
      </c>
    </row>
    <row r="69" spans="1:5" x14ac:dyDescent="0.15">
      <c r="A69" s="160">
        <v>68</v>
      </c>
      <c r="B69" s="161"/>
      <c r="C69" s="121"/>
      <c r="D69" s="162">
        <v>35747.152657664301</v>
      </c>
      <c r="E69" s="1">
        <f t="shared" ref="E69" si="22">ROUNDUP(D69/4,0)</f>
        <v>8937</v>
      </c>
    </row>
    <row r="70" spans="1:5" x14ac:dyDescent="0.15">
      <c r="A70" s="160">
        <v>69</v>
      </c>
      <c r="B70" s="161"/>
      <c r="C70" s="121"/>
      <c r="D70" s="162">
        <v>37801.885255449903</v>
      </c>
      <c r="E70" s="1">
        <f t="shared" ref="E70:E100" si="23">ROUNDUP(D70/4,0)</f>
        <v>9451</v>
      </c>
    </row>
    <row r="71" spans="1:5" x14ac:dyDescent="0.15">
      <c r="A71" s="160">
        <v>70</v>
      </c>
      <c r="B71" s="121">
        <v>1845</v>
      </c>
      <c r="C71" s="121">
        <f>B71/6</f>
        <v>307.5</v>
      </c>
      <c r="D71" s="162">
        <v>39911.610869178003</v>
      </c>
      <c r="E71" s="1">
        <f t="shared" si="23"/>
        <v>9978</v>
      </c>
    </row>
    <row r="72" spans="1:5" x14ac:dyDescent="0.15">
      <c r="A72" s="160">
        <v>71</v>
      </c>
      <c r="B72" s="161"/>
      <c r="C72" s="121"/>
      <c r="D72" s="162">
        <v>42097.465980066103</v>
      </c>
      <c r="E72" s="1">
        <f t="shared" si="23"/>
        <v>10525</v>
      </c>
    </row>
    <row r="73" spans="1:5" x14ac:dyDescent="0.15">
      <c r="A73" s="160">
        <v>72</v>
      </c>
      <c r="B73" s="161"/>
      <c r="C73" s="121"/>
      <c r="D73" s="162">
        <v>44371.526633820002</v>
      </c>
      <c r="E73" s="1">
        <f t="shared" si="23"/>
        <v>11093</v>
      </c>
    </row>
    <row r="74" spans="1:5" x14ac:dyDescent="0.15">
      <c r="A74" s="160">
        <v>73</v>
      </c>
      <c r="B74" s="161"/>
      <c r="C74" s="121"/>
      <c r="D74" s="162">
        <v>46757.7730589899</v>
      </c>
      <c r="E74" s="1">
        <f t="shared" si="23"/>
        <v>11690</v>
      </c>
    </row>
    <row r="75" spans="1:5" x14ac:dyDescent="0.15">
      <c r="A75" s="160">
        <v>74</v>
      </c>
      <c r="B75" s="161"/>
      <c r="C75" s="121"/>
      <c r="D75" s="162">
        <v>49292.184474785201</v>
      </c>
      <c r="E75" s="1">
        <f t="shared" si="23"/>
        <v>12324</v>
      </c>
    </row>
    <row r="76" spans="1:5" x14ac:dyDescent="0.15">
      <c r="A76" s="160">
        <v>75</v>
      </c>
      <c r="B76" s="161"/>
      <c r="C76" s="121"/>
      <c r="D76" s="162">
        <v>51988.965649934602</v>
      </c>
      <c r="E76" s="1">
        <f t="shared" si="23"/>
        <v>12998</v>
      </c>
    </row>
    <row r="77" spans="1:5" x14ac:dyDescent="0.15">
      <c r="A77" s="160">
        <v>76</v>
      </c>
      <c r="B77" s="161"/>
      <c r="C77" s="121"/>
      <c r="D77" s="162">
        <v>54869.169706030501</v>
      </c>
      <c r="E77" s="1">
        <f t="shared" si="23"/>
        <v>13718</v>
      </c>
    </row>
    <row r="78" spans="1:5" x14ac:dyDescent="0.15">
      <c r="A78" s="160">
        <v>77</v>
      </c>
      <c r="B78" s="161"/>
      <c r="C78" s="121"/>
      <c r="D78" s="162">
        <v>57904.433898835101</v>
      </c>
      <c r="E78" s="1">
        <f t="shared" si="23"/>
        <v>14477</v>
      </c>
    </row>
    <row r="79" spans="1:5" x14ac:dyDescent="0.15">
      <c r="A79" s="160">
        <v>78</v>
      </c>
      <c r="B79" s="161"/>
      <c r="C79" s="121"/>
      <c r="D79" s="162">
        <v>61083.891722705397</v>
      </c>
      <c r="E79" s="1">
        <f t="shared" si="23"/>
        <v>15271</v>
      </c>
    </row>
    <row r="80" spans="1:5" x14ac:dyDescent="0.15">
      <c r="A80" s="160">
        <v>79</v>
      </c>
      <c r="B80" s="161"/>
      <c r="C80" s="121"/>
      <c r="D80" s="162">
        <v>64397.556973856001</v>
      </c>
      <c r="E80" s="1">
        <f t="shared" si="23"/>
        <v>16100</v>
      </c>
    </row>
    <row r="81" spans="1:5" x14ac:dyDescent="0.15">
      <c r="A81" s="160">
        <v>80</v>
      </c>
      <c r="B81" s="121">
        <v>2925</v>
      </c>
      <c r="C81" s="121">
        <f>B81/6</f>
        <v>487.5</v>
      </c>
      <c r="D81" s="162">
        <v>67817.634773211903</v>
      </c>
      <c r="E81" s="1">
        <f t="shared" si="23"/>
        <v>16955</v>
      </c>
    </row>
    <row r="82" spans="1:5" x14ac:dyDescent="0.15">
      <c r="A82" s="160">
        <v>81</v>
      </c>
      <c r="B82" s="161"/>
      <c r="C82" s="121"/>
      <c r="D82" s="162">
        <v>71364.801417389899</v>
      </c>
      <c r="E82" s="1">
        <f t="shared" si="23"/>
        <v>17842</v>
      </c>
    </row>
    <row r="83" spans="1:5" x14ac:dyDescent="0.15">
      <c r="A83" s="160">
        <v>82</v>
      </c>
      <c r="B83" s="161"/>
      <c r="C83" s="121"/>
      <c r="D83" s="162">
        <v>75051.688380980893</v>
      </c>
      <c r="E83" s="1">
        <f t="shared" si="23"/>
        <v>18763</v>
      </c>
    </row>
    <row r="84" spans="1:5" x14ac:dyDescent="0.15">
      <c r="A84" s="160">
        <v>83</v>
      </c>
      <c r="B84" s="161"/>
      <c r="C84" s="121"/>
      <c r="D84" s="162">
        <v>78883.208461621107</v>
      </c>
      <c r="E84" s="1">
        <f t="shared" si="23"/>
        <v>19721</v>
      </c>
    </row>
    <row r="85" spans="1:5" x14ac:dyDescent="0.15">
      <c r="A85" s="160">
        <v>84</v>
      </c>
      <c r="B85" s="161"/>
      <c r="C85" s="121"/>
      <c r="D85" s="162">
        <v>82866.109176072903</v>
      </c>
      <c r="E85" s="1">
        <f t="shared" si="23"/>
        <v>20717</v>
      </c>
    </row>
    <row r="86" spans="1:5" x14ac:dyDescent="0.15">
      <c r="A86" s="160">
        <v>85</v>
      </c>
      <c r="B86" s="161"/>
      <c r="C86" s="121"/>
      <c r="D86" s="162">
        <v>87024.0225946711</v>
      </c>
      <c r="E86" s="1">
        <f t="shared" si="23"/>
        <v>21757</v>
      </c>
    </row>
    <row r="87" spans="1:5" x14ac:dyDescent="0.15">
      <c r="A87" s="160">
        <v>86</v>
      </c>
      <c r="B87" s="161"/>
      <c r="C87" s="121"/>
      <c r="D87" s="162">
        <v>91340.894027175804</v>
      </c>
      <c r="E87" s="1">
        <f t="shared" si="23"/>
        <v>22836</v>
      </c>
    </row>
    <row r="88" spans="1:5" x14ac:dyDescent="0.15">
      <c r="A88" s="160">
        <v>87</v>
      </c>
      <c r="B88" s="161"/>
      <c r="C88" s="121"/>
      <c r="D88" s="162">
        <v>95801.791539594604</v>
      </c>
      <c r="E88" s="1">
        <f t="shared" si="23"/>
        <v>23951</v>
      </c>
    </row>
    <row r="89" spans="1:5" x14ac:dyDescent="0.15">
      <c r="A89" s="160">
        <v>88</v>
      </c>
      <c r="B89" s="161"/>
      <c r="C89" s="121"/>
      <c r="D89" s="162">
        <v>100389.888922157</v>
      </c>
      <c r="E89" s="1">
        <f t="shared" si="23"/>
        <v>25098</v>
      </c>
    </row>
    <row r="90" spans="1:5" x14ac:dyDescent="0.15">
      <c r="A90" s="160">
        <v>89</v>
      </c>
      <c r="B90" s="161"/>
      <c r="C90" s="121"/>
      <c r="D90" s="162">
        <v>105093.69383146</v>
      </c>
      <c r="E90" s="1">
        <f t="shared" si="23"/>
        <v>26274</v>
      </c>
    </row>
    <row r="91" spans="1:5" x14ac:dyDescent="0.15">
      <c r="A91" s="160">
        <v>90</v>
      </c>
      <c r="B91" s="121">
        <v>4095</v>
      </c>
      <c r="C91" s="121">
        <f>B91/6</f>
        <v>682.5</v>
      </c>
      <c r="D91" s="162">
        <v>109898.76355345899</v>
      </c>
      <c r="E91" s="1">
        <f t="shared" si="23"/>
        <v>27475</v>
      </c>
    </row>
    <row r="92" spans="1:5" x14ac:dyDescent="0.15">
      <c r="A92" s="160">
        <v>91</v>
      </c>
      <c r="B92" s="161"/>
      <c r="C92" s="121"/>
      <c r="D92" s="162">
        <v>114876.149481204</v>
      </c>
      <c r="E92" s="1">
        <f t="shared" si="23"/>
        <v>28720</v>
      </c>
    </row>
    <row r="93" spans="1:5" x14ac:dyDescent="0.15">
      <c r="A93" s="160">
        <v>92</v>
      </c>
      <c r="B93" s="161"/>
      <c r="C93" s="121"/>
      <c r="D93" s="162">
        <v>120038.294222985</v>
      </c>
      <c r="E93" s="1">
        <f t="shared" si="23"/>
        <v>30010</v>
      </c>
    </row>
    <row r="94" spans="1:5" x14ac:dyDescent="0.15">
      <c r="A94" s="160">
        <v>93</v>
      </c>
      <c r="B94" s="161"/>
      <c r="C94" s="121"/>
      <c r="D94" s="162">
        <v>125407.843510437</v>
      </c>
      <c r="E94" s="1">
        <f t="shared" si="23"/>
        <v>31352</v>
      </c>
    </row>
    <row r="95" spans="1:5" x14ac:dyDescent="0.15">
      <c r="A95" s="160">
        <v>94</v>
      </c>
      <c r="B95" s="161"/>
      <c r="C95" s="121"/>
      <c r="D95" s="162">
        <v>131004.116321312</v>
      </c>
      <c r="E95" s="1">
        <f t="shared" si="23"/>
        <v>32752</v>
      </c>
    </row>
    <row r="96" spans="1:5" x14ac:dyDescent="0.15">
      <c r="A96" s="160">
        <v>95</v>
      </c>
      <c r="B96" s="161"/>
      <c r="C96" s="121"/>
      <c r="D96" s="162">
        <v>136867.20403117899</v>
      </c>
      <c r="E96" s="1">
        <f t="shared" si="23"/>
        <v>34217</v>
      </c>
    </row>
    <row r="97" spans="1:5" x14ac:dyDescent="0.15">
      <c r="A97" s="160">
        <v>96</v>
      </c>
      <c r="B97" s="161"/>
      <c r="C97" s="121"/>
      <c r="D97" s="162">
        <v>142985.01001681801</v>
      </c>
      <c r="E97" s="1">
        <f t="shared" si="23"/>
        <v>35747</v>
      </c>
    </row>
    <row r="98" spans="1:5" x14ac:dyDescent="0.15">
      <c r="A98" s="160">
        <v>97</v>
      </c>
      <c r="B98" s="161"/>
      <c r="C98" s="121"/>
      <c r="D98" s="162">
        <v>149338.86462600899</v>
      </c>
      <c r="E98" s="1">
        <f t="shared" si="23"/>
        <v>37335</v>
      </c>
    </row>
    <row r="99" spans="1:5" x14ac:dyDescent="0.15">
      <c r="A99" s="160">
        <v>98</v>
      </c>
      <c r="B99" s="161"/>
      <c r="C99" s="121"/>
      <c r="D99" s="162">
        <v>155902.65748768</v>
      </c>
      <c r="E99" s="1">
        <f t="shared" si="23"/>
        <v>38976</v>
      </c>
    </row>
    <row r="100" spans="1:5" x14ac:dyDescent="0.15">
      <c r="A100" s="160">
        <v>99</v>
      </c>
      <c r="B100" s="121">
        <v>6000</v>
      </c>
      <c r="C100" s="121">
        <f>B100/6</f>
        <v>1000</v>
      </c>
      <c r="D100" s="162">
        <v>162662.06101563701</v>
      </c>
      <c r="E100" s="1">
        <f t="shared" si="23"/>
        <v>40666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1:Y58"/>
  <sheetViews>
    <sheetView topLeftCell="C16" workbookViewId="0">
      <selection activeCell="Z40" sqref="Z40"/>
    </sheetView>
  </sheetViews>
  <sheetFormatPr baseColWidth="10" defaultColWidth="9" defaultRowHeight="17" x14ac:dyDescent="0.15"/>
  <cols>
    <col min="1" max="16384" width="9" style="1"/>
  </cols>
  <sheetData>
    <row r="51" spans="23:25" x14ac:dyDescent="0.15">
      <c r="W51" s="144"/>
      <c r="X51" s="145" t="s">
        <v>380</v>
      </c>
      <c r="Y51" s="151"/>
    </row>
    <row r="52" spans="23:25" x14ac:dyDescent="0.15">
      <c r="W52" s="146"/>
      <c r="X52" s="147"/>
      <c r="Y52" s="152"/>
    </row>
    <row r="53" spans="23:25" x14ac:dyDescent="0.15">
      <c r="W53" s="148" t="s">
        <v>381</v>
      </c>
      <c r="X53" s="147"/>
      <c r="Y53" s="152"/>
    </row>
    <row r="54" spans="23:25" x14ac:dyDescent="0.15">
      <c r="W54" s="148" t="s">
        <v>382</v>
      </c>
      <c r="X54" s="147"/>
      <c r="Y54" s="152"/>
    </row>
    <row r="55" spans="23:25" x14ac:dyDescent="0.15">
      <c r="W55" s="148" t="s">
        <v>383</v>
      </c>
      <c r="X55" s="147"/>
      <c r="Y55" s="152"/>
    </row>
    <row r="56" spans="23:25" x14ac:dyDescent="0.15">
      <c r="W56" s="148" t="s">
        <v>384</v>
      </c>
      <c r="X56" s="147"/>
      <c r="Y56" s="152"/>
    </row>
    <row r="57" spans="23:25" x14ac:dyDescent="0.15">
      <c r="W57" s="148" t="s">
        <v>385</v>
      </c>
      <c r="X57" s="147"/>
      <c r="Y57" s="152"/>
    </row>
    <row r="58" spans="23:25" x14ac:dyDescent="0.15">
      <c r="W58" s="149"/>
      <c r="X58" s="150"/>
      <c r="Y58" s="153"/>
    </row>
  </sheetData>
  <phoneticPr fontId="26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baseColWidth="10" defaultColWidth="9" defaultRowHeight="14" x14ac:dyDescent="0.15"/>
  <cols>
    <col min="2" max="2" width="27.83203125" customWidth="1"/>
    <col min="5" max="5" width="18.33203125" customWidth="1"/>
  </cols>
  <sheetData>
    <row r="2" spans="1:6" ht="17" x14ac:dyDescent="0.15">
      <c r="F2" s="141" t="s">
        <v>386</v>
      </c>
    </row>
    <row r="3" spans="1:6" ht="17" x14ac:dyDescent="0.15">
      <c r="F3" s="142" t="s">
        <v>387</v>
      </c>
    </row>
    <row r="4" spans="1:6" ht="17" x14ac:dyDescent="0.15">
      <c r="A4" s="1" t="s">
        <v>388</v>
      </c>
      <c r="F4" s="143" t="s">
        <v>389</v>
      </c>
    </row>
    <row r="5" spans="1:6" ht="17" x14ac:dyDescent="0.15">
      <c r="B5" s="1" t="s">
        <v>390</v>
      </c>
      <c r="C5" s="141">
        <v>5</v>
      </c>
    </row>
    <row r="6" spans="1:6" ht="17" x14ac:dyDescent="0.15">
      <c r="B6" s="1" t="s">
        <v>391</v>
      </c>
      <c r="C6" s="142">
        <v>15</v>
      </c>
    </row>
    <row r="7" spans="1:6" ht="17" x14ac:dyDescent="0.15">
      <c r="B7" s="1" t="s">
        <v>392</v>
      </c>
      <c r="C7" s="142">
        <v>3</v>
      </c>
    </row>
    <row r="8" spans="1:6" ht="17" x14ac:dyDescent="0.15">
      <c r="B8" s="1" t="s">
        <v>393</v>
      </c>
      <c r="C8" s="141">
        <v>2</v>
      </c>
    </row>
    <row r="9" spans="1:6" ht="17" x14ac:dyDescent="0.15">
      <c r="B9" s="1" t="s">
        <v>394</v>
      </c>
      <c r="C9" s="142">
        <v>12</v>
      </c>
    </row>
    <row r="10" spans="1:6" ht="17" x14ac:dyDescent="0.15">
      <c r="B10" s="1" t="s">
        <v>395</v>
      </c>
      <c r="C10" s="142">
        <v>2</v>
      </c>
      <c r="E10" s="1" t="s">
        <v>396</v>
      </c>
      <c r="F10" s="143">
        <v>14</v>
      </c>
    </row>
    <row r="11" spans="1:6" ht="17" x14ac:dyDescent="0.15">
      <c r="B11" s="1" t="s">
        <v>397</v>
      </c>
      <c r="C11" s="142">
        <v>5</v>
      </c>
      <c r="E11" s="1" t="s">
        <v>398</v>
      </c>
      <c r="F11" s="143">
        <v>17</v>
      </c>
    </row>
    <row r="12" spans="1:6" ht="17" x14ac:dyDescent="0.15">
      <c r="B12" s="1" t="s">
        <v>399</v>
      </c>
      <c r="C12" s="142">
        <v>20</v>
      </c>
      <c r="E12" s="1" t="s">
        <v>400</v>
      </c>
      <c r="F12" s="143">
        <v>32</v>
      </c>
    </row>
    <row r="15" spans="1:6" ht="17" x14ac:dyDescent="0.15">
      <c r="A15" s="1" t="s">
        <v>401</v>
      </c>
    </row>
    <row r="16" spans="1:6" ht="17" x14ac:dyDescent="0.15">
      <c r="B16" s="1" t="s">
        <v>402</v>
      </c>
      <c r="C16" s="141">
        <v>2</v>
      </c>
    </row>
    <row r="17" spans="1:3" ht="17" x14ac:dyDescent="0.15">
      <c r="B17" s="1" t="s">
        <v>403</v>
      </c>
      <c r="C17" s="141">
        <v>5</v>
      </c>
    </row>
    <row r="18" spans="1:3" ht="17" x14ac:dyDescent="0.15">
      <c r="B18" s="1" t="s">
        <v>404</v>
      </c>
      <c r="C18" s="141">
        <v>10</v>
      </c>
    </row>
    <row r="19" spans="1:3" ht="17" x14ac:dyDescent="0.15">
      <c r="B19" s="1" t="s">
        <v>405</v>
      </c>
      <c r="C19" s="141">
        <v>-5</v>
      </c>
    </row>
    <row r="20" spans="1:3" ht="17" x14ac:dyDescent="0.15">
      <c r="B20" s="1" t="s">
        <v>406</v>
      </c>
      <c r="C20" s="141">
        <v>-10</v>
      </c>
    </row>
    <row r="23" spans="1:3" ht="17" x14ac:dyDescent="0.15">
      <c r="A23" s="1" t="s">
        <v>407</v>
      </c>
    </row>
    <row r="24" spans="1:3" ht="17" x14ac:dyDescent="0.15">
      <c r="B24" s="1" t="s">
        <v>408</v>
      </c>
      <c r="C24" s="141">
        <v>5</v>
      </c>
    </row>
    <row r="25" spans="1:3" ht="17" x14ac:dyDescent="0.15">
      <c r="B25" s="1" t="s">
        <v>409</v>
      </c>
      <c r="C25" s="141">
        <v>20</v>
      </c>
    </row>
    <row r="26" spans="1:3" ht="17" x14ac:dyDescent="0.15">
      <c r="B26" s="1" t="s">
        <v>403</v>
      </c>
      <c r="C26" s="141">
        <v>10</v>
      </c>
    </row>
    <row r="27" spans="1:3" ht="17" x14ac:dyDescent="0.15">
      <c r="B27" s="1" t="s">
        <v>404</v>
      </c>
      <c r="C27" s="141">
        <v>15</v>
      </c>
    </row>
    <row r="28" spans="1:3" ht="17" x14ac:dyDescent="0.15">
      <c r="B28" s="1" t="s">
        <v>405</v>
      </c>
      <c r="C28" s="141">
        <v>-10</v>
      </c>
    </row>
    <row r="29" spans="1:3" ht="17" x14ac:dyDescent="0.15">
      <c r="B29" s="1" t="s">
        <v>406</v>
      </c>
      <c r="C29" s="141">
        <v>-15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I19" zoomScale="120" zoomScaleNormal="120" zoomScalePageLayoutView="120" workbookViewId="0">
      <selection activeCell="O56" sqref="O56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" style="23"/>
    <col min="6" max="6" width="36.6640625" style="23" customWidth="1"/>
    <col min="7" max="7" width="12.6640625" style="23" customWidth="1"/>
    <col min="8" max="8" width="34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384" width="9" style="1"/>
  </cols>
  <sheetData>
    <row r="1" spans="1:22" x14ac:dyDescent="0.15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2" x14ac:dyDescent="0.15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101" t="s">
        <v>417</v>
      </c>
      <c r="P2" s="1" t="s">
        <v>418</v>
      </c>
    </row>
    <row r="3" spans="1:22" x14ac:dyDescent="0.15">
      <c r="A3" s="258" t="s">
        <v>419</v>
      </c>
      <c r="B3" s="109" t="s">
        <v>163</v>
      </c>
      <c r="C3" s="57" t="s">
        <v>369</v>
      </c>
      <c r="D3" s="58" t="str">
        <f>VLOOKUP(C3,$N$8:$O$62,2,0)</f>
        <v>红速物D（小丑 Joker）</v>
      </c>
      <c r="E3" s="55" t="s">
        <v>420</v>
      </c>
      <c r="F3" s="58" t="str">
        <f>VLOOKUP(E3,$N$8:$O$62,2,0)</f>
        <v>绿H (苗娃曼陀罗 Mandrake)</v>
      </c>
      <c r="G3" s="59" t="s">
        <v>369</v>
      </c>
      <c r="H3" s="58" t="str">
        <f>VLOOKUP(G3,$N$8:$O$63,2,0)</f>
        <v>红速物D（小丑 Joker）</v>
      </c>
      <c r="N3" s="13" t="s">
        <v>421</v>
      </c>
      <c r="O3" s="1">
        <v>16</v>
      </c>
      <c r="Q3" s="107" t="s">
        <v>421</v>
      </c>
      <c r="R3" s="106">
        <v>13</v>
      </c>
    </row>
    <row r="4" spans="1:22" x14ac:dyDescent="0.15">
      <c r="A4" s="258"/>
      <c r="B4" s="109" t="s">
        <v>170</v>
      </c>
      <c r="C4" s="57" t="s">
        <v>369</v>
      </c>
      <c r="D4" s="58" t="str">
        <f t="shared" ref="D4" si="0">VLOOKUP(C4,$N$8:$O$62,2,0)</f>
        <v>红速物D（小丑 Joker）</v>
      </c>
      <c r="E4" s="55" t="s">
        <v>303</v>
      </c>
      <c r="F4" s="58" t="str">
        <f t="shared" ref="F4" si="1">VLOOKUP(E4,$N$8:$O$62,2,0)</f>
        <v>蓝物D（温迪戈 Wendigo）</v>
      </c>
      <c r="G4" s="60" t="s">
        <v>422</v>
      </c>
      <c r="H4" s="58" t="str">
        <f t="shared" ref="H4" si="2">VLOOKUP(G4,$N$8:$O$63,2,0)</f>
        <v>红提升S (舞狮Dancing Lion)</v>
      </c>
      <c r="N4" s="13" t="s">
        <v>423</v>
      </c>
      <c r="O4" s="1">
        <v>19</v>
      </c>
      <c r="Q4" s="107" t="s">
        <v>423</v>
      </c>
      <c r="R4" s="106">
        <v>11</v>
      </c>
    </row>
    <row r="5" spans="1:22" x14ac:dyDescent="0.15">
      <c r="A5" s="258"/>
      <c r="B5" s="109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59" t="s">
        <v>376</v>
      </c>
      <c r="H5" s="58" t="str">
        <f t="shared" ref="H5:H35" si="5">VLOOKUP(G5,$N$8:$O$63,2,0)</f>
        <v>红T（火刺壳 Fireshell)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2" x14ac:dyDescent="0.15">
      <c r="A6" s="258"/>
      <c r="B6" s="109" t="s">
        <v>178</v>
      </c>
      <c r="C6" s="57" t="s">
        <v>369</v>
      </c>
      <c r="D6" s="58" t="str">
        <f t="shared" si="3"/>
        <v>红速物D（小丑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2" x14ac:dyDescent="0.15">
      <c r="A7" s="258"/>
      <c r="B7" s="109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女妖 banshee）</v>
      </c>
      <c r="G7" s="59" t="s">
        <v>420</v>
      </c>
      <c r="H7" s="58" t="str">
        <f t="shared" si="5"/>
        <v>绿H (苗娃曼陀罗 Mandrake)</v>
      </c>
      <c r="M7" s="101" t="s">
        <v>430</v>
      </c>
      <c r="P7" s="128"/>
      <c r="Q7" s="128"/>
      <c r="R7" s="128"/>
      <c r="S7" s="128"/>
      <c r="T7" s="128"/>
      <c r="U7" s="128"/>
    </row>
    <row r="8" spans="1:22" x14ac:dyDescent="0.15">
      <c r="A8" s="258"/>
      <c r="B8" s="109" t="s">
        <v>191</v>
      </c>
      <c r="C8" s="57" t="s">
        <v>431</v>
      </c>
      <c r="D8" s="58" t="str">
        <f t="shared" si="3"/>
        <v>蓝提升S （河童 Kappa）</v>
      </c>
      <c r="E8" s="55" t="s">
        <v>322</v>
      </c>
      <c r="F8" s="58" t="str">
        <f t="shared" si="4"/>
        <v>蓝H（龙宫童子）（缺英文名）</v>
      </c>
      <c r="G8" s="59" t="s">
        <v>194</v>
      </c>
      <c r="H8" s="58" t="str">
        <f t="shared" si="5"/>
        <v>绿提升S（走音草 Melody Bulb）</v>
      </c>
      <c r="K8" s="121"/>
      <c r="L8" s="121"/>
      <c r="M8" s="121"/>
      <c r="N8" s="129" t="s">
        <v>376</v>
      </c>
      <c r="O8" s="5" t="s">
        <v>772</v>
      </c>
      <c r="P8" s="128"/>
      <c r="Q8" s="128"/>
      <c r="R8" s="128"/>
      <c r="S8" s="128"/>
      <c r="T8" s="128"/>
      <c r="U8" s="128"/>
      <c r="V8" s="1" t="e">
        <f>VLOOKUP(N8,$A:$H,2,FALSE)</f>
        <v>#N/A</v>
      </c>
    </row>
    <row r="9" spans="1:22" x14ac:dyDescent="0.15">
      <c r="A9" s="258"/>
      <c r="B9" s="110" t="s">
        <v>433</v>
      </c>
      <c r="C9" s="60" t="s">
        <v>332</v>
      </c>
      <c r="D9" s="58" t="str">
        <f t="shared" si="3"/>
        <v>绿物D（花魄 Flower Pixie）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 (皮影 Shadow Puppet)</v>
      </c>
      <c r="K9" s="121"/>
      <c r="L9" s="121"/>
      <c r="M9" s="121"/>
      <c r="N9" s="129" t="s">
        <v>435</v>
      </c>
      <c r="O9" s="5" t="s">
        <v>772</v>
      </c>
      <c r="P9" s="128"/>
      <c r="Q9" s="128"/>
      <c r="R9" s="128"/>
      <c r="S9" s="128"/>
      <c r="T9" s="128"/>
      <c r="U9" s="128"/>
    </row>
    <row r="10" spans="1:22" x14ac:dyDescent="0.15">
      <c r="A10" s="259"/>
      <c r="B10" s="111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K10" s="121"/>
      <c r="L10" s="121"/>
      <c r="M10" s="121"/>
      <c r="N10" s="129" t="s">
        <v>422</v>
      </c>
      <c r="O10" s="13" t="s">
        <v>791</v>
      </c>
      <c r="P10" s="130" t="s">
        <v>439</v>
      </c>
      <c r="Q10" s="128"/>
      <c r="R10" s="128"/>
      <c r="S10" s="128"/>
      <c r="T10" s="128"/>
      <c r="U10" s="128"/>
    </row>
    <row r="11" spans="1:22" x14ac:dyDescent="0.15">
      <c r="A11" s="258" t="s">
        <v>419</v>
      </c>
      <c r="B11" s="110" t="s">
        <v>440</v>
      </c>
      <c r="C11" s="60" t="s">
        <v>194</v>
      </c>
      <c r="D11" s="58" t="str">
        <f t="shared" si="3"/>
        <v>绿提升S（走音草 Melody Bulb）</v>
      </c>
      <c r="E11" s="55" t="s">
        <v>441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K11" s="121"/>
      <c r="L11" s="121"/>
      <c r="M11" s="121"/>
      <c r="N11" s="129" t="s">
        <v>442</v>
      </c>
      <c r="O11" s="13" t="s">
        <v>791</v>
      </c>
      <c r="P11" s="130" t="s">
        <v>443</v>
      </c>
      <c r="Q11" s="128"/>
      <c r="R11" s="128"/>
      <c r="S11" s="128"/>
      <c r="T11" s="128"/>
      <c r="U11" s="128"/>
    </row>
    <row r="12" spans="1:22" x14ac:dyDescent="0.15">
      <c r="A12" s="258"/>
      <c r="B12" s="110" t="s">
        <v>444</v>
      </c>
      <c r="C12" s="60" t="s">
        <v>189</v>
      </c>
      <c r="D12" s="58" t="str">
        <f t="shared" si="3"/>
        <v>黑法D 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445</v>
      </c>
      <c r="K12" s="121"/>
      <c r="L12" s="121"/>
      <c r="M12" s="121"/>
      <c r="N12" s="131" t="s">
        <v>369</v>
      </c>
      <c r="O12" s="132" t="s">
        <v>829</v>
      </c>
      <c r="P12" s="128"/>
      <c r="Q12" s="128"/>
      <c r="R12" s="128"/>
      <c r="S12" s="128"/>
      <c r="T12" s="128"/>
      <c r="U12" s="128"/>
    </row>
    <row r="13" spans="1:22" x14ac:dyDescent="0.15">
      <c r="A13" s="258"/>
      <c r="B13" s="110" t="s">
        <v>446</v>
      </c>
      <c r="C13" s="60" t="s">
        <v>447</v>
      </c>
      <c r="D13" s="58" t="str">
        <f t="shared" si="3"/>
        <v>蓝法D（蛙鬼 Phase Frog）</v>
      </c>
      <c r="E13" s="55" t="s">
        <v>303</v>
      </c>
      <c r="F13" s="58" t="str">
        <f t="shared" si="4"/>
        <v>蓝物D（温迪戈 Wendigo）</v>
      </c>
      <c r="G13" s="69" t="s">
        <v>447</v>
      </c>
      <c r="H13" s="58" t="str">
        <f t="shared" si="5"/>
        <v>蓝法D（蛙鬼 Phase Frog）</v>
      </c>
      <c r="K13" s="121"/>
      <c r="L13" s="121"/>
      <c r="M13" s="121"/>
      <c r="N13" s="131" t="s">
        <v>448</v>
      </c>
      <c r="O13" s="132" t="s">
        <v>829</v>
      </c>
      <c r="P13" s="128"/>
      <c r="Q13" s="128"/>
      <c r="R13" s="128"/>
      <c r="S13" s="128"/>
      <c r="T13" s="128"/>
      <c r="U13" s="128"/>
    </row>
    <row r="14" spans="1:22" x14ac:dyDescent="0.15">
      <c r="A14" s="258"/>
      <c r="B14" s="110" t="s">
        <v>449</v>
      </c>
      <c r="C14" s="60" t="s">
        <v>447</v>
      </c>
      <c r="D14" s="58" t="str">
        <f t="shared" si="3"/>
        <v>蓝法D（蛙鬼 Phase Frog）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21"/>
      <c r="L14" s="121"/>
      <c r="M14" s="121"/>
      <c r="N14" s="131" t="s">
        <v>447</v>
      </c>
      <c r="O14" s="13" t="s">
        <v>798</v>
      </c>
      <c r="P14" s="241" t="s">
        <v>807</v>
      </c>
      <c r="Q14" s="128"/>
      <c r="R14" s="128"/>
      <c r="S14" s="128"/>
      <c r="T14" s="130" t="s">
        <v>450</v>
      </c>
      <c r="U14" s="128"/>
    </row>
    <row r="15" spans="1:22" x14ac:dyDescent="0.15">
      <c r="A15" s="258"/>
      <c r="B15" s="110" t="s">
        <v>451</v>
      </c>
      <c r="C15" s="60" t="s">
        <v>303</v>
      </c>
      <c r="D15" s="58" t="str">
        <f t="shared" si="3"/>
        <v>蓝物D（温迪戈 Wendigo）</v>
      </c>
      <c r="E15" s="55" t="s">
        <v>452</v>
      </c>
      <c r="F15" s="58" t="str">
        <f t="shared" si="4"/>
        <v>黑物D（狼人 Werewolf）</v>
      </c>
      <c r="G15" s="69" t="s">
        <v>453</v>
      </c>
      <c r="H15" s="58" t="str">
        <f t="shared" si="5"/>
        <v>蓝T（冰岩 Frostcap）</v>
      </c>
      <c r="K15" s="121"/>
      <c r="L15" s="121"/>
      <c r="M15" s="121"/>
      <c r="N15" s="131" t="s">
        <v>454</v>
      </c>
      <c r="O15" s="13" t="s">
        <v>798</v>
      </c>
      <c r="P15" s="241" t="s">
        <v>807</v>
      </c>
      <c r="Q15" s="128"/>
      <c r="R15" s="128"/>
      <c r="S15" s="128"/>
      <c r="T15" s="130" t="s">
        <v>450</v>
      </c>
      <c r="U15" s="128"/>
    </row>
    <row r="16" spans="1:22" x14ac:dyDescent="0.15">
      <c r="A16" s="258"/>
      <c r="B16" s="110" t="s">
        <v>455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女妖 banshee）</v>
      </c>
      <c r="G16" s="69" t="s">
        <v>431</v>
      </c>
      <c r="H16" s="58" t="str">
        <f t="shared" si="5"/>
        <v>蓝提升S （河童 Kappa）</v>
      </c>
      <c r="K16" s="121"/>
      <c r="L16" s="121"/>
      <c r="M16" s="121"/>
      <c r="N16" s="131" t="s">
        <v>453</v>
      </c>
      <c r="O16" s="13" t="s">
        <v>773</v>
      </c>
      <c r="P16" s="241" t="s">
        <v>808</v>
      </c>
      <c r="Q16" s="128"/>
      <c r="R16" s="128"/>
      <c r="S16" s="128"/>
      <c r="T16" s="128"/>
      <c r="U16" s="128"/>
    </row>
    <row r="17" spans="1:21" x14ac:dyDescent="0.15">
      <c r="A17" s="258"/>
      <c r="B17" s="110" t="s">
        <v>457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蓝H（龙宫童子）（缺英文名）</v>
      </c>
      <c r="G17" s="72" t="s">
        <v>458</v>
      </c>
      <c r="H17" s="58" t="str">
        <f t="shared" si="5"/>
        <v>白D (嫦娥 Chang'e)</v>
      </c>
      <c r="K17" s="121"/>
      <c r="L17" s="121"/>
      <c r="M17" s="121"/>
      <c r="N17" s="131" t="s">
        <v>459</v>
      </c>
      <c r="O17" s="13" t="s">
        <v>825</v>
      </c>
      <c r="P17" s="128"/>
      <c r="Q17" s="128"/>
      <c r="R17" s="128"/>
      <c r="S17" s="128"/>
      <c r="T17" s="128"/>
      <c r="U17" s="128"/>
    </row>
    <row r="18" spans="1:21" x14ac:dyDescent="0.15">
      <c r="A18" s="259"/>
      <c r="B18" s="111" t="s">
        <v>460</v>
      </c>
      <c r="C18" s="112" t="s">
        <v>420</v>
      </c>
      <c r="D18" s="58" t="str">
        <f t="shared" si="3"/>
        <v>绿H (苗娃曼陀罗 Mandrake)</v>
      </c>
      <c r="E18" s="66" t="s">
        <v>461</v>
      </c>
      <c r="F18" s="58" t="str">
        <f t="shared" si="4"/>
        <v>黑妨害S（凯瑞斯 Keres）</v>
      </c>
      <c r="G18" s="67" t="s">
        <v>462</v>
      </c>
      <c r="H18" s="58" t="str">
        <f t="shared" si="5"/>
        <v>Boss2</v>
      </c>
      <c r="I18" s="103" t="s">
        <v>463</v>
      </c>
      <c r="K18" s="121"/>
      <c r="L18" s="121"/>
      <c r="M18" s="121"/>
      <c r="N18" s="133" t="s">
        <v>431</v>
      </c>
      <c r="O18" s="13" t="s">
        <v>826</v>
      </c>
      <c r="P18" s="241" t="s">
        <v>809</v>
      </c>
      <c r="Q18" s="128"/>
      <c r="R18" s="128"/>
      <c r="S18" s="128"/>
      <c r="T18" s="128"/>
      <c r="U18" s="128"/>
    </row>
    <row r="19" spans="1:21" x14ac:dyDescent="0.15">
      <c r="A19" s="262" t="s">
        <v>465</v>
      </c>
      <c r="B19" s="113" t="s">
        <v>466</v>
      </c>
      <c r="C19" s="76" t="s">
        <v>332</v>
      </c>
      <c r="D19" s="58" t="str">
        <f t="shared" si="3"/>
        <v>绿物D（花魄 Flower Pixie）</v>
      </c>
      <c r="E19" s="76" t="s">
        <v>270</v>
      </c>
      <c r="F19" s="58" t="str">
        <f t="shared" si="4"/>
        <v>蓝法T（阿穆特 Ammut）</v>
      </c>
      <c r="G19" s="78" t="s">
        <v>194</v>
      </c>
      <c r="H19" s="58" t="str">
        <f t="shared" si="5"/>
        <v>绿提升S（走音草 Melody Bulb）</v>
      </c>
      <c r="K19" s="121"/>
      <c r="L19" s="121"/>
      <c r="M19" s="121"/>
      <c r="N19" s="133" t="s">
        <v>467</v>
      </c>
      <c r="O19" s="13" t="s">
        <v>826</v>
      </c>
      <c r="P19" s="241" t="s">
        <v>810</v>
      </c>
      <c r="Q19" s="128"/>
      <c r="R19" s="128"/>
      <c r="S19" s="128"/>
      <c r="T19" s="128"/>
      <c r="U19" s="128"/>
    </row>
    <row r="20" spans="1:21" x14ac:dyDescent="0.15">
      <c r="A20" s="262"/>
      <c r="B20" s="113" t="s">
        <v>468</v>
      </c>
      <c r="C20" s="76" t="s">
        <v>332</v>
      </c>
      <c r="D20" s="58" t="str">
        <f t="shared" si="3"/>
        <v>绿物D（花魄 Flower Pixie）</v>
      </c>
      <c r="E20" s="76" t="s">
        <v>452</v>
      </c>
      <c r="F20" s="58" t="str">
        <f t="shared" si="4"/>
        <v>黑物D（狼人 Werewolf）</v>
      </c>
      <c r="G20" s="79" t="s">
        <v>420</v>
      </c>
      <c r="H20" s="58" t="str">
        <f t="shared" si="5"/>
        <v>绿H (苗娃曼陀罗 Mandrake)</v>
      </c>
      <c r="K20" s="121"/>
      <c r="L20" s="121"/>
      <c r="M20" s="121"/>
      <c r="N20" s="134" t="s">
        <v>332</v>
      </c>
      <c r="O20" s="13" t="s">
        <v>823</v>
      </c>
      <c r="P20" s="128"/>
      <c r="Q20" s="128"/>
      <c r="R20" s="128"/>
      <c r="S20" s="128"/>
      <c r="T20" s="128"/>
      <c r="U20" s="128"/>
    </row>
    <row r="21" spans="1:21" x14ac:dyDescent="0.15">
      <c r="A21" s="262"/>
      <c r="B21" s="113" t="s">
        <v>470</v>
      </c>
      <c r="C21" s="76" t="s">
        <v>263</v>
      </c>
      <c r="D21" s="58" t="str">
        <f t="shared" si="3"/>
        <v>绿物T（蜥蜴人 Lizardman）</v>
      </c>
      <c r="E21" s="76" t="s">
        <v>181</v>
      </c>
      <c r="F21" s="58" t="str">
        <f t="shared" si="4"/>
        <v>蓝妨害S（龙女 Dragon Daughter）</v>
      </c>
      <c r="G21" s="78" t="s">
        <v>447</v>
      </c>
      <c r="H21" s="58" t="str">
        <f t="shared" si="5"/>
        <v>蓝法D（蛙鬼 Phase Frog）</v>
      </c>
      <c r="I21" s="1" t="s">
        <v>471</v>
      </c>
      <c r="K21" s="121"/>
      <c r="L21" s="121"/>
      <c r="M21" s="121"/>
      <c r="N21" s="131" t="s">
        <v>472</v>
      </c>
      <c r="O21" s="13" t="s">
        <v>824</v>
      </c>
      <c r="P21" s="128"/>
      <c r="Q21" s="128"/>
      <c r="R21" s="128"/>
      <c r="S21" s="128"/>
      <c r="T21" s="128"/>
      <c r="U21" s="128"/>
    </row>
    <row r="22" spans="1:21" x14ac:dyDescent="0.15">
      <c r="A22" s="262"/>
      <c r="B22" s="113" t="s">
        <v>473</v>
      </c>
      <c r="C22" s="76" t="s">
        <v>332</v>
      </c>
      <c r="D22" s="58" t="str">
        <f t="shared" si="3"/>
        <v>绿物D（花魄 Flower Pixie）</v>
      </c>
      <c r="E22" s="114" t="s">
        <v>369</v>
      </c>
      <c r="F22" s="58" t="str">
        <f t="shared" si="4"/>
        <v>红速物D（小丑 Joker）</v>
      </c>
      <c r="G22" s="81" t="s">
        <v>474</v>
      </c>
      <c r="H22" s="58" t="str">
        <f t="shared" si="5"/>
        <v>黑法dotD（络新妇 Nephila）</v>
      </c>
      <c r="K22" s="121"/>
      <c r="L22" s="121"/>
      <c r="M22" s="121"/>
      <c r="N22" s="134" t="s">
        <v>263</v>
      </c>
      <c r="O22" s="13" t="s">
        <v>777</v>
      </c>
      <c r="P22" s="241" t="s">
        <v>811</v>
      </c>
      <c r="Q22" s="128"/>
      <c r="R22" s="128"/>
      <c r="S22" s="128"/>
      <c r="T22" s="128"/>
      <c r="U22" s="128"/>
    </row>
    <row r="23" spans="1:21" x14ac:dyDescent="0.15">
      <c r="A23" s="262"/>
      <c r="B23" s="113" t="s">
        <v>476</v>
      </c>
      <c r="C23" s="76" t="s">
        <v>189</v>
      </c>
      <c r="D23" s="58" t="str">
        <f t="shared" si="3"/>
        <v>黑法D (皮影 Shadow Puppet)</v>
      </c>
      <c r="E23" s="115" t="s">
        <v>303</v>
      </c>
      <c r="F23" s="58" t="str">
        <f t="shared" si="4"/>
        <v>蓝物D（温迪戈 Wendigo）</v>
      </c>
      <c r="G23" s="78" t="s">
        <v>453</v>
      </c>
      <c r="H23" s="58" t="str">
        <f t="shared" si="5"/>
        <v>蓝T（冰岩 Frostcap）</v>
      </c>
      <c r="K23" s="121"/>
      <c r="L23" s="121"/>
      <c r="M23" s="121"/>
      <c r="N23" s="131" t="s">
        <v>477</v>
      </c>
      <c r="O23" s="13" t="s">
        <v>777</v>
      </c>
      <c r="P23" s="241" t="s">
        <v>811</v>
      </c>
      <c r="Q23" s="128"/>
      <c r="R23" s="128"/>
      <c r="S23" s="128"/>
      <c r="T23" s="128"/>
      <c r="U23" s="128"/>
    </row>
    <row r="24" spans="1:21" x14ac:dyDescent="0.15">
      <c r="A24" s="262"/>
      <c r="B24" s="113" t="s">
        <v>478</v>
      </c>
      <c r="C24" s="76" t="s">
        <v>263</v>
      </c>
      <c r="D24" s="58" t="str">
        <f t="shared" si="3"/>
        <v>绿物T（蜥蜴人 Lizardman）</v>
      </c>
      <c r="E24" s="76" t="s">
        <v>307</v>
      </c>
      <c r="F24" s="58" t="str">
        <f t="shared" si="4"/>
        <v>蓝控S（水鬼 Davy Jones）</v>
      </c>
      <c r="G24" s="78" t="s">
        <v>369</v>
      </c>
      <c r="H24" s="58" t="str">
        <f t="shared" si="5"/>
        <v>红速物D（小丑 Joker）</v>
      </c>
      <c r="K24" s="121"/>
      <c r="L24" s="121"/>
      <c r="M24" s="121"/>
      <c r="N24" s="134" t="s">
        <v>194</v>
      </c>
      <c r="O24" s="135" t="s">
        <v>787</v>
      </c>
      <c r="P24" s="242" t="s">
        <v>812</v>
      </c>
      <c r="Q24" s="128"/>
      <c r="R24" s="128"/>
      <c r="S24" s="128"/>
      <c r="T24" s="128"/>
      <c r="U24" s="128"/>
    </row>
    <row r="25" spans="1:21" x14ac:dyDescent="0.15">
      <c r="A25" s="262"/>
      <c r="B25" s="113" t="s">
        <v>479</v>
      </c>
      <c r="C25" s="76" t="s">
        <v>166</v>
      </c>
      <c r="D25" s="58" t="str">
        <f t="shared" si="3"/>
        <v>白H (得莫菲 Demovoy)</v>
      </c>
      <c r="E25" s="76" t="s">
        <v>461</v>
      </c>
      <c r="F25" s="58" t="str">
        <f t="shared" si="4"/>
        <v>黑妨害S（凯瑞斯 Keres）</v>
      </c>
      <c r="G25" s="78" t="s">
        <v>263</v>
      </c>
      <c r="H25" s="58" t="str">
        <f t="shared" si="5"/>
        <v>绿物T（蜥蜴人 Lizardman）</v>
      </c>
      <c r="K25" s="121"/>
      <c r="L25" s="121"/>
      <c r="M25" s="121"/>
      <c r="N25" s="134" t="s">
        <v>480</v>
      </c>
      <c r="O25" s="135" t="s">
        <v>787</v>
      </c>
      <c r="P25" s="242" t="s">
        <v>812</v>
      </c>
      <c r="Q25" s="128"/>
      <c r="R25" s="128"/>
      <c r="S25" s="128"/>
      <c r="T25" s="128"/>
      <c r="U25" s="128"/>
    </row>
    <row r="26" spans="1:21" x14ac:dyDescent="0.15">
      <c r="A26" s="262"/>
      <c r="B26" s="116" t="s">
        <v>481</v>
      </c>
      <c r="C26" s="96" t="s">
        <v>322</v>
      </c>
      <c r="D26" s="58" t="str">
        <f t="shared" si="3"/>
        <v>蓝H（龙宫童子）（缺英文名）</v>
      </c>
      <c r="E26" s="96" t="s">
        <v>181</v>
      </c>
      <c r="F26" s="58" t="str">
        <f t="shared" si="4"/>
        <v>蓝妨害S（龙女 Dragon Daughter）</v>
      </c>
      <c r="G26" s="84" t="s">
        <v>482</v>
      </c>
      <c r="H26" s="58" t="str">
        <f t="shared" si="5"/>
        <v>绿（美杜莎 Medusa）</v>
      </c>
      <c r="K26" s="121"/>
      <c r="L26" s="121"/>
      <c r="M26" s="121"/>
      <c r="N26" s="134" t="s">
        <v>189</v>
      </c>
      <c r="O26" s="23" t="s">
        <v>827</v>
      </c>
      <c r="P26" s="242" t="s">
        <v>813</v>
      </c>
      <c r="Q26" s="128"/>
      <c r="R26" s="128"/>
      <c r="S26" s="128"/>
      <c r="T26" s="128"/>
      <c r="U26" s="128"/>
    </row>
    <row r="27" spans="1:21" x14ac:dyDescent="0.15">
      <c r="A27" s="257" t="s">
        <v>484</v>
      </c>
      <c r="B27" s="110" t="s">
        <v>485</v>
      </c>
      <c r="C27" s="117" t="s">
        <v>426</v>
      </c>
      <c r="D27" s="58" t="str">
        <f t="shared" si="3"/>
        <v>红物D (道成寺钟 Maiden Dojoji)</v>
      </c>
      <c r="E27" s="118" t="s">
        <v>486</v>
      </c>
      <c r="F27" s="58" t="str">
        <f t="shared" si="4"/>
        <v>红T (红牛弥诺陶洛斯 Minotaur)</v>
      </c>
      <c r="G27" s="119" t="s">
        <v>332</v>
      </c>
      <c r="H27" s="58" t="str">
        <f t="shared" si="5"/>
        <v>绿物D（花魄 Flower Pixie）</v>
      </c>
      <c r="I27" s="104"/>
      <c r="K27" s="121"/>
      <c r="L27" s="121"/>
      <c r="M27" s="121"/>
      <c r="N27" s="131" t="s">
        <v>487</v>
      </c>
      <c r="O27" s="23" t="s">
        <v>828</v>
      </c>
      <c r="P27" s="242" t="s">
        <v>813</v>
      </c>
      <c r="Q27" s="128"/>
      <c r="R27" s="128"/>
      <c r="S27" s="128"/>
      <c r="T27" s="128"/>
      <c r="U27" s="128"/>
    </row>
    <row r="28" spans="1:21" x14ac:dyDescent="0.15">
      <c r="A28" s="258"/>
      <c r="B28" s="110" t="s">
        <v>488</v>
      </c>
      <c r="C28" s="120" t="s">
        <v>426</v>
      </c>
      <c r="D28" s="58" t="str">
        <f t="shared" si="3"/>
        <v>红物D (道成寺钟 Maiden Dojoji)</v>
      </c>
      <c r="E28" s="88" t="s">
        <v>474</v>
      </c>
      <c r="F28" s="58" t="str">
        <f t="shared" si="4"/>
        <v>黑法dotD（络新妇 Nephila）</v>
      </c>
      <c r="G28" s="69" t="s">
        <v>263</v>
      </c>
      <c r="H28" s="58" t="str">
        <f t="shared" si="5"/>
        <v>绿物T（蜥蜴人 Lizardman）</v>
      </c>
      <c r="K28" s="121"/>
      <c r="L28" s="121"/>
      <c r="M28" s="121"/>
      <c r="N28" s="136" t="s">
        <v>175</v>
      </c>
      <c r="O28" s="1" t="s">
        <v>775</v>
      </c>
      <c r="P28" s="128"/>
      <c r="Q28" s="128"/>
      <c r="R28" s="128"/>
      <c r="S28" s="128"/>
      <c r="T28" s="128"/>
      <c r="U28" s="128"/>
    </row>
    <row r="29" spans="1:21" x14ac:dyDescent="0.15">
      <c r="A29" s="258"/>
      <c r="B29" s="110" t="s">
        <v>489</v>
      </c>
      <c r="C29" s="120" t="s">
        <v>452</v>
      </c>
      <c r="D29" s="58" t="str">
        <f t="shared" si="3"/>
        <v>黑物D（狼人 Werewolf）</v>
      </c>
      <c r="E29" s="121" t="s">
        <v>490</v>
      </c>
      <c r="F29" s="58" t="str">
        <f t="shared" si="4"/>
        <v>黑妨害S （安普沙  Empusa）</v>
      </c>
      <c r="G29" s="69" t="s">
        <v>194</v>
      </c>
      <c r="H29" s="58" t="str">
        <f t="shared" si="5"/>
        <v>绿提升S（走音草 Melody Bulb）</v>
      </c>
      <c r="K29" s="121"/>
      <c r="L29" s="121"/>
      <c r="M29" s="121"/>
      <c r="N29" s="129" t="s">
        <v>491</v>
      </c>
      <c r="O29" s="1" t="s">
        <v>775</v>
      </c>
      <c r="P29" s="128"/>
      <c r="Q29" s="128"/>
      <c r="R29" s="128"/>
      <c r="S29" s="128"/>
      <c r="T29" s="128"/>
      <c r="U29" s="128"/>
    </row>
    <row r="30" spans="1:21" x14ac:dyDescent="0.15">
      <c r="A30" s="258"/>
      <c r="B30" s="110" t="s">
        <v>492</v>
      </c>
      <c r="C30" s="120" t="s">
        <v>429</v>
      </c>
      <c r="D30" s="58" t="str">
        <f t="shared" si="3"/>
        <v>黑法D辅妨害S（ 女妖 banshee）</v>
      </c>
      <c r="E30" s="88" t="s">
        <v>194</v>
      </c>
      <c r="F30" s="58" t="str">
        <f t="shared" si="4"/>
        <v>绿提升S（走音草 Melody Bulb）</v>
      </c>
      <c r="G30" s="70" t="s">
        <v>493</v>
      </c>
      <c r="H30" s="58" t="str">
        <f t="shared" si="5"/>
        <v>白提升S辅助hot （独角兽 Unicorn）</v>
      </c>
      <c r="I30" s="1" t="s">
        <v>494</v>
      </c>
      <c r="K30" s="121"/>
      <c r="L30" s="121"/>
      <c r="M30" s="121"/>
      <c r="N30" s="136" t="s">
        <v>348</v>
      </c>
      <c r="O30" s="1" t="s">
        <v>776</v>
      </c>
      <c r="P30" s="128"/>
      <c r="Q30" s="128"/>
      <c r="R30" s="128"/>
      <c r="S30" s="128"/>
      <c r="T30" s="128"/>
      <c r="U30" s="128"/>
    </row>
    <row r="31" spans="1:21" x14ac:dyDescent="0.15">
      <c r="A31" s="258"/>
      <c r="B31" s="110" t="s">
        <v>496</v>
      </c>
      <c r="C31" s="120" t="s">
        <v>369</v>
      </c>
      <c r="D31" s="58" t="str">
        <f t="shared" si="3"/>
        <v>红速物D（小丑 Joker）</v>
      </c>
      <c r="E31" s="88" t="s">
        <v>497</v>
      </c>
      <c r="F31" s="58" t="str">
        <f t="shared" si="4"/>
        <v>红S (火鸟 Firebird)</v>
      </c>
      <c r="G31" s="60" t="s">
        <v>166</v>
      </c>
      <c r="H31" s="58" t="str">
        <f t="shared" si="5"/>
        <v>白H (得莫菲 Demovoy)</v>
      </c>
      <c r="K31" s="121"/>
      <c r="L31" s="121"/>
      <c r="M31" s="121"/>
      <c r="N31" s="134" t="s">
        <v>166</v>
      </c>
      <c r="O31" s="23" t="s">
        <v>822</v>
      </c>
      <c r="P31" s="128"/>
      <c r="Q31" s="128"/>
      <c r="R31" s="128"/>
      <c r="S31" s="128"/>
      <c r="T31" s="128"/>
      <c r="U31" s="128"/>
    </row>
    <row r="32" spans="1:21" x14ac:dyDescent="0.15">
      <c r="A32" s="258"/>
      <c r="B32" s="110" t="s">
        <v>498</v>
      </c>
      <c r="C32" s="59" t="s">
        <v>434</v>
      </c>
      <c r="D32" s="58" t="str">
        <f t="shared" si="3"/>
        <v>绿物D（潘神 Pans）</v>
      </c>
      <c r="E32" s="88" t="s">
        <v>369</v>
      </c>
      <c r="F32" s="58" t="str">
        <f t="shared" si="4"/>
        <v>红速物D（小丑 Joker）</v>
      </c>
      <c r="G32" s="59" t="s">
        <v>426</v>
      </c>
      <c r="H32" s="58" t="str">
        <f t="shared" si="5"/>
        <v>红物D (道成寺钟 Maiden Dojoji)</v>
      </c>
      <c r="K32" s="121"/>
      <c r="L32" s="121"/>
      <c r="M32" s="121"/>
      <c r="N32" s="137" t="s">
        <v>420</v>
      </c>
      <c r="O32" s="13" t="s">
        <v>778</v>
      </c>
      <c r="P32" s="241" t="s">
        <v>814</v>
      </c>
      <c r="Q32" s="128"/>
      <c r="R32" s="128"/>
      <c r="S32" s="128"/>
      <c r="T32" s="128"/>
      <c r="U32" s="128"/>
    </row>
    <row r="33" spans="1:21" x14ac:dyDescent="0.15">
      <c r="A33" s="258"/>
      <c r="B33" s="110" t="s">
        <v>500</v>
      </c>
      <c r="C33" s="59" t="s">
        <v>441</v>
      </c>
      <c r="D33" s="58" t="str">
        <f t="shared" si="3"/>
        <v>白主H辅驱S（哈皮 Harpy）</v>
      </c>
      <c r="E33" s="88" t="s">
        <v>486</v>
      </c>
      <c r="F33" s="58" t="str">
        <f t="shared" si="4"/>
        <v>红T (红牛弥诺陶洛斯 Minotaur)</v>
      </c>
      <c r="G33" s="69" t="s">
        <v>420</v>
      </c>
      <c r="H33" s="58" t="str">
        <f t="shared" si="5"/>
        <v>绿H (苗娃曼陀罗 Mandrake)</v>
      </c>
      <c r="K33" s="121"/>
      <c r="L33" s="121"/>
      <c r="M33" s="121"/>
      <c r="N33" s="138" t="s">
        <v>303</v>
      </c>
      <c r="O33" s="13" t="s">
        <v>779</v>
      </c>
      <c r="P33" s="128" t="s">
        <v>501</v>
      </c>
      <c r="Q33" s="128"/>
      <c r="R33" s="128"/>
      <c r="S33" s="128"/>
      <c r="T33" s="128"/>
      <c r="U33" s="128"/>
    </row>
    <row r="34" spans="1:21" x14ac:dyDescent="0.15">
      <c r="A34" s="259"/>
      <c r="B34" s="111" t="s">
        <v>502</v>
      </c>
      <c r="C34" s="95" t="s">
        <v>503</v>
      </c>
      <c r="D34" s="58" t="str">
        <f t="shared" si="3"/>
        <v>红法dot攻（伊芙利特, Ifrit）</v>
      </c>
      <c r="E34" s="96" t="s">
        <v>461</v>
      </c>
      <c r="F34" s="58" t="str">
        <f t="shared" si="4"/>
        <v>黑妨害S（凯瑞斯 Keres）</v>
      </c>
      <c r="G34" s="84" t="s">
        <v>326</v>
      </c>
      <c r="H34" s="58" t="str">
        <f t="shared" si="5"/>
        <v>红（Boss4）</v>
      </c>
      <c r="K34" s="121"/>
      <c r="L34" s="121"/>
      <c r="M34" s="121"/>
      <c r="N34" s="48" t="s">
        <v>307</v>
      </c>
      <c r="O34" s="13" t="s">
        <v>788</v>
      </c>
      <c r="P34" s="128" t="s">
        <v>505</v>
      </c>
      <c r="Q34" s="128"/>
      <c r="R34" s="128"/>
      <c r="S34" s="128"/>
      <c r="T34" s="128"/>
      <c r="U34" s="128"/>
    </row>
    <row r="35" spans="1:21" x14ac:dyDescent="0.15">
      <c r="A35" s="257" t="s">
        <v>506</v>
      </c>
      <c r="B35" s="109" t="s">
        <v>507</v>
      </c>
      <c r="C35" s="85" t="s">
        <v>441</v>
      </c>
      <c r="D35" s="58" t="str">
        <f t="shared" si="3"/>
        <v>白主H辅驱S（哈皮 Harpy）</v>
      </c>
      <c r="E35" s="86" t="s">
        <v>422</v>
      </c>
      <c r="F35" s="58" t="str">
        <f t="shared" si="4"/>
        <v>红提升S (舞狮Dancing Lion)</v>
      </c>
      <c r="G35" s="117" t="s">
        <v>166</v>
      </c>
      <c r="H35" s="58" t="str">
        <f t="shared" si="5"/>
        <v>白H (得莫菲 Demovoy)</v>
      </c>
      <c r="K35" s="121"/>
      <c r="L35" s="121"/>
      <c r="M35" s="121"/>
      <c r="N35" s="137" t="s">
        <v>452</v>
      </c>
      <c r="O35" s="13" t="s">
        <v>780</v>
      </c>
      <c r="P35" s="128"/>
      <c r="Q35" s="128"/>
      <c r="R35" s="128"/>
      <c r="S35" s="128"/>
    </row>
    <row r="36" spans="1:21" x14ac:dyDescent="0.15">
      <c r="A36" s="258"/>
      <c r="B36" s="109" t="s">
        <v>261</v>
      </c>
      <c r="C36" s="59" t="s">
        <v>441</v>
      </c>
      <c r="D36" s="58" t="str">
        <f t="shared" ref="D36" si="6">VLOOKUP(C36,$N$8:$O$62,2,0)</f>
        <v>白主H辅驱S（哈皮 Harpy）</v>
      </c>
      <c r="E36" s="55" t="s">
        <v>332</v>
      </c>
      <c r="F36" s="58" t="str">
        <f t="shared" ref="F36" si="7">VLOOKUP(E36,$N$8:$O$62,2,0)</f>
        <v>绿物D（花魄 Flower Pixie）</v>
      </c>
      <c r="G36" s="120" t="s">
        <v>420</v>
      </c>
      <c r="H36" s="58" t="str">
        <f t="shared" ref="H36" si="8">VLOOKUP(G36,$N$8:$O$63,2,0)</f>
        <v>绿H (苗娃曼陀罗 Mandrake)</v>
      </c>
      <c r="K36" s="121"/>
      <c r="L36" s="121"/>
      <c r="M36" s="121"/>
      <c r="N36" s="138" t="s">
        <v>429</v>
      </c>
      <c r="O36" s="13" t="s">
        <v>799</v>
      </c>
      <c r="P36" s="128"/>
      <c r="Q36" s="128"/>
      <c r="R36" s="128"/>
      <c r="S36" s="128"/>
    </row>
    <row r="37" spans="1:21" x14ac:dyDescent="0.15">
      <c r="A37" s="258"/>
      <c r="B37" s="109" t="s">
        <v>265</v>
      </c>
      <c r="C37" s="59" t="s">
        <v>458</v>
      </c>
      <c r="D37" s="58" t="str">
        <f t="shared" ref="D37:D62" si="9">VLOOKUP(C37,$N$8:$O$62,2,0)</f>
        <v>白D (嫦娥 Chang'e)</v>
      </c>
      <c r="E37" s="55" t="s">
        <v>194</v>
      </c>
      <c r="F37" s="58" t="str">
        <f t="shared" ref="F37:F62" si="10">VLOOKUP(E37,$N$8:$O$62,2,0)</f>
        <v>绿提升S（走音草 Melody Bulb）</v>
      </c>
      <c r="G37" s="120" t="s">
        <v>452</v>
      </c>
      <c r="H37" s="58" t="str">
        <f t="shared" ref="H37:H62" si="11">VLOOKUP(G37,$N$8:$O$63,2,0)</f>
        <v>黑物D（狼人 Werewolf）</v>
      </c>
      <c r="K37" s="121"/>
      <c r="L37" s="121"/>
      <c r="M37" s="121"/>
      <c r="N37" s="137" t="s">
        <v>322</v>
      </c>
      <c r="O37" s="240" t="s">
        <v>820</v>
      </c>
      <c r="P37" s="128"/>
      <c r="Q37" s="128"/>
      <c r="R37" s="128"/>
      <c r="S37" s="128"/>
    </row>
    <row r="38" spans="1:21" x14ac:dyDescent="0.15">
      <c r="A38" s="258"/>
      <c r="B38" s="109" t="s">
        <v>268</v>
      </c>
      <c r="C38" s="59" t="s">
        <v>189</v>
      </c>
      <c r="D38" s="58" t="str">
        <f t="shared" si="9"/>
        <v>黑法D (皮影 Shadow Puppet)</v>
      </c>
      <c r="E38" s="55" t="s">
        <v>175</v>
      </c>
      <c r="F38" s="58" t="str">
        <f t="shared" si="10"/>
        <v>黑妨害S（梦魇 Bangungot）</v>
      </c>
      <c r="G38" s="122" t="s">
        <v>497</v>
      </c>
      <c r="H38" s="58" t="str">
        <f t="shared" si="11"/>
        <v>红S (火鸟 Firebird)</v>
      </c>
      <c r="I38" s="1" t="s">
        <v>509</v>
      </c>
      <c r="K38" s="121"/>
      <c r="L38" s="121"/>
      <c r="M38" s="121"/>
      <c r="N38" s="138" t="s">
        <v>434</v>
      </c>
      <c r="O38" s="1" t="s">
        <v>785</v>
      </c>
      <c r="P38" s="128"/>
      <c r="Q38" s="128"/>
      <c r="R38" s="128"/>
      <c r="S38" s="128"/>
    </row>
    <row r="39" spans="1:21" x14ac:dyDescent="0.15">
      <c r="A39" s="258"/>
      <c r="B39" s="109" t="s">
        <v>274</v>
      </c>
      <c r="C39" s="59" t="s">
        <v>348</v>
      </c>
      <c r="D39" s="58" t="str">
        <f t="shared" si="9"/>
        <v>白提升S（伪天使 Fallen Angel)</v>
      </c>
      <c r="E39" s="55" t="s">
        <v>166</v>
      </c>
      <c r="F39" s="58" t="str">
        <f t="shared" si="10"/>
        <v>白H (得莫菲 Demovoy)</v>
      </c>
      <c r="G39" s="120" t="s">
        <v>452</v>
      </c>
      <c r="H39" s="58" t="str">
        <f t="shared" si="11"/>
        <v>黑物D（狼人 Werewolf）</v>
      </c>
      <c r="K39" s="121"/>
      <c r="L39" s="121"/>
      <c r="M39" s="121"/>
      <c r="N39" s="138" t="s">
        <v>441</v>
      </c>
      <c r="O39" s="121" t="s">
        <v>781</v>
      </c>
      <c r="P39" s="128"/>
      <c r="Q39" s="128"/>
      <c r="R39" s="128"/>
      <c r="S39" s="128"/>
    </row>
    <row r="40" spans="1:21" x14ac:dyDescent="0.15">
      <c r="A40" s="258"/>
      <c r="B40" s="109" t="s">
        <v>279</v>
      </c>
      <c r="C40" s="59" t="s">
        <v>458</v>
      </c>
      <c r="D40" s="58" t="str">
        <f t="shared" si="9"/>
        <v>白D (嫦娥 Chang'e)</v>
      </c>
      <c r="E40" s="55" t="s">
        <v>474</v>
      </c>
      <c r="F40" s="58" t="str">
        <f t="shared" si="10"/>
        <v>黑法dotD（络新妇 Nephila）</v>
      </c>
      <c r="G40" s="120" t="s">
        <v>429</v>
      </c>
      <c r="H40" s="58" t="str">
        <f t="shared" si="11"/>
        <v>黑法D辅妨害S（ 女妖 banshee）</v>
      </c>
      <c r="K40" s="121"/>
      <c r="L40" s="121"/>
      <c r="M40" s="121"/>
      <c r="N40" s="48" t="s">
        <v>426</v>
      </c>
      <c r="O40" s="121" t="s">
        <v>792</v>
      </c>
      <c r="P40" s="128"/>
      <c r="Q40" s="128"/>
      <c r="R40" s="128"/>
      <c r="S40" s="128"/>
    </row>
    <row r="41" spans="1:21" x14ac:dyDescent="0.15">
      <c r="A41" s="258"/>
      <c r="B41" s="109" t="s">
        <v>282</v>
      </c>
      <c r="C41" s="59" t="s">
        <v>429</v>
      </c>
      <c r="D41" s="58" t="str">
        <f t="shared" si="9"/>
        <v>黑法D辅妨害S（ 女妖 banshee）</v>
      </c>
      <c r="E41" s="55" t="s">
        <v>461</v>
      </c>
      <c r="F41" s="58" t="str">
        <f t="shared" si="10"/>
        <v>黑妨害S（凯瑞斯 Keres）</v>
      </c>
      <c r="G41" s="120" t="s">
        <v>441</v>
      </c>
      <c r="H41" s="58" t="str">
        <f t="shared" si="11"/>
        <v>白主H辅驱S（哈皮 Harpy）</v>
      </c>
      <c r="K41" s="121"/>
      <c r="L41" s="121"/>
      <c r="M41" s="121"/>
      <c r="N41" s="48" t="s">
        <v>497</v>
      </c>
      <c r="O41" s="121" t="s">
        <v>793</v>
      </c>
      <c r="P41" s="128"/>
      <c r="Q41" s="128"/>
      <c r="R41" s="128"/>
      <c r="S41" s="128"/>
    </row>
    <row r="42" spans="1:21" x14ac:dyDescent="0.15">
      <c r="A42" s="259"/>
      <c r="B42" s="123" t="s">
        <v>286</v>
      </c>
      <c r="C42" s="74" t="s">
        <v>493</v>
      </c>
      <c r="D42" s="58" t="str">
        <f t="shared" si="9"/>
        <v>白提升S辅助hot （独角兽 Unicorn）</v>
      </c>
      <c r="E42" s="66" t="s">
        <v>510</v>
      </c>
      <c r="F42" s="58" t="str">
        <f t="shared" si="10"/>
        <v>红速法D（大天狗 Tengu）</v>
      </c>
      <c r="G42" s="124" t="s">
        <v>358</v>
      </c>
      <c r="H42" s="58" t="str">
        <f t="shared" si="11"/>
        <v>白（Boss5）</v>
      </c>
      <c r="K42" s="121"/>
      <c r="L42" s="121"/>
      <c r="M42" s="121"/>
      <c r="N42" s="48" t="s">
        <v>486</v>
      </c>
      <c r="O42" s="1" t="s">
        <v>794</v>
      </c>
      <c r="P42" s="128" t="s">
        <v>511</v>
      </c>
      <c r="Q42" s="128"/>
      <c r="R42" s="128"/>
      <c r="S42" s="128"/>
    </row>
    <row r="43" spans="1:21" x14ac:dyDescent="0.15">
      <c r="A43" s="257" t="s">
        <v>334</v>
      </c>
      <c r="B43" s="109" t="s">
        <v>293</v>
      </c>
      <c r="C43" s="85" t="s">
        <v>434</v>
      </c>
      <c r="D43" s="58" t="str">
        <f t="shared" si="9"/>
        <v>绿物D（潘神 Pans）</v>
      </c>
      <c r="E43" s="86" t="s">
        <v>420</v>
      </c>
      <c r="F43" s="58" t="str">
        <f t="shared" si="10"/>
        <v>绿H (苗娃曼陀罗 Mandrake)</v>
      </c>
      <c r="G43" s="117" t="s">
        <v>472</v>
      </c>
      <c r="H43" s="58" t="str">
        <f t="shared" si="11"/>
        <v>绿物D（花魄 Flower Pixie）</v>
      </c>
      <c r="K43" s="128" t="s">
        <v>512</v>
      </c>
      <c r="L43" s="128" t="s">
        <v>513</v>
      </c>
      <c r="N43" s="48" t="s">
        <v>458</v>
      </c>
      <c r="O43" s="1" t="s">
        <v>795</v>
      </c>
      <c r="P43" s="128"/>
      <c r="Q43" s="128"/>
      <c r="R43" s="128"/>
      <c r="S43" s="128"/>
    </row>
    <row r="44" spans="1:21" x14ac:dyDescent="0.15">
      <c r="A44" s="258"/>
      <c r="B44" s="109" t="s">
        <v>297</v>
      </c>
      <c r="C44" s="59" t="s">
        <v>303</v>
      </c>
      <c r="D44" s="58" t="str">
        <f t="shared" si="9"/>
        <v>蓝物D（温迪戈 Wendigo）</v>
      </c>
      <c r="E44" s="55" t="s">
        <v>307</v>
      </c>
      <c r="F44" s="58" t="str">
        <f t="shared" si="10"/>
        <v>蓝控S（水鬼 Davy Jones）</v>
      </c>
      <c r="G44" s="120" t="s">
        <v>263</v>
      </c>
      <c r="H44" s="58" t="str">
        <f t="shared" si="11"/>
        <v>绿物T（蜥蜴人 Lizardman）</v>
      </c>
      <c r="K44" s="128"/>
      <c r="L44" s="128"/>
      <c r="M44" s="1" t="s">
        <v>514</v>
      </c>
      <c r="N44" s="139" t="s">
        <v>515</v>
      </c>
      <c r="O44" s="239" t="s">
        <v>796</v>
      </c>
      <c r="P44" s="128"/>
      <c r="Q44" s="128"/>
      <c r="R44" s="128"/>
      <c r="S44" s="128"/>
    </row>
    <row r="45" spans="1:21" x14ac:dyDescent="0.15">
      <c r="A45" s="258"/>
      <c r="B45" s="109" t="s">
        <v>301</v>
      </c>
      <c r="C45" s="59" t="s">
        <v>369</v>
      </c>
      <c r="D45" s="58" t="str">
        <f t="shared" si="9"/>
        <v>红速物D（小丑 Joker）</v>
      </c>
      <c r="E45" s="55" t="s">
        <v>452</v>
      </c>
      <c r="F45" s="58" t="str">
        <f t="shared" si="10"/>
        <v>黑物D（狼人 Werewolf）</v>
      </c>
      <c r="G45" s="59" t="s">
        <v>194</v>
      </c>
      <c r="H45" s="58" t="str">
        <f t="shared" si="11"/>
        <v>绿提升S（走音草 Melody Bulb）</v>
      </c>
      <c r="I45" s="1" t="s">
        <v>516</v>
      </c>
      <c r="K45" s="128" t="s">
        <v>517</v>
      </c>
      <c r="L45" s="128" t="s">
        <v>518</v>
      </c>
      <c r="N45" s="48" t="s">
        <v>493</v>
      </c>
      <c r="O45" s="13" t="s">
        <v>800</v>
      </c>
      <c r="P45" s="128" t="s">
        <v>519</v>
      </c>
      <c r="Q45" s="128"/>
      <c r="R45" s="128"/>
      <c r="S45" s="128"/>
    </row>
    <row r="46" spans="1:21" x14ac:dyDescent="0.15">
      <c r="A46" s="258"/>
      <c r="B46" s="109" t="s">
        <v>305</v>
      </c>
      <c r="C46" s="59" t="s">
        <v>447</v>
      </c>
      <c r="D46" s="58" t="str">
        <f t="shared" si="9"/>
        <v>蓝法D（蛙鬼 Phase Frog）</v>
      </c>
      <c r="E46" s="55" t="s">
        <v>429</v>
      </c>
      <c r="F46" s="58" t="str">
        <f t="shared" si="10"/>
        <v>黑法D辅妨害S（ 女妖 banshee）</v>
      </c>
      <c r="G46" s="61" t="s">
        <v>434</v>
      </c>
      <c r="H46" s="58" t="str">
        <f t="shared" si="11"/>
        <v>绿物D（潘神 Pans）</v>
      </c>
      <c r="K46" s="128"/>
      <c r="L46" s="128" t="s">
        <v>520</v>
      </c>
      <c r="M46" s="121"/>
      <c r="N46" s="138" t="s">
        <v>461</v>
      </c>
      <c r="O46" s="121" t="s">
        <v>806</v>
      </c>
      <c r="P46" s="128"/>
      <c r="Q46" s="128"/>
      <c r="R46" s="128"/>
      <c r="S46" s="128"/>
    </row>
    <row r="47" spans="1:21" x14ac:dyDescent="0.15">
      <c r="A47" s="258"/>
      <c r="B47" s="109" t="s">
        <v>312</v>
      </c>
      <c r="C47" s="59" t="s">
        <v>322</v>
      </c>
      <c r="D47" s="58" t="str">
        <f t="shared" si="9"/>
        <v>蓝H（龙宫童子）（缺英文名）</v>
      </c>
      <c r="E47" s="55" t="s">
        <v>434</v>
      </c>
      <c r="F47" s="58" t="str">
        <f t="shared" si="10"/>
        <v>绿物D（潘神 Pans）</v>
      </c>
      <c r="G47" s="59" t="s">
        <v>447</v>
      </c>
      <c r="H47" s="58" t="str">
        <f t="shared" si="11"/>
        <v>蓝法D（蛙鬼 Phase Frog）</v>
      </c>
      <c r="J47" s="140"/>
      <c r="K47" s="128"/>
      <c r="L47" s="128" t="s">
        <v>521</v>
      </c>
      <c r="M47" s="121"/>
      <c r="N47" s="137" t="s">
        <v>270</v>
      </c>
      <c r="O47" s="121" t="s">
        <v>801</v>
      </c>
      <c r="P47" s="128" t="s">
        <v>523</v>
      </c>
      <c r="Q47" s="128" t="s">
        <v>524</v>
      </c>
      <c r="R47" s="128" t="s">
        <v>525</v>
      </c>
      <c r="S47" s="128"/>
    </row>
    <row r="48" spans="1:21" x14ac:dyDescent="0.15">
      <c r="A48" s="258"/>
      <c r="B48" s="109" t="s">
        <v>316</v>
      </c>
      <c r="C48" s="59" t="s">
        <v>453</v>
      </c>
      <c r="D48" s="58" t="str">
        <f t="shared" si="9"/>
        <v>蓝T（冰岩 Frostcap）</v>
      </c>
      <c r="E48" s="55" t="s">
        <v>270</v>
      </c>
      <c r="F48" s="58" t="str">
        <f t="shared" si="10"/>
        <v>蓝法T（阿穆特 Ammut）</v>
      </c>
      <c r="G48" s="120" t="s">
        <v>175</v>
      </c>
      <c r="H48" s="58" t="str">
        <f t="shared" si="11"/>
        <v>黑妨害S（梦魇 Bangungot）</v>
      </c>
      <c r="K48" s="128"/>
      <c r="L48" s="128" t="s">
        <v>526</v>
      </c>
      <c r="M48" s="121"/>
      <c r="N48" s="48" t="s">
        <v>527</v>
      </c>
      <c r="O48" s="121" t="s">
        <v>802</v>
      </c>
      <c r="P48" s="128"/>
      <c r="Q48" s="128"/>
      <c r="R48" s="128"/>
      <c r="S48" s="128"/>
    </row>
    <row r="49" spans="1:19" x14ac:dyDescent="0.15">
      <c r="A49" s="258"/>
      <c r="B49" s="109" t="s">
        <v>320</v>
      </c>
      <c r="C49" s="59" t="s">
        <v>431</v>
      </c>
      <c r="D49" s="58" t="str">
        <f t="shared" si="9"/>
        <v>蓝提升S （河童 Kappa）</v>
      </c>
      <c r="E49" s="55" t="s">
        <v>441</v>
      </c>
      <c r="F49" s="58" t="str">
        <f t="shared" si="10"/>
        <v>白主H辅驱S（哈皮 Harpy）</v>
      </c>
      <c r="G49" s="120" t="s">
        <v>431</v>
      </c>
      <c r="H49" s="58" t="str">
        <f t="shared" si="11"/>
        <v>蓝提升S （河童 Kappa）</v>
      </c>
      <c r="K49" s="128" t="s">
        <v>528</v>
      </c>
      <c r="L49" s="128" t="s">
        <v>529</v>
      </c>
      <c r="M49" s="121"/>
      <c r="N49" s="134" t="s">
        <v>474</v>
      </c>
      <c r="O49" s="121" t="s">
        <v>782</v>
      </c>
      <c r="P49" s="128"/>
      <c r="Q49" s="128"/>
      <c r="R49" s="128"/>
      <c r="S49" s="128"/>
    </row>
    <row r="50" spans="1:19" x14ac:dyDescent="0.15">
      <c r="A50" s="259"/>
      <c r="B50" s="123" t="s">
        <v>324</v>
      </c>
      <c r="C50" s="74" t="s">
        <v>332</v>
      </c>
      <c r="D50" s="58" t="str">
        <f t="shared" si="9"/>
        <v>绿物D（花魄 Flower Pixie）</v>
      </c>
      <c r="E50" s="66" t="s">
        <v>263</v>
      </c>
      <c r="F50" s="58" t="str">
        <f t="shared" si="10"/>
        <v>绿物T（蜥蜴人 Lizardman）</v>
      </c>
      <c r="G50" s="124" t="s">
        <v>530</v>
      </c>
      <c r="H50" s="58" t="str">
        <f t="shared" si="11"/>
        <v>蓝（Boss6）</v>
      </c>
      <c r="M50" s="121"/>
      <c r="N50" s="134" t="s">
        <v>181</v>
      </c>
      <c r="O50" s="121" t="s">
        <v>783</v>
      </c>
      <c r="P50" s="128"/>
      <c r="Q50" s="128"/>
      <c r="R50" s="128"/>
      <c r="S50" s="128"/>
    </row>
    <row r="51" spans="1:19" x14ac:dyDescent="0.15">
      <c r="A51" s="260" t="s">
        <v>531</v>
      </c>
      <c r="B51" s="110" t="s">
        <v>330</v>
      </c>
      <c r="C51" s="98" t="s">
        <v>189</v>
      </c>
      <c r="D51" s="58" t="str">
        <f t="shared" si="9"/>
        <v>黑法D (皮影 Shadow Puppet)</v>
      </c>
      <c r="E51" s="118" t="s">
        <v>434</v>
      </c>
      <c r="F51" s="58" t="str">
        <f t="shared" si="10"/>
        <v>绿物D（潘神 Pans）</v>
      </c>
      <c r="G51" s="119" t="s">
        <v>429</v>
      </c>
      <c r="H51" s="58" t="str">
        <f t="shared" si="11"/>
        <v>黑法D辅妨害S（ 女妖 banshee）</v>
      </c>
      <c r="M51" s="121"/>
      <c r="N51" s="136" t="s">
        <v>532</v>
      </c>
      <c r="O51" s="121" t="s">
        <v>797</v>
      </c>
      <c r="P51" s="128"/>
      <c r="Q51" s="128"/>
      <c r="R51" s="128"/>
      <c r="S51" s="128"/>
    </row>
    <row r="52" spans="1:19" x14ac:dyDescent="0.15">
      <c r="A52" s="258"/>
      <c r="B52" s="110" t="s">
        <v>335</v>
      </c>
      <c r="C52" s="59" t="s">
        <v>461</v>
      </c>
      <c r="D52" s="58" t="str">
        <f t="shared" si="9"/>
        <v>黑妨害S（凯瑞斯 Keres）</v>
      </c>
      <c r="E52" s="125" t="s">
        <v>431</v>
      </c>
      <c r="F52" s="58" t="str">
        <f t="shared" si="10"/>
        <v>蓝提升S （河童 Kappa）</v>
      </c>
      <c r="G52" s="72" t="s">
        <v>322</v>
      </c>
      <c r="H52" s="58" t="str">
        <f t="shared" si="11"/>
        <v>蓝H（龙宫童子）（缺英文名）</v>
      </c>
      <c r="M52" s="121"/>
      <c r="N52" s="136" t="s">
        <v>503</v>
      </c>
      <c r="O52" s="121" t="s">
        <v>784</v>
      </c>
      <c r="P52" s="128" t="s">
        <v>815</v>
      </c>
      <c r="Q52" s="128"/>
      <c r="R52" s="128"/>
      <c r="S52" s="128"/>
    </row>
    <row r="53" spans="1:19" x14ac:dyDescent="0.15">
      <c r="A53" s="258"/>
      <c r="B53" s="110" t="s">
        <v>338</v>
      </c>
      <c r="C53" s="59" t="s">
        <v>429</v>
      </c>
      <c r="D53" s="58" t="str">
        <f t="shared" si="9"/>
        <v>黑法D辅妨害S（ 女妖 banshee）</v>
      </c>
      <c r="E53" s="125" t="s">
        <v>441</v>
      </c>
      <c r="F53" s="58" t="str">
        <f t="shared" si="10"/>
        <v>白主H辅驱S（哈皮 Harpy）</v>
      </c>
      <c r="G53" s="59" t="s">
        <v>480</v>
      </c>
      <c r="H53" s="58" t="str">
        <f t="shared" si="11"/>
        <v>绿提升S（走音草 Melody Bulb）</v>
      </c>
      <c r="M53" s="121"/>
      <c r="N53" s="136" t="s">
        <v>534</v>
      </c>
      <c r="O53" s="1" t="s">
        <v>803</v>
      </c>
      <c r="P53" s="128"/>
      <c r="Q53" s="128"/>
      <c r="R53" s="128"/>
      <c r="S53" s="128"/>
    </row>
    <row r="54" spans="1:19" x14ac:dyDescent="0.15">
      <c r="A54" s="258"/>
      <c r="B54" s="110" t="s">
        <v>341</v>
      </c>
      <c r="C54" s="59" t="s">
        <v>303</v>
      </c>
      <c r="D54" s="58" t="str">
        <f t="shared" si="9"/>
        <v>蓝物D（温迪戈 Wendigo）</v>
      </c>
      <c r="E54" s="125" t="s">
        <v>452</v>
      </c>
      <c r="F54" s="58" t="str">
        <f t="shared" si="10"/>
        <v>黑物D（狼人 Werewolf）</v>
      </c>
      <c r="G54" s="61" t="s">
        <v>527</v>
      </c>
      <c r="H54" s="58" t="str">
        <f t="shared" si="11"/>
        <v>蓝法T（阿穆特 Ammut）</v>
      </c>
      <c r="I54" s="1" t="s">
        <v>535</v>
      </c>
      <c r="M54" s="121"/>
      <c r="N54" s="136" t="s">
        <v>510</v>
      </c>
      <c r="O54" s="1" t="s">
        <v>830</v>
      </c>
    </row>
    <row r="55" spans="1:19" x14ac:dyDescent="0.15">
      <c r="A55" s="258"/>
      <c r="B55" s="110" t="s">
        <v>346</v>
      </c>
      <c r="C55" s="59" t="s">
        <v>452</v>
      </c>
      <c r="D55" s="58" t="str">
        <f t="shared" si="9"/>
        <v>黑物D（狼人 Werewolf）</v>
      </c>
      <c r="E55" s="125" t="s">
        <v>441</v>
      </c>
      <c r="F55" s="58" t="str">
        <f t="shared" si="10"/>
        <v>白主H辅驱S（哈皮 Harpy）</v>
      </c>
      <c r="G55" s="59" t="s">
        <v>303</v>
      </c>
      <c r="H55" s="58" t="str">
        <f t="shared" si="11"/>
        <v>蓝物D（温迪戈 Wendigo）</v>
      </c>
      <c r="M55" s="121"/>
      <c r="N55" s="33" t="s">
        <v>490</v>
      </c>
      <c r="O55" s="121" t="s">
        <v>805</v>
      </c>
      <c r="P55" s="121"/>
    </row>
    <row r="56" spans="1:19" x14ac:dyDescent="0.15">
      <c r="A56" s="258"/>
      <c r="B56" s="110" t="s">
        <v>350</v>
      </c>
      <c r="C56" s="59" t="s">
        <v>429</v>
      </c>
      <c r="D56" s="58" t="str">
        <f t="shared" si="9"/>
        <v>黑法D辅妨害S（ 女妖 banshee）</v>
      </c>
      <c r="E56" s="125" t="s">
        <v>369</v>
      </c>
      <c r="F56" s="58" t="str">
        <f t="shared" si="10"/>
        <v>红速物D（小丑 Joker）</v>
      </c>
      <c r="G56" s="59" t="s">
        <v>487</v>
      </c>
      <c r="H56" s="58" t="str">
        <f t="shared" si="11"/>
        <v>黑法D (皮影 Shadow Puppet)</v>
      </c>
      <c r="M56" s="121"/>
      <c r="N56" s="129" t="s">
        <v>438</v>
      </c>
      <c r="O56" s="42" t="s">
        <v>538</v>
      </c>
    </row>
    <row r="57" spans="1:19" x14ac:dyDescent="0.15">
      <c r="A57" s="258"/>
      <c r="B57" s="110" t="s">
        <v>353</v>
      </c>
      <c r="C57" s="59" t="s">
        <v>447</v>
      </c>
      <c r="D57" s="58" t="str">
        <f t="shared" si="9"/>
        <v>蓝法D（蛙鬼 Phase Frog）</v>
      </c>
      <c r="E57" s="125" t="s">
        <v>420</v>
      </c>
      <c r="F57" s="58" t="str">
        <f t="shared" si="10"/>
        <v>绿H (苗娃曼陀罗 Mandrake)</v>
      </c>
      <c r="G57" s="57" t="s">
        <v>491</v>
      </c>
      <c r="H57" s="58" t="str">
        <f t="shared" si="11"/>
        <v>黑妨害S（梦魇 Bangungot）</v>
      </c>
      <c r="M57" s="121"/>
      <c r="N57" s="129" t="s">
        <v>462</v>
      </c>
      <c r="O57" s="42" t="s">
        <v>539</v>
      </c>
    </row>
    <row r="58" spans="1:19" x14ac:dyDescent="0.15">
      <c r="A58" s="259"/>
      <c r="B58" s="111" t="s">
        <v>356</v>
      </c>
      <c r="C58" s="74" t="s">
        <v>270</v>
      </c>
      <c r="D58" s="58" t="str">
        <f t="shared" si="9"/>
        <v>蓝法T（阿穆特 Ammut）</v>
      </c>
      <c r="E58" s="126" t="s">
        <v>434</v>
      </c>
      <c r="F58" s="58" t="str">
        <f t="shared" si="10"/>
        <v>绿物D（潘神 Pans）</v>
      </c>
      <c r="G58" s="67" t="s">
        <v>540</v>
      </c>
      <c r="H58" s="58" t="str">
        <f t="shared" si="11"/>
        <v>黑（卡戎 Charon）</v>
      </c>
      <c r="M58" s="121"/>
      <c r="N58" s="131" t="s">
        <v>482</v>
      </c>
      <c r="O58" s="42" t="s">
        <v>786</v>
      </c>
    </row>
    <row r="59" spans="1:19" x14ac:dyDescent="0.15">
      <c r="A59" s="261" t="s">
        <v>542</v>
      </c>
      <c r="B59" s="127" t="s">
        <v>362</v>
      </c>
      <c r="C59" s="23" t="s">
        <v>426</v>
      </c>
      <c r="D59" s="58" t="str">
        <f t="shared" si="9"/>
        <v>红物D (道成寺钟 Maiden Dojoji)</v>
      </c>
      <c r="E59" s="79" t="s">
        <v>189</v>
      </c>
      <c r="F59" s="58" t="str">
        <f t="shared" si="10"/>
        <v>黑法D (皮影 Shadow Puppet)</v>
      </c>
      <c r="G59" s="23" t="s">
        <v>420</v>
      </c>
      <c r="H59" s="58" t="str">
        <f t="shared" si="11"/>
        <v>绿H (苗娃曼陀罗 Mandrake)</v>
      </c>
      <c r="M59" s="121"/>
      <c r="N59" s="129" t="s">
        <v>326</v>
      </c>
      <c r="O59" s="42" t="s">
        <v>543</v>
      </c>
    </row>
    <row r="60" spans="1:19" x14ac:dyDescent="0.15">
      <c r="A60" s="261"/>
      <c r="B60" s="127" t="s">
        <v>367</v>
      </c>
      <c r="C60" s="23" t="s">
        <v>175</v>
      </c>
      <c r="D60" s="58" t="str">
        <f t="shared" si="9"/>
        <v>黑妨害S（梦魇 Bangungot）</v>
      </c>
      <c r="E60" s="79" t="s">
        <v>348</v>
      </c>
      <c r="F60" s="58" t="str">
        <f t="shared" si="10"/>
        <v>白提升S（伪天使 Fallen Angel)</v>
      </c>
      <c r="G60" s="23" t="s">
        <v>448</v>
      </c>
      <c r="H60" s="58" t="str">
        <f t="shared" si="11"/>
        <v>红速物D（小丑 Joker）</v>
      </c>
      <c r="M60" s="121"/>
      <c r="N60" s="129" t="s">
        <v>358</v>
      </c>
      <c r="O60" s="42" t="s">
        <v>544</v>
      </c>
    </row>
    <row r="61" spans="1:19" x14ac:dyDescent="0.15">
      <c r="A61" s="261"/>
      <c r="B61" s="127" t="s">
        <v>371</v>
      </c>
      <c r="C61" s="23" t="s">
        <v>458</v>
      </c>
      <c r="D61" s="58" t="str">
        <f t="shared" si="9"/>
        <v>白D (嫦娥 Chang'e)</v>
      </c>
      <c r="E61" s="79" t="s">
        <v>474</v>
      </c>
      <c r="F61" s="58" t="str">
        <f t="shared" si="10"/>
        <v>黑法dotD（络新妇 Nephila）</v>
      </c>
      <c r="G61" s="23" t="s">
        <v>459</v>
      </c>
      <c r="H61" s="58" t="str">
        <f t="shared" si="11"/>
        <v>蓝T（冰岩 Frostcap）</v>
      </c>
      <c r="M61" s="121"/>
      <c r="N61" s="129" t="s">
        <v>530</v>
      </c>
      <c r="O61" s="42" t="s">
        <v>545</v>
      </c>
    </row>
    <row r="62" spans="1:19" x14ac:dyDescent="0.15">
      <c r="A62" s="261"/>
      <c r="B62" s="127" t="s">
        <v>375</v>
      </c>
      <c r="C62" s="23" t="s">
        <v>181</v>
      </c>
      <c r="D62" s="58" t="str">
        <f t="shared" si="9"/>
        <v>蓝妨害S（龙女 Dragon Daughter）</v>
      </c>
      <c r="E62" s="79" t="s">
        <v>493</v>
      </c>
      <c r="F62" s="58" t="str">
        <f t="shared" si="10"/>
        <v>白提升S辅助hot （独角兽 Unicorn）</v>
      </c>
      <c r="G62" s="100" t="s">
        <v>493</v>
      </c>
      <c r="H62" s="58" t="str">
        <f t="shared" si="11"/>
        <v>白提升S辅助hot （独角兽 Unicorn）</v>
      </c>
      <c r="I62" s="1" t="s">
        <v>546</v>
      </c>
      <c r="M62" s="121"/>
      <c r="N62" s="129" t="s">
        <v>540</v>
      </c>
      <c r="O62" s="42" t="s">
        <v>816</v>
      </c>
    </row>
    <row r="63" spans="1:19" x14ac:dyDescent="0.15">
      <c r="A63" s="261"/>
      <c r="M63" s="121"/>
      <c r="N63" s="129" t="s">
        <v>415</v>
      </c>
      <c r="O63" s="42" t="s">
        <v>547</v>
      </c>
    </row>
    <row r="64" spans="1:19" x14ac:dyDescent="0.15">
      <c r="A64" s="261"/>
    </row>
    <row r="65" spans="1:16" x14ac:dyDescent="0.15">
      <c r="A65" s="261"/>
      <c r="N65" s="1" t="s">
        <v>548</v>
      </c>
      <c r="P65" s="1" t="s">
        <v>549</v>
      </c>
    </row>
    <row r="66" spans="1:16" x14ac:dyDescent="0.15">
      <c r="A66" s="261"/>
      <c r="O66" s="1" t="s">
        <v>550</v>
      </c>
      <c r="P66" s="1" t="s">
        <v>551</v>
      </c>
    </row>
    <row r="67" spans="1:16" x14ac:dyDescent="0.15">
      <c r="O67" s="1" t="s">
        <v>552</v>
      </c>
    </row>
    <row r="68" spans="1:16" x14ac:dyDescent="0.15">
      <c r="G68" s="23" t="s">
        <v>553</v>
      </c>
      <c r="O68" s="1" t="s">
        <v>554</v>
      </c>
    </row>
    <row r="69" spans="1:16" x14ac:dyDescent="0.15">
      <c r="G69" s="23" t="s">
        <v>555</v>
      </c>
      <c r="O69" s="1" t="s">
        <v>556</v>
      </c>
      <c r="P69" s="1" t="s">
        <v>557</v>
      </c>
    </row>
    <row r="70" spans="1:16" x14ac:dyDescent="0.15">
      <c r="O70" s="1" t="s">
        <v>558</v>
      </c>
      <c r="P70" s="1" t="s">
        <v>559</v>
      </c>
    </row>
    <row r="71" spans="1:16" x14ac:dyDescent="0.15">
      <c r="O71" s="1" t="s">
        <v>560</v>
      </c>
      <c r="P71" s="1" t="s">
        <v>561</v>
      </c>
    </row>
    <row r="72" spans="1:16" x14ac:dyDescent="0.15">
      <c r="O72" s="1" t="s">
        <v>562</v>
      </c>
    </row>
    <row r="74" spans="1:16" x14ac:dyDescent="0.15">
      <c r="O74" s="1" t="s">
        <v>790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4"/>
  <sheetViews>
    <sheetView topLeftCell="F24" zoomScale="110" zoomScaleNormal="110" zoomScalePageLayoutView="110" workbookViewId="0">
      <selection activeCell="O40" sqref="O40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.1640625" style="23" customWidth="1"/>
    <col min="6" max="6" width="36.6640625" style="23" customWidth="1"/>
    <col min="7" max="7" width="12.6640625" style="23" customWidth="1"/>
    <col min="8" max="8" width="37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8" x14ac:dyDescent="0.15">
      <c r="A1" s="47"/>
      <c r="B1" s="48"/>
      <c r="C1" s="49" t="s">
        <v>563</v>
      </c>
      <c r="D1" s="50" t="s">
        <v>564</v>
      </c>
      <c r="E1" s="49" t="s">
        <v>565</v>
      </c>
      <c r="F1" s="50" t="s">
        <v>564</v>
      </c>
      <c r="G1" s="51" t="s">
        <v>413</v>
      </c>
      <c r="H1" s="50" t="s">
        <v>564</v>
      </c>
    </row>
    <row r="2" spans="1:20" ht="18" x14ac:dyDescent="0.15">
      <c r="B2" s="52" t="s">
        <v>566</v>
      </c>
      <c r="C2" s="53"/>
      <c r="D2" s="53"/>
      <c r="E2" s="53"/>
      <c r="F2" s="53"/>
      <c r="G2" s="54" t="s">
        <v>415</v>
      </c>
      <c r="H2" s="55" t="s">
        <v>567</v>
      </c>
      <c r="I2" s="1" t="s">
        <v>416</v>
      </c>
      <c r="M2" s="101" t="s">
        <v>417</v>
      </c>
    </row>
    <row r="3" spans="1:20" ht="18" x14ac:dyDescent="0.15">
      <c r="A3" s="258" t="s">
        <v>419</v>
      </c>
      <c r="B3" s="56" t="s">
        <v>568</v>
      </c>
      <c r="C3" s="57" t="s">
        <v>369</v>
      </c>
      <c r="D3" s="58" t="str">
        <f t="shared" ref="D3" si="0">VLOOKUP(C3,$N$8:$P$63,3,0)</f>
        <v>Red Mag DPS: Fox</v>
      </c>
      <c r="E3" s="55" t="s">
        <v>420</v>
      </c>
      <c r="F3" s="58" t="str">
        <f>VLOOKUP(E3,$N$8:$P$63,3,0)</f>
        <v>Grn Heal: Mandrake</v>
      </c>
      <c r="G3" s="59" t="s">
        <v>369</v>
      </c>
      <c r="H3" s="58" t="str">
        <f>VLOOKUP(G3,$N$8:$P$63,3,0)</f>
        <v>Red Mag DPS: Fox</v>
      </c>
      <c r="N3" s="13" t="s">
        <v>421</v>
      </c>
      <c r="O3" s="1">
        <v>16</v>
      </c>
      <c r="Q3" s="105" t="s">
        <v>421</v>
      </c>
      <c r="R3" s="106">
        <v>13</v>
      </c>
    </row>
    <row r="4" spans="1:20" ht="18" x14ac:dyDescent="0.15">
      <c r="A4" s="258"/>
      <c r="B4" s="56" t="s">
        <v>569</v>
      </c>
      <c r="C4" s="57" t="s">
        <v>369</v>
      </c>
      <c r="D4" s="58" t="str">
        <f t="shared" ref="D4" si="1">VLOOKUP(C4,$N$8:$P$63,3,0)</f>
        <v>Red Mag DPS: Fox</v>
      </c>
      <c r="E4" s="55" t="s">
        <v>303</v>
      </c>
      <c r="F4" s="58" t="str">
        <f t="shared" ref="F4" si="2">VLOOKUP(E4,$N$8:$P$63,3,0)</f>
        <v>Blu Phys DPS: Wendigo</v>
      </c>
      <c r="G4" s="60" t="s">
        <v>422</v>
      </c>
      <c r="H4" s="58" t="str">
        <f t="shared" ref="H4" si="3">VLOOKUP(G4,$N$8:$P$63,3,0)</f>
        <v>Red SPD S: Fireshell</v>
      </c>
      <c r="N4" s="13" t="s">
        <v>423</v>
      </c>
      <c r="O4" s="1">
        <v>19</v>
      </c>
      <c r="Q4" s="107" t="s">
        <v>423</v>
      </c>
      <c r="R4" s="106">
        <v>11</v>
      </c>
    </row>
    <row r="5" spans="1:20" ht="18" x14ac:dyDescent="0.15">
      <c r="A5" s="258"/>
      <c r="B5" s="56" t="s">
        <v>570</v>
      </c>
      <c r="C5" s="57" t="s">
        <v>422</v>
      </c>
      <c r="D5" s="58" t="str">
        <f t="shared" ref="D5:D36" si="4">VLOOKUP(C5,$N$8:$P$63,3,0)</f>
        <v>Red SPD S: Fireshell</v>
      </c>
      <c r="E5" s="55" t="s">
        <v>307</v>
      </c>
      <c r="F5" s="58" t="str">
        <f t="shared" ref="F5:F28" si="5">VLOOKUP(E5,$N$8:$P$63,3,0)</f>
        <v>Blu S Ctrl: Kelpie</v>
      </c>
      <c r="G5" s="59" t="s">
        <v>376</v>
      </c>
      <c r="H5" s="58" t="str">
        <f t="shared" ref="H5:H39" si="6">VLOOKUP(G5,$N$8:$P$63,3,0)</f>
        <v>Red T: Stone Golem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0" ht="18" x14ac:dyDescent="0.15">
      <c r="A6" s="258"/>
      <c r="B6" s="56" t="s">
        <v>571</v>
      </c>
      <c r="C6" s="57" t="s">
        <v>369</v>
      </c>
      <c r="D6" s="58" t="str">
        <f t="shared" si="4"/>
        <v>Red Mag DPS: Fox</v>
      </c>
      <c r="E6" s="55" t="s">
        <v>194</v>
      </c>
      <c r="F6" s="58" t="str">
        <f t="shared" si="5"/>
        <v>Grn S Buff: Melody Bulb</v>
      </c>
      <c r="G6" s="61" t="s">
        <v>426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0" ht="18" x14ac:dyDescent="0.15">
      <c r="A7" s="258"/>
      <c r="B7" s="56" t="s">
        <v>572</v>
      </c>
      <c r="C7" s="57" t="s">
        <v>376</v>
      </c>
      <c r="D7" s="58" t="str">
        <f t="shared" si="4"/>
        <v>Red T: Stone Golem</v>
      </c>
      <c r="E7" s="55" t="s">
        <v>429</v>
      </c>
      <c r="F7" s="58" t="str">
        <f t="shared" si="5"/>
        <v>Blk Mag DPS/Debuff: Banshee</v>
      </c>
      <c r="G7" s="59" t="s">
        <v>420</v>
      </c>
      <c r="H7" s="58" t="str">
        <f t="shared" si="6"/>
        <v>Grn Heal: Mandrake</v>
      </c>
      <c r="M7" s="101" t="s">
        <v>430</v>
      </c>
      <c r="O7" s="2" t="s">
        <v>573</v>
      </c>
      <c r="P7" s="2" t="s">
        <v>574</v>
      </c>
      <c r="Q7" s="3" t="s">
        <v>575</v>
      </c>
      <c r="R7" s="3" t="s">
        <v>576</v>
      </c>
    </row>
    <row r="8" spans="1:20" ht="18" x14ac:dyDescent="0.15">
      <c r="A8" s="258"/>
      <c r="B8" s="56" t="s">
        <v>577</v>
      </c>
      <c r="C8" s="57" t="s">
        <v>431</v>
      </c>
      <c r="D8" s="58" t="str">
        <f t="shared" si="4"/>
        <v>Blu S Buff: Kappa</v>
      </c>
      <c r="E8" s="55" t="s">
        <v>322</v>
      </c>
      <c r="F8" s="58" t="str">
        <f t="shared" si="5"/>
        <v>Blu Heal: Water Tyke</v>
      </c>
      <c r="G8" s="59" t="s">
        <v>194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578</v>
      </c>
      <c r="Q8" s="7"/>
      <c r="R8" t="s">
        <v>579</v>
      </c>
    </row>
    <row r="9" spans="1:20" ht="18" x14ac:dyDescent="0.15">
      <c r="A9" s="258"/>
      <c r="B9" s="56" t="s">
        <v>580</v>
      </c>
      <c r="C9" s="60" t="s">
        <v>332</v>
      </c>
      <c r="D9" s="58" t="str">
        <f t="shared" si="4"/>
        <v>Grn Phys DPS: Flower Spirit</v>
      </c>
      <c r="E9" s="55" t="s">
        <v>434</v>
      </c>
      <c r="F9" s="58" t="str">
        <f t="shared" si="5"/>
        <v>Grn Phys DPS: Pans</v>
      </c>
      <c r="G9" s="62" t="s">
        <v>189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581</v>
      </c>
      <c r="Q9" s="7"/>
      <c r="R9" t="s">
        <v>579</v>
      </c>
    </row>
    <row r="10" spans="1:20" ht="18" x14ac:dyDescent="0.15">
      <c r="A10" s="259"/>
      <c r="B10" s="63" t="s">
        <v>582</v>
      </c>
      <c r="C10" s="64" t="s">
        <v>263</v>
      </c>
      <c r="D10" s="65" t="str">
        <f t="shared" si="4"/>
        <v>Grn Phys T: Lizardman</v>
      </c>
      <c r="E10" s="66" t="s">
        <v>420</v>
      </c>
      <c r="F10" s="65" t="str">
        <f t="shared" si="5"/>
        <v>Grn Heal: Mandrake</v>
      </c>
      <c r="G10" s="67" t="s">
        <v>438</v>
      </c>
      <c r="H10" s="65" t="str">
        <f t="shared" si="6"/>
        <v>Boss 1</v>
      </c>
      <c r="N10" s="8" t="s">
        <v>422</v>
      </c>
      <c r="O10" s="9" t="s">
        <v>583</v>
      </c>
      <c r="P10" s="6" t="s">
        <v>584</v>
      </c>
      <c r="Q10" s="7"/>
      <c r="R10" t="s">
        <v>579</v>
      </c>
    </row>
    <row r="11" spans="1:20" ht="18" x14ac:dyDescent="0.15">
      <c r="A11" s="258" t="s">
        <v>419</v>
      </c>
      <c r="B11" s="68" t="s">
        <v>585</v>
      </c>
      <c r="C11" s="60" t="s">
        <v>194</v>
      </c>
      <c r="D11" s="58" t="str">
        <f t="shared" si="4"/>
        <v>Grn S Buff: Melody Bulb</v>
      </c>
      <c r="E11" s="55" t="s">
        <v>441</v>
      </c>
      <c r="F11" s="58" t="str">
        <f t="shared" si="5"/>
        <v>Wht Heal/Removal: Harpy</v>
      </c>
      <c r="G11" s="69" t="s">
        <v>376</v>
      </c>
      <c r="H11" s="58" t="str">
        <f t="shared" si="6"/>
        <v>Red T: Stone Golem</v>
      </c>
      <c r="N11" s="8" t="s">
        <v>442</v>
      </c>
      <c r="O11" s="9" t="s">
        <v>586</v>
      </c>
      <c r="P11" s="6" t="s">
        <v>587</v>
      </c>
      <c r="Q11" s="7"/>
      <c r="R11" t="s">
        <v>579</v>
      </c>
    </row>
    <row r="12" spans="1:20" ht="18" x14ac:dyDescent="0.15">
      <c r="A12" s="258"/>
      <c r="B12" s="68" t="s">
        <v>588</v>
      </c>
      <c r="C12" s="60" t="s">
        <v>189</v>
      </c>
      <c r="D12" s="58" t="str">
        <f t="shared" si="4"/>
        <v>Blk Mag DPS: Shadow Puppet</v>
      </c>
      <c r="E12" s="55" t="s">
        <v>420</v>
      </c>
      <c r="F12" s="58" t="str">
        <f t="shared" si="5"/>
        <v>Grn Heal: Mandrake</v>
      </c>
      <c r="G12" s="69" t="s">
        <v>422</v>
      </c>
      <c r="H12" s="58" t="str">
        <f t="shared" si="6"/>
        <v>Red SPD S: Fireshell</v>
      </c>
      <c r="I12" s="1" t="s">
        <v>445</v>
      </c>
      <c r="N12" s="10" t="s">
        <v>369</v>
      </c>
      <c r="O12" s="11" t="s">
        <v>589</v>
      </c>
      <c r="P12" s="6" t="s">
        <v>590</v>
      </c>
      <c r="Q12" s="7"/>
      <c r="R12" t="s">
        <v>579</v>
      </c>
    </row>
    <row r="13" spans="1:20" ht="18" x14ac:dyDescent="0.15">
      <c r="A13" s="258"/>
      <c r="B13" s="68" t="s">
        <v>591</v>
      </c>
      <c r="C13" s="60" t="s">
        <v>447</v>
      </c>
      <c r="D13" s="58" t="str">
        <f t="shared" si="4"/>
        <v>Blu Mag DPS: Phantom Frog</v>
      </c>
      <c r="E13" s="55" t="s">
        <v>303</v>
      </c>
      <c r="F13" s="58" t="str">
        <f t="shared" si="5"/>
        <v>Blu Phys DPS: Wendigo</v>
      </c>
      <c r="G13" s="69" t="s">
        <v>447</v>
      </c>
      <c r="H13" s="58" t="str">
        <f t="shared" si="6"/>
        <v>Blu Mag DPS: Phantom Frog</v>
      </c>
      <c r="N13" s="10" t="s">
        <v>448</v>
      </c>
      <c r="O13" s="12" t="s">
        <v>592</v>
      </c>
      <c r="P13" s="6" t="s">
        <v>593</v>
      </c>
      <c r="Q13" s="7"/>
      <c r="R13" t="s">
        <v>579</v>
      </c>
    </row>
    <row r="14" spans="1:20" ht="18" x14ac:dyDescent="0.15">
      <c r="A14" s="258"/>
      <c r="B14" s="68" t="s">
        <v>594</v>
      </c>
      <c r="C14" s="60" t="s">
        <v>447</v>
      </c>
      <c r="D14" s="58" t="str">
        <f t="shared" si="4"/>
        <v>Blu Mag DPS: Phantom Frog</v>
      </c>
      <c r="E14" s="55" t="s">
        <v>307</v>
      </c>
      <c r="F14" s="58" t="str">
        <f t="shared" si="5"/>
        <v>Blu S Ctrl: Kelpie</v>
      </c>
      <c r="G14" s="70" t="s">
        <v>181</v>
      </c>
      <c r="H14" s="58" t="str">
        <f t="shared" si="6"/>
        <v>Blu S Debuff: Dragon Maiden</v>
      </c>
      <c r="M14" s="102"/>
      <c r="N14" s="10" t="s">
        <v>447</v>
      </c>
      <c r="O14" s="13" t="s">
        <v>595</v>
      </c>
      <c r="P14" s="14" t="s">
        <v>596</v>
      </c>
      <c r="Q14" s="7"/>
      <c r="R14" t="s">
        <v>579</v>
      </c>
      <c r="T14" s="108" t="s">
        <v>450</v>
      </c>
    </row>
    <row r="15" spans="1:20" ht="18" x14ac:dyDescent="0.15">
      <c r="A15" s="258"/>
      <c r="B15" s="68" t="s">
        <v>597</v>
      </c>
      <c r="C15" s="60" t="s">
        <v>303</v>
      </c>
      <c r="D15" s="58" t="str">
        <f t="shared" si="4"/>
        <v>Blu Phys DPS: Wendigo</v>
      </c>
      <c r="E15" s="55" t="s">
        <v>452</v>
      </c>
      <c r="F15" s="58" t="str">
        <f t="shared" si="5"/>
        <v>Blk Phys DPS: Werewolf</v>
      </c>
      <c r="G15" s="69" t="s">
        <v>453</v>
      </c>
      <c r="H15" s="58" t="str">
        <f t="shared" si="6"/>
        <v>Blu T: Glacier</v>
      </c>
      <c r="M15" s="102"/>
      <c r="N15" s="10" t="s">
        <v>454</v>
      </c>
      <c r="O15" s="13" t="s">
        <v>595</v>
      </c>
      <c r="P15" s="14" t="s">
        <v>598</v>
      </c>
      <c r="Q15" s="7"/>
      <c r="R15" t="s">
        <v>579</v>
      </c>
      <c r="T15" s="108" t="s">
        <v>450</v>
      </c>
    </row>
    <row r="16" spans="1:20" ht="18" x14ac:dyDescent="0.15">
      <c r="A16" s="258"/>
      <c r="B16" s="68" t="s">
        <v>599</v>
      </c>
      <c r="C16" s="71" t="s">
        <v>376</v>
      </c>
      <c r="D16" s="58" t="str">
        <f t="shared" si="4"/>
        <v>Red T: Stone Golem</v>
      </c>
      <c r="E16" s="55" t="s">
        <v>429</v>
      </c>
      <c r="F16" s="58" t="str">
        <f t="shared" si="5"/>
        <v>Blk Mag DPS/Debuff: Banshee</v>
      </c>
      <c r="G16" s="69" t="s">
        <v>431</v>
      </c>
      <c r="H16" s="58" t="str">
        <f t="shared" si="6"/>
        <v>Blu S Buff: Kappa</v>
      </c>
      <c r="N16" s="10" t="s">
        <v>453</v>
      </c>
      <c r="O16" s="15" t="s">
        <v>456</v>
      </c>
      <c r="P16" s="14" t="s">
        <v>600</v>
      </c>
      <c r="Q16" s="7"/>
      <c r="R16" t="s">
        <v>579</v>
      </c>
    </row>
    <row r="17" spans="1:18" ht="18" x14ac:dyDescent="0.15">
      <c r="A17" s="258"/>
      <c r="B17" s="68" t="s">
        <v>601</v>
      </c>
      <c r="C17" s="71" t="s">
        <v>422</v>
      </c>
      <c r="D17" s="58" t="str">
        <f t="shared" si="4"/>
        <v>Red SPD S: Fireshell</v>
      </c>
      <c r="E17" s="55" t="s">
        <v>322</v>
      </c>
      <c r="F17" s="58" t="str">
        <f t="shared" si="5"/>
        <v>Blu Heal: Water Tyke</v>
      </c>
      <c r="G17" s="72" t="s">
        <v>458</v>
      </c>
      <c r="H17" s="58" t="str">
        <f t="shared" si="6"/>
        <v>Wht DPS: Chang'e</v>
      </c>
      <c r="N17" s="10" t="s">
        <v>459</v>
      </c>
      <c r="O17" s="15" t="s">
        <v>456</v>
      </c>
      <c r="P17" s="14" t="s">
        <v>602</v>
      </c>
      <c r="Q17" s="7"/>
      <c r="R17" t="s">
        <v>579</v>
      </c>
    </row>
    <row r="18" spans="1:18" ht="18" x14ac:dyDescent="0.15">
      <c r="A18" s="259"/>
      <c r="B18" s="73" t="s">
        <v>603</v>
      </c>
      <c r="C18" s="74" t="s">
        <v>420</v>
      </c>
      <c r="D18" s="65" t="str">
        <f t="shared" si="4"/>
        <v>Grn Heal: Mandrake</v>
      </c>
      <c r="E18" s="66" t="s">
        <v>461</v>
      </c>
      <c r="F18" s="65" t="str">
        <f t="shared" si="5"/>
        <v>Blk S Debuff: Keres</v>
      </c>
      <c r="G18" s="67" t="s">
        <v>462</v>
      </c>
      <c r="H18" s="65" t="str">
        <f t="shared" si="6"/>
        <v>Boss 2</v>
      </c>
      <c r="I18" s="103" t="s">
        <v>463</v>
      </c>
      <c r="N18" s="16" t="s">
        <v>431</v>
      </c>
      <c r="O18" s="13" t="s">
        <v>464</v>
      </c>
      <c r="P18" s="14" t="s">
        <v>604</v>
      </c>
      <c r="Q18" s="7" t="s">
        <v>605</v>
      </c>
      <c r="R18" t="s">
        <v>606</v>
      </c>
    </row>
    <row r="19" spans="1:18" ht="18" x14ac:dyDescent="0.15">
      <c r="A19" s="266" t="s">
        <v>607</v>
      </c>
      <c r="B19" s="75" t="s">
        <v>608</v>
      </c>
      <c r="C19" s="76" t="s">
        <v>332</v>
      </c>
      <c r="D19" s="58" t="str">
        <f t="shared" si="4"/>
        <v>Grn Phys DPS: Flower Spirit</v>
      </c>
      <c r="E19" s="77" t="s">
        <v>609</v>
      </c>
      <c r="F19" s="58" t="str">
        <f t="shared" si="5"/>
        <v>Blu Mag T: Ammut</v>
      </c>
      <c r="G19" s="78" t="s">
        <v>194</v>
      </c>
      <c r="H19" s="58" t="str">
        <f t="shared" si="6"/>
        <v>Grn S Buff: Melody Bulb</v>
      </c>
      <c r="N19" s="16" t="s">
        <v>467</v>
      </c>
      <c r="O19" s="13" t="s">
        <v>464</v>
      </c>
      <c r="P19" s="14" t="s">
        <v>610</v>
      </c>
      <c r="Q19" s="7" t="s">
        <v>605</v>
      </c>
      <c r="R19" t="s">
        <v>606</v>
      </c>
    </row>
    <row r="20" spans="1:18" ht="18" x14ac:dyDescent="0.15">
      <c r="A20" s="267"/>
      <c r="B20" s="75" t="s">
        <v>611</v>
      </c>
      <c r="C20" s="76" t="s">
        <v>332</v>
      </c>
      <c r="D20" s="58" t="str">
        <f t="shared" si="4"/>
        <v>Grn Phys DPS: Flower Spirit</v>
      </c>
      <c r="E20" s="76" t="s">
        <v>452</v>
      </c>
      <c r="F20" s="58" t="str">
        <f t="shared" si="5"/>
        <v>Blk Phys DPS: Werewolf</v>
      </c>
      <c r="G20" s="79" t="s">
        <v>420</v>
      </c>
      <c r="H20" s="58" t="str">
        <f t="shared" si="6"/>
        <v>Grn Heal: Mandrake</v>
      </c>
      <c r="N20" s="17" t="s">
        <v>332</v>
      </c>
      <c r="O20" s="18" t="s">
        <v>612</v>
      </c>
      <c r="P20" s="19" t="s">
        <v>613</v>
      </c>
      <c r="Q20" s="7" t="s">
        <v>614</v>
      </c>
      <c r="R20" t="s">
        <v>615</v>
      </c>
    </row>
    <row r="21" spans="1:18" ht="18" x14ac:dyDescent="0.15">
      <c r="A21" s="267"/>
      <c r="B21" s="75" t="s">
        <v>616</v>
      </c>
      <c r="C21" s="76" t="s">
        <v>263</v>
      </c>
      <c r="D21" s="58" t="str">
        <f t="shared" si="4"/>
        <v>Grn Phys T: Lizardman</v>
      </c>
      <c r="E21" s="76" t="s">
        <v>181</v>
      </c>
      <c r="F21" s="58" t="str">
        <f t="shared" si="5"/>
        <v>Blu S Debuff: Dragon Maiden</v>
      </c>
      <c r="G21" s="78" t="s">
        <v>447</v>
      </c>
      <c r="H21" s="58" t="str">
        <f t="shared" si="6"/>
        <v>Blu Mag DPS: Phantom Frog</v>
      </c>
      <c r="I21" s="1" t="s">
        <v>471</v>
      </c>
      <c r="N21" s="10" t="s">
        <v>472</v>
      </c>
      <c r="O21" s="13" t="s">
        <v>469</v>
      </c>
      <c r="P21" s="19" t="s">
        <v>617</v>
      </c>
      <c r="Q21" s="7" t="s">
        <v>614</v>
      </c>
      <c r="R21" t="s">
        <v>615</v>
      </c>
    </row>
    <row r="22" spans="1:18" ht="18" x14ac:dyDescent="0.15">
      <c r="A22" s="267"/>
      <c r="B22" s="75" t="s">
        <v>618</v>
      </c>
      <c r="C22" s="76" t="s">
        <v>332</v>
      </c>
      <c r="D22" s="58" t="str">
        <f t="shared" si="4"/>
        <v>Grn Phys DPS: Flower Spirit</v>
      </c>
      <c r="E22" s="80" t="s">
        <v>369</v>
      </c>
      <c r="F22" s="58" t="str">
        <f t="shared" si="5"/>
        <v>Red Mag DPS: Fox</v>
      </c>
      <c r="G22" s="81" t="s">
        <v>474</v>
      </c>
      <c r="H22" s="58" t="str">
        <f t="shared" si="6"/>
        <v>Blk Mag DOT: Nephila</v>
      </c>
      <c r="M22" s="102"/>
      <c r="N22" s="17" t="s">
        <v>263</v>
      </c>
      <c r="O22" s="20" t="s">
        <v>619</v>
      </c>
      <c r="P22" s="19" t="s">
        <v>620</v>
      </c>
      <c r="Q22" s="7"/>
      <c r="R22" t="s">
        <v>606</v>
      </c>
    </row>
    <row r="23" spans="1:18" ht="18" x14ac:dyDescent="0.15">
      <c r="A23" s="267"/>
      <c r="B23" s="75" t="s">
        <v>621</v>
      </c>
      <c r="C23" s="76" t="s">
        <v>189</v>
      </c>
      <c r="D23" s="58" t="str">
        <f t="shared" si="4"/>
        <v>Blk Mag DPS: Shadow Puppet</v>
      </c>
      <c r="E23" s="79" t="s">
        <v>303</v>
      </c>
      <c r="F23" s="58" t="str">
        <f t="shared" si="5"/>
        <v>Blu Phys DPS: Wendigo</v>
      </c>
      <c r="G23" s="78" t="s">
        <v>453</v>
      </c>
      <c r="H23" s="58" t="str">
        <f t="shared" si="6"/>
        <v>Blu T: Glacier</v>
      </c>
      <c r="M23" s="102"/>
      <c r="N23" s="10" t="s">
        <v>477</v>
      </c>
      <c r="O23" s="20" t="s">
        <v>475</v>
      </c>
      <c r="P23" s="19" t="s">
        <v>622</v>
      </c>
      <c r="Q23" s="7"/>
      <c r="R23" t="s">
        <v>606</v>
      </c>
    </row>
    <row r="24" spans="1:18" ht="18" x14ac:dyDescent="0.15">
      <c r="A24" s="267"/>
      <c r="B24" s="75" t="s">
        <v>623</v>
      </c>
      <c r="C24" s="76" t="s">
        <v>263</v>
      </c>
      <c r="D24" s="58" t="str">
        <f t="shared" si="4"/>
        <v>Grn Phys T: Lizardman</v>
      </c>
      <c r="E24" s="76" t="s">
        <v>307</v>
      </c>
      <c r="F24" s="58" t="str">
        <f t="shared" si="5"/>
        <v>Blu S Ctrl: Kelpie</v>
      </c>
      <c r="G24" s="78" t="s">
        <v>369</v>
      </c>
      <c r="H24" s="58" t="str">
        <f t="shared" si="6"/>
        <v>Red Mag DPS: Fox</v>
      </c>
      <c r="M24" s="102"/>
      <c r="N24" s="17" t="s">
        <v>194</v>
      </c>
      <c r="O24" s="21" t="s">
        <v>624</v>
      </c>
      <c r="P24" s="22" t="s">
        <v>625</v>
      </c>
      <c r="Q24" s="7"/>
      <c r="R24" t="s">
        <v>626</v>
      </c>
    </row>
    <row r="25" spans="1:18" ht="18" x14ac:dyDescent="0.15">
      <c r="A25" s="267"/>
      <c r="B25" s="75" t="s">
        <v>627</v>
      </c>
      <c r="C25" s="76" t="s">
        <v>166</v>
      </c>
      <c r="D25" s="58" t="str">
        <f t="shared" si="4"/>
        <v>Wht Heal: Momo</v>
      </c>
      <c r="E25" s="76" t="s">
        <v>461</v>
      </c>
      <c r="F25" s="58" t="str">
        <f t="shared" si="5"/>
        <v>Blk S Debuff: Keres</v>
      </c>
      <c r="G25" s="78" t="s">
        <v>263</v>
      </c>
      <c r="H25" s="58" t="str">
        <f t="shared" si="6"/>
        <v>Grn Phys T: Lizardman</v>
      </c>
      <c r="M25" s="102"/>
      <c r="N25" s="17" t="s">
        <v>480</v>
      </c>
      <c r="O25" s="12" t="s">
        <v>624</v>
      </c>
      <c r="P25" s="22" t="s">
        <v>628</v>
      </c>
      <c r="Q25" s="7"/>
      <c r="R25" t="s">
        <v>626</v>
      </c>
    </row>
    <row r="26" spans="1:18" ht="18" x14ac:dyDescent="0.15">
      <c r="A26" s="268"/>
      <c r="B26" s="82" t="s">
        <v>629</v>
      </c>
      <c r="C26" s="83" t="s">
        <v>322</v>
      </c>
      <c r="D26" s="65" t="str">
        <f t="shared" si="4"/>
        <v>Blu Heal: Water Tyke</v>
      </c>
      <c r="E26" s="83" t="s">
        <v>181</v>
      </c>
      <c r="F26" s="65" t="str">
        <f t="shared" si="5"/>
        <v>Blu S Debuff: Dragon Maiden</v>
      </c>
      <c r="G26" s="84" t="s">
        <v>482</v>
      </c>
      <c r="H26" s="65" t="str">
        <f t="shared" si="6"/>
        <v>Grn Medusa</v>
      </c>
      <c r="M26" s="102"/>
      <c r="N26" s="17" t="s">
        <v>189</v>
      </c>
      <c r="O26" s="23" t="s">
        <v>483</v>
      </c>
      <c r="P26" s="24" t="s">
        <v>630</v>
      </c>
      <c r="Q26" s="7" t="s">
        <v>614</v>
      </c>
      <c r="R26" t="s">
        <v>615</v>
      </c>
    </row>
    <row r="27" spans="1:18" ht="18" x14ac:dyDescent="0.15">
      <c r="A27" s="263" t="s">
        <v>631</v>
      </c>
      <c r="B27" s="68" t="s">
        <v>632</v>
      </c>
      <c r="C27" s="85" t="s">
        <v>426</v>
      </c>
      <c r="D27" s="58" t="str">
        <f t="shared" si="4"/>
        <v>Red Phys DPS: Dojoji</v>
      </c>
      <c r="E27" s="86" t="s">
        <v>270</v>
      </c>
      <c r="F27" s="87" t="str">
        <f t="shared" si="5"/>
        <v>Blu Mag T: Ammut</v>
      </c>
      <c r="G27" s="72" t="s">
        <v>332</v>
      </c>
      <c r="H27" s="58" t="str">
        <f t="shared" si="6"/>
        <v>Grn Phys DPS: Flower Spirit</v>
      </c>
      <c r="I27" s="104"/>
      <c r="M27" s="102"/>
      <c r="N27" s="10" t="s">
        <v>487</v>
      </c>
      <c r="O27" s="23" t="s">
        <v>483</v>
      </c>
      <c r="P27" s="24" t="s">
        <v>633</v>
      </c>
      <c r="Q27" s="7" t="s">
        <v>614</v>
      </c>
      <c r="R27" t="s">
        <v>615</v>
      </c>
    </row>
    <row r="28" spans="1:18" ht="18" x14ac:dyDescent="0.15">
      <c r="A28" s="258"/>
      <c r="B28" s="68" t="s">
        <v>634</v>
      </c>
      <c r="C28" s="59" t="s">
        <v>426</v>
      </c>
      <c r="D28" s="58" t="str">
        <f t="shared" si="4"/>
        <v>Red Phys DPS: Dojoji</v>
      </c>
      <c r="E28" s="88" t="s">
        <v>474</v>
      </c>
      <c r="F28" s="58" t="str">
        <f t="shared" si="5"/>
        <v>Blk Mag DOT: Nephila</v>
      </c>
      <c r="G28" s="69" t="s">
        <v>263</v>
      </c>
      <c r="H28" s="58" t="str">
        <f t="shared" si="6"/>
        <v>Grn Phys T: Lizardman</v>
      </c>
      <c r="M28" s="102"/>
      <c r="N28" s="25" t="s">
        <v>175</v>
      </c>
      <c r="O28" s="1" t="s">
        <v>635</v>
      </c>
      <c r="P28" s="24" t="s">
        <v>636</v>
      </c>
      <c r="Q28" s="7"/>
      <c r="R28" t="s">
        <v>606</v>
      </c>
    </row>
    <row r="29" spans="1:18" ht="18" x14ac:dyDescent="0.15">
      <c r="A29" s="258"/>
      <c r="B29" s="89" t="s">
        <v>637</v>
      </c>
      <c r="C29" s="90" t="s">
        <v>452</v>
      </c>
      <c r="D29" s="87" t="str">
        <f t="shared" si="4"/>
        <v>Blk Phys DPS: Werewolf</v>
      </c>
      <c r="E29" s="91" t="s">
        <v>490</v>
      </c>
      <c r="F29" s="87" t="str">
        <f t="shared" ref="F29" si="7">VLOOKUP(E29,$N$8:$P$63,3,0)</f>
        <v>S Debuff Empusae</v>
      </c>
      <c r="G29" s="69" t="s">
        <v>194</v>
      </c>
      <c r="H29" s="58" t="str">
        <f t="shared" si="6"/>
        <v>Grn S Buff: Melody Bulb</v>
      </c>
      <c r="M29" s="102"/>
      <c r="N29" s="8" t="s">
        <v>491</v>
      </c>
      <c r="O29" s="1" t="s">
        <v>635</v>
      </c>
      <c r="P29" s="24" t="s">
        <v>638</v>
      </c>
      <c r="Q29" s="7"/>
      <c r="R29" t="s">
        <v>606</v>
      </c>
    </row>
    <row r="30" spans="1:18" ht="18" x14ac:dyDescent="0.15">
      <c r="A30" s="258"/>
      <c r="B30" s="68" t="s">
        <v>639</v>
      </c>
      <c r="C30" s="92" t="s">
        <v>429</v>
      </c>
      <c r="D30" s="58" t="str">
        <f t="shared" si="4"/>
        <v>Blk Mag DPS/Debuff: Banshee</v>
      </c>
      <c r="E30" s="93" t="s">
        <v>194</v>
      </c>
      <c r="F30" s="58" t="str">
        <f>VLOOKUP(E30,$N$8:$P$63,3,0)</f>
        <v>Grn S Buff: Melody Bulb</v>
      </c>
      <c r="G30" s="70" t="s">
        <v>493</v>
      </c>
      <c r="H30" s="58" t="str">
        <f t="shared" si="6"/>
        <v>Wht S Buff/Regen: Unicorn</v>
      </c>
      <c r="I30" s="1" t="s">
        <v>494</v>
      </c>
      <c r="N30" s="25" t="s">
        <v>348</v>
      </c>
      <c r="O30" s="1" t="s">
        <v>495</v>
      </c>
      <c r="P30" s="7" t="s">
        <v>640</v>
      </c>
      <c r="Q30" s="7"/>
      <c r="R30" t="s">
        <v>615</v>
      </c>
    </row>
    <row r="31" spans="1:18" ht="18" x14ac:dyDescent="0.15">
      <c r="A31" s="258"/>
      <c r="B31" s="68" t="s">
        <v>641</v>
      </c>
      <c r="C31" s="59" t="s">
        <v>369</v>
      </c>
      <c r="D31" s="58" t="str">
        <f t="shared" si="4"/>
        <v>Red Mag DPS: Fox</v>
      </c>
      <c r="E31" s="93" t="s">
        <v>322</v>
      </c>
      <c r="F31" s="58" t="str">
        <f>VLOOKUP(E31,$N$8:$P$63,3,0)</f>
        <v>Blu Heal: Water Tyke</v>
      </c>
      <c r="G31" s="60" t="s">
        <v>166</v>
      </c>
      <c r="H31" s="58" t="str">
        <f t="shared" si="6"/>
        <v>Wht Heal: Momo</v>
      </c>
      <c r="N31" s="17" t="s">
        <v>166</v>
      </c>
      <c r="O31" s="26" t="s">
        <v>642</v>
      </c>
      <c r="P31" s="7" t="s">
        <v>643</v>
      </c>
      <c r="Q31" s="7"/>
      <c r="R31" t="s">
        <v>606</v>
      </c>
    </row>
    <row r="32" spans="1:18" ht="18" x14ac:dyDescent="0.15">
      <c r="A32" s="258"/>
      <c r="B32" s="68" t="s">
        <v>644</v>
      </c>
      <c r="C32" s="59" t="s">
        <v>434</v>
      </c>
      <c r="D32" s="58" t="str">
        <f t="shared" si="4"/>
        <v>Grn Phys DPS: Pans</v>
      </c>
      <c r="E32" s="94" t="s">
        <v>369</v>
      </c>
      <c r="F32" s="58" t="str">
        <f>VLOOKUP(E32,$N$8:$P$63,3,0)</f>
        <v>Red Mag DPS: Fox</v>
      </c>
      <c r="G32" s="59" t="s">
        <v>303</v>
      </c>
      <c r="H32" s="58" t="str">
        <f t="shared" si="6"/>
        <v>Blu Phys DPS: Wendigo</v>
      </c>
      <c r="N32" s="27" t="s">
        <v>420</v>
      </c>
      <c r="O32" s="13" t="s">
        <v>499</v>
      </c>
      <c r="P32" s="19" t="s">
        <v>645</v>
      </c>
      <c r="Q32" s="7" t="s">
        <v>646</v>
      </c>
      <c r="R32" t="s">
        <v>579</v>
      </c>
    </row>
    <row r="33" spans="1:18" ht="18" x14ac:dyDescent="0.15">
      <c r="A33" s="258"/>
      <c r="B33" s="68" t="s">
        <v>647</v>
      </c>
      <c r="C33" s="59" t="s">
        <v>441</v>
      </c>
      <c r="D33" s="58" t="str">
        <f t="shared" si="4"/>
        <v>Wht Heal/Removal: Harpy</v>
      </c>
      <c r="E33" s="93" t="s">
        <v>486</v>
      </c>
      <c r="F33" s="58" t="str">
        <f t="shared" ref="F33" si="8">VLOOKUP(E33,$N$8:$P$63,3,0)</f>
        <v>Red T: Minotaur</v>
      </c>
      <c r="G33" s="69" t="s">
        <v>420</v>
      </c>
      <c r="H33" s="58" t="str">
        <f t="shared" si="6"/>
        <v>Grn Heal: Mandrake</v>
      </c>
      <c r="N33" s="28" t="s">
        <v>303</v>
      </c>
      <c r="O33" s="18" t="s">
        <v>648</v>
      </c>
      <c r="P33" s="29" t="s">
        <v>649</v>
      </c>
      <c r="Q33" s="7" t="s">
        <v>650</v>
      </c>
      <c r="R33" t="s">
        <v>606</v>
      </c>
    </row>
    <row r="34" spans="1:18" ht="18" x14ac:dyDescent="0.15">
      <c r="A34" s="259"/>
      <c r="B34" s="73" t="s">
        <v>651</v>
      </c>
      <c r="C34" s="95" t="s">
        <v>503</v>
      </c>
      <c r="D34" s="65" t="str">
        <f t="shared" si="4"/>
        <v>Red Mag DOT: Ifrit</v>
      </c>
      <c r="E34" s="96" t="s">
        <v>461</v>
      </c>
      <c r="F34" s="65" t="str">
        <f t="shared" ref="F34:F62" si="9">VLOOKUP(E34,$N$8:$P$63,3,0)</f>
        <v>Blk S Debuff: Keres</v>
      </c>
      <c r="G34" s="84" t="s">
        <v>326</v>
      </c>
      <c r="H34" s="65" t="str">
        <f t="shared" si="6"/>
        <v>Red Boss 4</v>
      </c>
      <c r="N34" s="30" t="s">
        <v>307</v>
      </c>
      <c r="O34" s="13" t="s">
        <v>652</v>
      </c>
      <c r="P34" s="14" t="s">
        <v>653</v>
      </c>
      <c r="Q34" s="7"/>
      <c r="R34" t="s">
        <v>654</v>
      </c>
    </row>
    <row r="35" spans="1:18" ht="18" x14ac:dyDescent="0.15">
      <c r="A35" s="264" t="s">
        <v>655</v>
      </c>
      <c r="B35" s="56" t="s">
        <v>656</v>
      </c>
      <c r="C35" s="85" t="s">
        <v>441</v>
      </c>
      <c r="D35" s="58" t="str">
        <f t="shared" si="4"/>
        <v>Wht Heal/Removal: Harpy</v>
      </c>
      <c r="E35" s="86" t="s">
        <v>422</v>
      </c>
      <c r="F35" s="58" t="str">
        <f t="shared" si="9"/>
        <v>Red SPD S: Fireshell</v>
      </c>
      <c r="G35" s="59" t="s">
        <v>166</v>
      </c>
      <c r="H35" s="58" t="str">
        <f t="shared" si="6"/>
        <v>Wht Heal: Momo</v>
      </c>
      <c r="M35" s="102"/>
      <c r="N35" s="27" t="s">
        <v>452</v>
      </c>
      <c r="O35" s="20" t="s">
        <v>657</v>
      </c>
      <c r="P35" s="31" t="s">
        <v>658</v>
      </c>
      <c r="Q35" s="7" t="s">
        <v>659</v>
      </c>
      <c r="R35" t="s">
        <v>606</v>
      </c>
    </row>
    <row r="36" spans="1:18" ht="18" x14ac:dyDescent="0.15">
      <c r="A36" s="269"/>
      <c r="B36" s="56" t="s">
        <v>660</v>
      </c>
      <c r="C36" s="59" t="s">
        <v>441</v>
      </c>
      <c r="D36" s="58" t="str">
        <f t="shared" si="4"/>
        <v>Wht Heal/Removal: Harpy</v>
      </c>
      <c r="E36" s="55" t="s">
        <v>332</v>
      </c>
      <c r="F36" s="58" t="str">
        <f t="shared" si="9"/>
        <v>Grn Phys DPS: Flower Spirit</v>
      </c>
      <c r="G36" s="59" t="s">
        <v>420</v>
      </c>
      <c r="H36" s="58" t="str">
        <f t="shared" si="6"/>
        <v>Grn Heal: Mandrake</v>
      </c>
      <c r="N36" s="28" t="s">
        <v>429</v>
      </c>
      <c r="O36" s="13" t="s">
        <v>508</v>
      </c>
      <c r="P36" s="31" t="s">
        <v>661</v>
      </c>
      <c r="Q36" s="7" t="s">
        <v>662</v>
      </c>
      <c r="R36" t="s">
        <v>615</v>
      </c>
    </row>
    <row r="37" spans="1:18" ht="18" x14ac:dyDescent="0.15">
      <c r="A37" s="269"/>
      <c r="B37" s="56" t="s">
        <v>663</v>
      </c>
      <c r="C37" s="59" t="s">
        <v>458</v>
      </c>
      <c r="D37" s="58" t="str">
        <f t="shared" ref="D37:D62" si="10">VLOOKUP(C37,$N$8:$P$63,3,0)</f>
        <v>Wht DPS: Chang'e</v>
      </c>
      <c r="E37" s="55" t="s">
        <v>194</v>
      </c>
      <c r="F37" s="58" t="str">
        <f t="shared" si="9"/>
        <v>Grn S Buff: Melody Bulb</v>
      </c>
      <c r="G37" s="90" t="s">
        <v>452</v>
      </c>
      <c r="H37" s="58" t="str">
        <f t="shared" si="6"/>
        <v>Blk Phys DPS: Werewolf</v>
      </c>
      <c r="M37" s="102"/>
      <c r="N37" s="27" t="s">
        <v>322</v>
      </c>
      <c r="O37" s="18" t="s">
        <v>664</v>
      </c>
      <c r="P37" s="14" t="s">
        <v>665</v>
      </c>
      <c r="Q37" s="7" t="s">
        <v>614</v>
      </c>
      <c r="R37" t="s">
        <v>654</v>
      </c>
    </row>
    <row r="38" spans="1:18" ht="18" x14ac:dyDescent="0.15">
      <c r="A38" s="269"/>
      <c r="B38" s="56" t="s">
        <v>666</v>
      </c>
      <c r="C38" s="59" t="s">
        <v>189</v>
      </c>
      <c r="D38" s="58" t="str">
        <f t="shared" si="10"/>
        <v>Blk Mag DPS: Shadow Puppet</v>
      </c>
      <c r="E38" s="55" t="s">
        <v>175</v>
      </c>
      <c r="F38" s="58" t="str">
        <f t="shared" si="9"/>
        <v>Blk S Debuff: Nightmare</v>
      </c>
      <c r="G38" s="97" t="s">
        <v>497</v>
      </c>
      <c r="H38" s="87" t="str">
        <f t="shared" si="6"/>
        <v>Red S: Mboitata</v>
      </c>
      <c r="I38" s="1" t="s">
        <v>509</v>
      </c>
      <c r="N38" s="28" t="s">
        <v>434</v>
      </c>
      <c r="O38" s="1" t="s">
        <v>667</v>
      </c>
      <c r="P38" s="19" t="s">
        <v>668</v>
      </c>
      <c r="Q38" s="32" t="s">
        <v>669</v>
      </c>
      <c r="R38" t="s">
        <v>606</v>
      </c>
    </row>
    <row r="39" spans="1:18" ht="18" x14ac:dyDescent="0.15">
      <c r="A39" s="269"/>
      <c r="B39" s="56" t="s">
        <v>670</v>
      </c>
      <c r="C39" s="59" t="s">
        <v>348</v>
      </c>
      <c r="D39" s="58" t="str">
        <f t="shared" si="10"/>
        <v>Wht S Buff: Fallen Angel</v>
      </c>
      <c r="E39" s="55" t="s">
        <v>166</v>
      </c>
      <c r="F39" s="58" t="str">
        <f t="shared" si="9"/>
        <v>Wht Heal: Momo</v>
      </c>
      <c r="G39" s="59" t="s">
        <v>452</v>
      </c>
      <c r="H39" s="58" t="str">
        <f t="shared" si="6"/>
        <v>Blk Phys DPS: Werewolf</v>
      </c>
      <c r="N39" s="28" t="s">
        <v>441</v>
      </c>
      <c r="O39" s="33" t="s">
        <v>671</v>
      </c>
      <c r="P39" s="7" t="s">
        <v>672</v>
      </c>
      <c r="Q39" s="7" t="s">
        <v>673</v>
      </c>
      <c r="R39" t="s">
        <v>615</v>
      </c>
    </row>
    <row r="40" spans="1:18" ht="18" x14ac:dyDescent="0.15">
      <c r="A40" s="269"/>
      <c r="B40" s="56" t="s">
        <v>674</v>
      </c>
      <c r="C40" s="59" t="s">
        <v>458</v>
      </c>
      <c r="D40" s="58" t="str">
        <f t="shared" si="10"/>
        <v>Wht DPS: Chang'e</v>
      </c>
      <c r="E40" s="55" t="s">
        <v>474</v>
      </c>
      <c r="F40" s="58" t="str">
        <f t="shared" si="9"/>
        <v>Blk Mag DOT: Nephila</v>
      </c>
      <c r="G40" s="59" t="s">
        <v>429</v>
      </c>
      <c r="H40" s="58" t="str">
        <f t="shared" ref="H40" si="11">VLOOKUP(G40,$N$8:$P$63,3,0)</f>
        <v>Blk Mag DPS/Debuff: Banshee</v>
      </c>
      <c r="N40" s="30" t="s">
        <v>426</v>
      </c>
      <c r="O40" s="34" t="s">
        <v>789</v>
      </c>
      <c r="P40" s="31" t="s">
        <v>676</v>
      </c>
      <c r="Q40" s="7" t="s">
        <v>605</v>
      </c>
      <c r="R40" t="s">
        <v>615</v>
      </c>
    </row>
    <row r="41" spans="1:18" ht="18" x14ac:dyDescent="0.15">
      <c r="A41" s="269"/>
      <c r="B41" s="56" t="s">
        <v>677</v>
      </c>
      <c r="C41" s="59" t="s">
        <v>429</v>
      </c>
      <c r="D41" s="58" t="str">
        <f t="shared" si="10"/>
        <v>Blk Mag DPS/Debuff: Banshee</v>
      </c>
      <c r="E41" s="55" t="s">
        <v>461</v>
      </c>
      <c r="F41" s="58" t="str">
        <f t="shared" si="9"/>
        <v>Blk S Debuff: Keres</v>
      </c>
      <c r="G41" s="90" t="s">
        <v>441</v>
      </c>
      <c r="H41" s="58" t="str">
        <f t="shared" ref="H41:H62" si="12">VLOOKUP(G41,$N$8:$P$63,3,0)</f>
        <v>Wht Heal/Removal: Harpy</v>
      </c>
      <c r="N41" s="30" t="s">
        <v>497</v>
      </c>
      <c r="O41" s="34" t="s">
        <v>678</v>
      </c>
      <c r="P41" s="35" t="s">
        <v>679</v>
      </c>
      <c r="Q41" s="32" t="s">
        <v>650</v>
      </c>
      <c r="R41" t="s">
        <v>606</v>
      </c>
    </row>
    <row r="42" spans="1:18" ht="18" x14ac:dyDescent="0.15">
      <c r="A42" s="270"/>
      <c r="B42" s="63" t="s">
        <v>680</v>
      </c>
      <c r="C42" s="74" t="s">
        <v>493</v>
      </c>
      <c r="D42" s="65" t="str">
        <f t="shared" si="10"/>
        <v>Wht S Buff/Regen: Unicorn</v>
      </c>
      <c r="E42" s="66" t="s">
        <v>510</v>
      </c>
      <c r="F42" s="65" t="str">
        <f t="shared" si="9"/>
        <v>Red SPD Phys DPS: Tengu</v>
      </c>
      <c r="G42" s="67" t="s">
        <v>358</v>
      </c>
      <c r="H42" s="65" t="str">
        <f t="shared" si="12"/>
        <v>Wht Boss 5</v>
      </c>
      <c r="N42" s="30" t="s">
        <v>486</v>
      </c>
      <c r="O42" s="34" t="s">
        <v>681</v>
      </c>
      <c r="P42" s="24" t="s">
        <v>682</v>
      </c>
      <c r="Q42" s="7" t="s">
        <v>659</v>
      </c>
      <c r="R42" t="s">
        <v>606</v>
      </c>
    </row>
    <row r="43" spans="1:18" ht="18" x14ac:dyDescent="0.15">
      <c r="A43" s="263" t="s">
        <v>683</v>
      </c>
      <c r="B43" s="56" t="s">
        <v>684</v>
      </c>
      <c r="C43" s="85" t="s">
        <v>434</v>
      </c>
      <c r="D43" s="58" t="str">
        <f t="shared" si="10"/>
        <v>Grn Phys DPS: Pans</v>
      </c>
      <c r="E43" s="86" t="s">
        <v>420</v>
      </c>
      <c r="F43" s="58" t="str">
        <f t="shared" si="9"/>
        <v>Grn Heal: Mandrake</v>
      </c>
      <c r="G43" s="59" t="s">
        <v>472</v>
      </c>
      <c r="H43" s="58" t="str">
        <f t="shared" si="12"/>
        <v>Grn Phys DPS: Flower Spirit (Awakened)</v>
      </c>
      <c r="K43" s="1" t="s">
        <v>512</v>
      </c>
      <c r="L43" s="1" t="s">
        <v>513</v>
      </c>
      <c r="N43" s="30" t="s">
        <v>458</v>
      </c>
      <c r="O43" s="34" t="s">
        <v>685</v>
      </c>
      <c r="P43" s="7" t="s">
        <v>686</v>
      </c>
      <c r="Q43" s="7" t="s">
        <v>614</v>
      </c>
      <c r="R43" t="s">
        <v>615</v>
      </c>
    </row>
    <row r="44" spans="1:18" ht="18" x14ac:dyDescent="0.15">
      <c r="A44" s="258"/>
      <c r="B44" s="56" t="s">
        <v>687</v>
      </c>
      <c r="C44" s="59" t="s">
        <v>303</v>
      </c>
      <c r="D44" s="58" t="str">
        <f t="shared" si="10"/>
        <v>Blu Phys DPS: Wendigo</v>
      </c>
      <c r="E44" s="55" t="s">
        <v>307</v>
      </c>
      <c r="F44" s="58" t="str">
        <f t="shared" si="9"/>
        <v>Blu S Ctrl: Kelpie</v>
      </c>
      <c r="G44" s="59" t="s">
        <v>263</v>
      </c>
      <c r="H44" s="58" t="str">
        <f t="shared" si="12"/>
        <v>Grn Phys T: Lizardman</v>
      </c>
      <c r="M44" s="1" t="s">
        <v>688</v>
      </c>
      <c r="N44" s="30" t="s">
        <v>515</v>
      </c>
      <c r="O44" s="36" t="s">
        <v>689</v>
      </c>
      <c r="P44" s="37" t="s">
        <v>690</v>
      </c>
      <c r="Q44" s="7"/>
    </row>
    <row r="45" spans="1:18" ht="18" x14ac:dyDescent="0.15">
      <c r="A45" s="258"/>
      <c r="B45" s="56" t="s">
        <v>691</v>
      </c>
      <c r="C45" s="59" t="s">
        <v>369</v>
      </c>
      <c r="D45" s="58" t="str">
        <f t="shared" si="10"/>
        <v>Red Mag DPS: Fox</v>
      </c>
      <c r="E45" s="55" t="s">
        <v>452</v>
      </c>
      <c r="F45" s="58" t="str">
        <f t="shared" si="9"/>
        <v>Blk Phys DPS: Werewolf</v>
      </c>
      <c r="G45" s="59" t="s">
        <v>194</v>
      </c>
      <c r="H45" s="58" t="str">
        <f t="shared" si="12"/>
        <v>Grn S Buff: Melody Bulb</v>
      </c>
      <c r="I45" s="1" t="s">
        <v>516</v>
      </c>
      <c r="K45" s="1" t="s">
        <v>517</v>
      </c>
      <c r="L45" s="1" t="s">
        <v>518</v>
      </c>
      <c r="N45" s="30" t="s">
        <v>493</v>
      </c>
      <c r="O45" s="13" t="s">
        <v>692</v>
      </c>
      <c r="P45" s="7" t="s">
        <v>693</v>
      </c>
      <c r="Q45" s="7" t="s">
        <v>694</v>
      </c>
      <c r="R45" s="34" t="s">
        <v>579</v>
      </c>
    </row>
    <row r="46" spans="1:18" ht="18" x14ac:dyDescent="0.15">
      <c r="A46" s="258"/>
      <c r="B46" s="56" t="s">
        <v>695</v>
      </c>
      <c r="C46" s="59" t="s">
        <v>447</v>
      </c>
      <c r="D46" s="58" t="str">
        <f t="shared" si="10"/>
        <v>Blu Mag DPS: Phantom Frog</v>
      </c>
      <c r="E46" s="55" t="s">
        <v>429</v>
      </c>
      <c r="F46" s="58" t="str">
        <f t="shared" si="9"/>
        <v>Blk Mag DPS/Debuff: Banshee</v>
      </c>
      <c r="G46" s="61" t="s">
        <v>434</v>
      </c>
      <c r="H46" s="58" t="str">
        <f t="shared" si="12"/>
        <v>Grn Phys DPS: Pans</v>
      </c>
      <c r="L46" s="1" t="s">
        <v>520</v>
      </c>
      <c r="N46" s="28" t="s">
        <v>461</v>
      </c>
      <c r="O46" s="33" t="s">
        <v>696</v>
      </c>
      <c r="P46" s="24" t="s">
        <v>697</v>
      </c>
      <c r="Q46" s="7" t="s">
        <v>659</v>
      </c>
      <c r="R46" t="s">
        <v>615</v>
      </c>
    </row>
    <row r="47" spans="1:18" ht="18" x14ac:dyDescent="0.15">
      <c r="A47" s="258"/>
      <c r="B47" s="56" t="s">
        <v>698</v>
      </c>
      <c r="C47" s="59" t="s">
        <v>322</v>
      </c>
      <c r="D47" s="58" t="str">
        <f t="shared" si="10"/>
        <v>Blu Heal: Water Tyke</v>
      </c>
      <c r="E47" s="55" t="s">
        <v>434</v>
      </c>
      <c r="F47" s="58" t="str">
        <f t="shared" si="9"/>
        <v>Grn Phys DPS: Pans</v>
      </c>
      <c r="G47" s="59" t="s">
        <v>447</v>
      </c>
      <c r="H47" s="58" t="str">
        <f t="shared" si="12"/>
        <v>Blu Mag DPS: Phantom Frog</v>
      </c>
      <c r="J47" s="33"/>
      <c r="L47" s="1" t="s">
        <v>521</v>
      </c>
      <c r="M47" s="102"/>
      <c r="N47" s="27" t="s">
        <v>270</v>
      </c>
      <c r="O47" s="33" t="s">
        <v>522</v>
      </c>
      <c r="P47" s="14" t="s">
        <v>699</v>
      </c>
      <c r="Q47" s="7" t="s">
        <v>700</v>
      </c>
      <c r="R47" t="s">
        <v>615</v>
      </c>
    </row>
    <row r="48" spans="1:18" ht="18" x14ac:dyDescent="0.15">
      <c r="A48" s="258"/>
      <c r="B48" s="56" t="s">
        <v>701</v>
      </c>
      <c r="C48" s="59" t="s">
        <v>453</v>
      </c>
      <c r="D48" s="58" t="str">
        <f t="shared" si="10"/>
        <v>Blu T: Glacier</v>
      </c>
      <c r="E48" s="55" t="s">
        <v>270</v>
      </c>
      <c r="F48" s="58" t="str">
        <f t="shared" si="9"/>
        <v>Blu Mag T: Ammut</v>
      </c>
      <c r="G48" s="59" t="s">
        <v>175</v>
      </c>
      <c r="H48" s="58" t="str">
        <f t="shared" si="12"/>
        <v>Blk S Debuff: Nightmare</v>
      </c>
      <c r="L48" s="1" t="s">
        <v>702</v>
      </c>
      <c r="M48" s="102"/>
      <c r="N48" s="30" t="s">
        <v>527</v>
      </c>
      <c r="O48" s="33" t="s">
        <v>522</v>
      </c>
      <c r="P48" s="14" t="s">
        <v>703</v>
      </c>
      <c r="Q48" s="7" t="s">
        <v>700</v>
      </c>
      <c r="R48" t="s">
        <v>615</v>
      </c>
    </row>
    <row r="49" spans="1:18" ht="18" x14ac:dyDescent="0.15">
      <c r="A49" s="258"/>
      <c r="B49" s="56" t="s">
        <v>704</v>
      </c>
      <c r="C49" s="59" t="s">
        <v>431</v>
      </c>
      <c r="D49" s="58" t="str">
        <f t="shared" si="10"/>
        <v>Blu S Buff: Kappa</v>
      </c>
      <c r="E49" s="55" t="s">
        <v>441</v>
      </c>
      <c r="F49" s="58" t="str">
        <f t="shared" si="9"/>
        <v>Wht Heal/Removal: Harpy</v>
      </c>
      <c r="G49" s="90" t="s">
        <v>431</v>
      </c>
      <c r="H49" s="58" t="str">
        <f t="shared" si="12"/>
        <v>Blu S Buff: Kappa</v>
      </c>
      <c r="K49" s="1" t="s">
        <v>528</v>
      </c>
      <c r="L49" s="1" t="s">
        <v>529</v>
      </c>
      <c r="N49" s="17" t="s">
        <v>474</v>
      </c>
      <c r="O49" s="33" t="s">
        <v>705</v>
      </c>
      <c r="P49" s="24" t="s">
        <v>706</v>
      </c>
      <c r="Q49" s="7" t="s">
        <v>605</v>
      </c>
      <c r="R49" t="s">
        <v>615</v>
      </c>
    </row>
    <row r="50" spans="1:18" ht="18" x14ac:dyDescent="0.15">
      <c r="A50" s="259"/>
      <c r="B50" s="63" t="s">
        <v>707</v>
      </c>
      <c r="C50" s="74" t="s">
        <v>332</v>
      </c>
      <c r="D50" s="65" t="str">
        <f t="shared" si="10"/>
        <v>Grn Phys DPS: Flower Spirit</v>
      </c>
      <c r="E50" s="66" t="s">
        <v>263</v>
      </c>
      <c r="F50" s="65" t="str">
        <f t="shared" si="9"/>
        <v>Grn Phys T: Lizardman</v>
      </c>
      <c r="G50" s="67" t="s">
        <v>530</v>
      </c>
      <c r="H50" s="65" t="str">
        <f t="shared" si="12"/>
        <v>Blu Boss 6</v>
      </c>
      <c r="N50" s="17" t="s">
        <v>181</v>
      </c>
      <c r="O50" s="38" t="s">
        <v>708</v>
      </c>
      <c r="P50" s="14" t="s">
        <v>709</v>
      </c>
      <c r="Q50" s="7" t="s">
        <v>614</v>
      </c>
      <c r="R50" t="s">
        <v>615</v>
      </c>
    </row>
    <row r="51" spans="1:18" ht="18" x14ac:dyDescent="0.15">
      <c r="A51" s="264" t="s">
        <v>710</v>
      </c>
      <c r="B51" s="68" t="s">
        <v>711</v>
      </c>
      <c r="C51" s="98" t="s">
        <v>189</v>
      </c>
      <c r="D51" s="58" t="str">
        <f t="shared" si="10"/>
        <v>Blk Mag DPS: Shadow Puppet</v>
      </c>
      <c r="E51" s="86" t="s">
        <v>434</v>
      </c>
      <c r="F51" s="58" t="str">
        <f t="shared" si="9"/>
        <v>Grn Phys DPS: Pans</v>
      </c>
      <c r="G51" s="69" t="s">
        <v>429</v>
      </c>
      <c r="H51" s="58" t="str">
        <f t="shared" si="12"/>
        <v>Blk Mag DPS/Debuff: Banshee</v>
      </c>
      <c r="N51" s="25" t="s">
        <v>532</v>
      </c>
      <c r="O51" s="36" t="s">
        <v>712</v>
      </c>
      <c r="P51" s="22" t="s">
        <v>713</v>
      </c>
      <c r="Q51" s="7"/>
      <c r="R51" s="34" t="s">
        <v>579</v>
      </c>
    </row>
    <row r="52" spans="1:18" ht="18" x14ac:dyDescent="0.15">
      <c r="A52" s="258"/>
      <c r="B52" s="68" t="s">
        <v>714</v>
      </c>
      <c r="C52" s="59" t="s">
        <v>461</v>
      </c>
      <c r="D52" s="58" t="str">
        <f t="shared" si="10"/>
        <v>Blk S Debuff: Keres</v>
      </c>
      <c r="E52" s="87" t="s">
        <v>431</v>
      </c>
      <c r="F52" s="58" t="str">
        <f t="shared" si="9"/>
        <v>Blu S Buff: Kappa</v>
      </c>
      <c r="G52" s="69" t="s">
        <v>322</v>
      </c>
      <c r="H52" s="58" t="str">
        <f t="shared" si="12"/>
        <v>Blu Heal: Water Tyke</v>
      </c>
      <c r="K52" s="33" t="s">
        <v>490</v>
      </c>
      <c r="L52" s="33" t="s">
        <v>537</v>
      </c>
      <c r="M52" s="33"/>
      <c r="N52" s="25" t="s">
        <v>503</v>
      </c>
      <c r="O52" s="1" t="s">
        <v>533</v>
      </c>
      <c r="P52" s="39" t="s">
        <v>715</v>
      </c>
      <c r="Q52" s="32" t="s">
        <v>716</v>
      </c>
      <c r="R52" t="s">
        <v>606</v>
      </c>
    </row>
    <row r="53" spans="1:18" ht="18" x14ac:dyDescent="0.15">
      <c r="A53" s="258"/>
      <c r="B53" s="68" t="s">
        <v>717</v>
      </c>
      <c r="C53" s="59" t="s">
        <v>429</v>
      </c>
      <c r="D53" s="58" t="str">
        <f t="shared" si="10"/>
        <v>Blk Mag DPS/Debuff: Banshee</v>
      </c>
      <c r="E53" s="55" t="s">
        <v>441</v>
      </c>
      <c r="F53" s="58" t="str">
        <f t="shared" si="9"/>
        <v>Wht Heal/Removal: Harpy</v>
      </c>
      <c r="G53" s="59" t="s">
        <v>480</v>
      </c>
      <c r="H53" s="58" t="str">
        <f t="shared" si="12"/>
        <v>Grn S Buff: Melody Bulb (Awakened)</v>
      </c>
      <c r="N53" s="25" t="s">
        <v>534</v>
      </c>
      <c r="O53" t="s">
        <v>718</v>
      </c>
      <c r="P53" s="22" t="s">
        <v>719</v>
      </c>
      <c r="Q53" s="32" t="s">
        <v>659</v>
      </c>
      <c r="R53" t="s">
        <v>615</v>
      </c>
    </row>
    <row r="54" spans="1:18" ht="18" x14ac:dyDescent="0.15">
      <c r="A54" s="258"/>
      <c r="B54" s="68" t="s">
        <v>720</v>
      </c>
      <c r="C54" s="59" t="s">
        <v>303</v>
      </c>
      <c r="D54" s="58" t="str">
        <f t="shared" si="10"/>
        <v>Blu Phys DPS: Wendigo</v>
      </c>
      <c r="E54" s="55" t="s">
        <v>452</v>
      </c>
      <c r="F54" s="58" t="str">
        <f t="shared" si="9"/>
        <v>Blk Phys DPS: Werewolf</v>
      </c>
      <c r="G54" s="61" t="s">
        <v>527</v>
      </c>
      <c r="H54" s="58" t="str">
        <f t="shared" si="12"/>
        <v>Blu Mag T: Ammut (Awakened)</v>
      </c>
      <c r="I54" s="1" t="s">
        <v>535</v>
      </c>
      <c r="N54" s="25" t="s">
        <v>510</v>
      </c>
      <c r="O54" s="1" t="s">
        <v>536</v>
      </c>
      <c r="P54" s="6" t="s">
        <v>721</v>
      </c>
      <c r="Q54" s="7" t="s">
        <v>605</v>
      </c>
      <c r="R54" t="s">
        <v>606</v>
      </c>
    </row>
    <row r="55" spans="1:18" ht="18" x14ac:dyDescent="0.15">
      <c r="A55" s="258"/>
      <c r="B55" s="68" t="s">
        <v>722</v>
      </c>
      <c r="C55" s="59" t="s">
        <v>452</v>
      </c>
      <c r="D55" s="58" t="str">
        <f t="shared" si="10"/>
        <v>Blk Phys DPS: Werewolf</v>
      </c>
      <c r="E55" s="55" t="s">
        <v>441</v>
      </c>
      <c r="F55" s="58" t="str">
        <f t="shared" si="9"/>
        <v>Wht Heal/Removal: Harpy</v>
      </c>
      <c r="G55" s="59" t="s">
        <v>303</v>
      </c>
      <c r="H55" s="58" t="str">
        <f t="shared" si="12"/>
        <v>Blu Phys DPS: Wendigo</v>
      </c>
      <c r="N55" s="40" t="s">
        <v>490</v>
      </c>
      <c r="O55" s="33" t="s">
        <v>537</v>
      </c>
      <c r="P55" s="41" t="s">
        <v>723</v>
      </c>
      <c r="Q55" s="7" t="s">
        <v>659</v>
      </c>
      <c r="R55" t="s">
        <v>615</v>
      </c>
    </row>
    <row r="56" spans="1:18" ht="18" x14ac:dyDescent="0.15">
      <c r="A56" s="258"/>
      <c r="B56" s="68" t="s">
        <v>724</v>
      </c>
      <c r="C56" s="59" t="s">
        <v>429</v>
      </c>
      <c r="D56" s="58" t="str">
        <f t="shared" si="10"/>
        <v>Blk Mag DPS/Debuff: Banshee</v>
      </c>
      <c r="E56" s="55" t="s">
        <v>369</v>
      </c>
      <c r="F56" s="58" t="str">
        <f t="shared" si="9"/>
        <v>Red Mag DPS: Fox</v>
      </c>
      <c r="G56" s="59" t="s">
        <v>487</v>
      </c>
      <c r="H56" s="58" t="str">
        <f t="shared" si="12"/>
        <v>Blk Mag DPS: Shadow Puppet (Awakened)</v>
      </c>
      <c r="N56" s="8" t="s">
        <v>438</v>
      </c>
      <c r="O56" s="42" t="s">
        <v>538</v>
      </c>
      <c r="P56" s="7" t="s">
        <v>725</v>
      </c>
    </row>
    <row r="57" spans="1:18" ht="18" x14ac:dyDescent="0.15">
      <c r="A57" s="258"/>
      <c r="B57" s="68" t="s">
        <v>726</v>
      </c>
      <c r="C57" s="59" t="s">
        <v>447</v>
      </c>
      <c r="D57" s="58" t="str">
        <f t="shared" si="10"/>
        <v>Blu Mag DPS: Phantom Frog</v>
      </c>
      <c r="E57" s="87" t="s">
        <v>420</v>
      </c>
      <c r="F57" s="58" t="str">
        <f t="shared" si="9"/>
        <v>Grn Heal: Mandrake</v>
      </c>
      <c r="G57" s="57" t="s">
        <v>491</v>
      </c>
      <c r="H57" s="58" t="str">
        <f t="shared" si="12"/>
        <v>Blk S Debuff: Nightmare (Awakened)</v>
      </c>
      <c r="N57" s="8" t="s">
        <v>462</v>
      </c>
      <c r="O57" s="42" t="s">
        <v>539</v>
      </c>
      <c r="P57" s="7" t="s">
        <v>727</v>
      </c>
    </row>
    <row r="58" spans="1:18" ht="18" x14ac:dyDescent="0.15">
      <c r="A58" s="259"/>
      <c r="B58" s="73" t="s">
        <v>728</v>
      </c>
      <c r="C58" s="74" t="s">
        <v>270</v>
      </c>
      <c r="D58" s="65" t="str">
        <f t="shared" si="10"/>
        <v>Blu Mag T: Ammut</v>
      </c>
      <c r="E58" s="66" t="s">
        <v>434</v>
      </c>
      <c r="F58" s="65" t="str">
        <f t="shared" si="9"/>
        <v>Grn Phys DPS: Pans</v>
      </c>
      <c r="G58" s="67" t="s">
        <v>540</v>
      </c>
      <c r="H58" s="65" t="str">
        <f t="shared" si="12"/>
        <v>Blk Charon</v>
      </c>
      <c r="N58" s="10" t="s">
        <v>482</v>
      </c>
      <c r="O58" s="42" t="s">
        <v>541</v>
      </c>
      <c r="P58" s="7" t="s">
        <v>729</v>
      </c>
      <c r="Q58" s="7" t="s">
        <v>659</v>
      </c>
    </row>
    <row r="59" spans="1:18" ht="18" x14ac:dyDescent="0.15">
      <c r="A59" s="264" t="s">
        <v>730</v>
      </c>
      <c r="B59" s="99" t="s">
        <v>731</v>
      </c>
      <c r="C59" s="23" t="s">
        <v>426</v>
      </c>
      <c r="D59" s="58" t="str">
        <f t="shared" si="10"/>
        <v>Red Phys DPS: Dojoji</v>
      </c>
      <c r="E59" s="79" t="s">
        <v>189</v>
      </c>
      <c r="F59" s="58" t="str">
        <f t="shared" si="9"/>
        <v>Blk Mag DPS: Shadow Puppet</v>
      </c>
      <c r="G59" s="23" t="s">
        <v>420</v>
      </c>
      <c r="H59" s="58" t="str">
        <f t="shared" si="12"/>
        <v>Grn Heal: Mandrake</v>
      </c>
      <c r="N59" s="8" t="s">
        <v>326</v>
      </c>
      <c r="O59" s="42" t="s">
        <v>543</v>
      </c>
      <c r="P59" s="7" t="s">
        <v>732</v>
      </c>
      <c r="Q59" s="7"/>
    </row>
    <row r="60" spans="1:18" ht="18" x14ac:dyDescent="0.15">
      <c r="A60" s="265"/>
      <c r="B60" s="99" t="s">
        <v>733</v>
      </c>
      <c r="C60" s="23" t="s">
        <v>175</v>
      </c>
      <c r="D60" s="58" t="str">
        <f t="shared" si="10"/>
        <v>Blk S Debuff: Nightmare</v>
      </c>
      <c r="E60" s="79" t="s">
        <v>348</v>
      </c>
      <c r="F60" s="58" t="str">
        <f t="shared" si="9"/>
        <v>Wht S Buff: Fallen Angel</v>
      </c>
      <c r="G60" s="23" t="s">
        <v>448</v>
      </c>
      <c r="H60" s="58" t="str">
        <f t="shared" si="12"/>
        <v>Red Mag DPS: Fox (Awakened)</v>
      </c>
      <c r="N60" s="8" t="s">
        <v>358</v>
      </c>
      <c r="O60" s="42" t="s">
        <v>544</v>
      </c>
      <c r="P60" s="7" t="s">
        <v>734</v>
      </c>
      <c r="Q60" s="7"/>
    </row>
    <row r="61" spans="1:18" ht="18" x14ac:dyDescent="0.15">
      <c r="A61" s="265"/>
      <c r="B61" s="99" t="s">
        <v>735</v>
      </c>
      <c r="C61" s="23" t="s">
        <v>458</v>
      </c>
      <c r="D61" s="58" t="str">
        <f t="shared" si="10"/>
        <v>Wht DPS: Chang'e</v>
      </c>
      <c r="E61" s="79" t="s">
        <v>474</v>
      </c>
      <c r="F61" s="58" t="str">
        <f t="shared" si="9"/>
        <v>Blk Mag DOT: Nephila</v>
      </c>
      <c r="G61" s="23" t="s">
        <v>459</v>
      </c>
      <c r="H61" s="58" t="str">
        <f t="shared" si="12"/>
        <v>Blu T: Glacier (Awakened)</v>
      </c>
      <c r="M61" s="102"/>
      <c r="N61" s="8" t="s">
        <v>530</v>
      </c>
      <c r="O61" s="42" t="s">
        <v>545</v>
      </c>
      <c r="P61" s="7" t="s">
        <v>736</v>
      </c>
      <c r="Q61" s="7"/>
    </row>
    <row r="62" spans="1:18" ht="18" x14ac:dyDescent="0.15">
      <c r="A62" s="265"/>
      <c r="B62" s="99" t="s">
        <v>737</v>
      </c>
      <c r="C62" s="23" t="s">
        <v>181</v>
      </c>
      <c r="D62" s="58" t="str">
        <f t="shared" si="10"/>
        <v>Blu S Debuff: Dragon Maiden</v>
      </c>
      <c r="E62" s="79" t="s">
        <v>493</v>
      </c>
      <c r="F62" s="58" t="str">
        <f t="shared" si="9"/>
        <v>Wht S Buff/Regen: Unicorn</v>
      </c>
      <c r="G62" s="100" t="s">
        <v>493</v>
      </c>
      <c r="H62" s="58" t="str">
        <f t="shared" si="12"/>
        <v>Wht S Buff/Regen: Unicorn</v>
      </c>
      <c r="I62" s="1" t="s">
        <v>546</v>
      </c>
      <c r="N62" s="8" t="s">
        <v>540</v>
      </c>
      <c r="O62" s="43" t="s">
        <v>738</v>
      </c>
      <c r="P62" s="7" t="s">
        <v>739</v>
      </c>
      <c r="Q62" s="7" t="s">
        <v>659</v>
      </c>
    </row>
    <row r="63" spans="1:18" x14ac:dyDescent="0.15">
      <c r="A63" s="265"/>
      <c r="N63" s="44" t="s">
        <v>415</v>
      </c>
      <c r="O63" s="45" t="s">
        <v>547</v>
      </c>
      <c r="P63" s="46" t="s">
        <v>740</v>
      </c>
    </row>
    <row r="64" spans="1:18" x14ac:dyDescent="0.15">
      <c r="A64" s="265"/>
      <c r="N64" s="1" t="s">
        <v>548</v>
      </c>
    </row>
    <row r="65" spans="1:16" x14ac:dyDescent="0.15">
      <c r="A65" s="265"/>
      <c r="O65" s="1" t="s">
        <v>550</v>
      </c>
      <c r="P65" s="7" t="s">
        <v>741</v>
      </c>
    </row>
    <row r="66" spans="1:16" x14ac:dyDescent="0.15">
      <c r="A66" s="265"/>
      <c r="O66" s="1" t="s">
        <v>552</v>
      </c>
      <c r="P66" s="7" t="s">
        <v>742</v>
      </c>
    </row>
    <row r="67" spans="1:16" x14ac:dyDescent="0.15">
      <c r="O67" s="1" t="s">
        <v>554</v>
      </c>
      <c r="P67" s="7" t="s">
        <v>743</v>
      </c>
    </row>
    <row r="68" spans="1:16" x14ac:dyDescent="0.15">
      <c r="G68" s="23" t="s">
        <v>553</v>
      </c>
      <c r="O68" s="1" t="s">
        <v>556</v>
      </c>
      <c r="P68" s="7" t="s">
        <v>744</v>
      </c>
    </row>
    <row r="69" spans="1:16" x14ac:dyDescent="0.15">
      <c r="G69" s="23" t="s">
        <v>555</v>
      </c>
      <c r="O69" s="1" t="s">
        <v>558</v>
      </c>
      <c r="P69" s="7" t="s">
        <v>745</v>
      </c>
    </row>
    <row r="70" spans="1:16" x14ac:dyDescent="0.15">
      <c r="O70" s="1" t="s">
        <v>560</v>
      </c>
      <c r="P70" s="7" t="s">
        <v>746</v>
      </c>
    </row>
    <row r="71" spans="1:16" x14ac:dyDescent="0.15">
      <c r="O71" s="1" t="s">
        <v>562</v>
      </c>
      <c r="P71" s="7" t="s">
        <v>747</v>
      </c>
    </row>
    <row r="72" spans="1:16" x14ac:dyDescent="0.15">
      <c r="P72" s="7" t="s">
        <v>748</v>
      </c>
    </row>
    <row r="73" spans="1:16" x14ac:dyDescent="0.15">
      <c r="P73" s="7" t="s">
        <v>749</v>
      </c>
    </row>
    <row r="74" spans="1:16" x14ac:dyDescent="0.15">
      <c r="P74" s="7" t="s">
        <v>750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J4" sqref="J4"/>
    </sheetView>
  </sheetViews>
  <sheetFormatPr baseColWidth="10" defaultColWidth="9" defaultRowHeight="14" x14ac:dyDescent="0.15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 x14ac:dyDescent="0.15">
      <c r="A1" t="s">
        <v>751</v>
      </c>
    </row>
    <row r="2" spans="1:15" x14ac:dyDescent="0.15">
      <c r="A2" t="s">
        <v>752</v>
      </c>
      <c r="B2" t="s">
        <v>753</v>
      </c>
      <c r="C2" t="s">
        <v>754</v>
      </c>
      <c r="D2" t="s">
        <v>755</v>
      </c>
      <c r="E2" t="s">
        <v>756</v>
      </c>
    </row>
    <row r="3" spans="1:15" ht="17" x14ac:dyDescent="0.15">
      <c r="A3" t="s">
        <v>757</v>
      </c>
      <c r="B3" t="s">
        <v>758</v>
      </c>
      <c r="C3" t="s">
        <v>759</v>
      </c>
      <c r="D3" t="s">
        <v>646</v>
      </c>
      <c r="E3" t="s">
        <v>760</v>
      </c>
      <c r="J3" s="1"/>
      <c r="K3" s="2" t="s">
        <v>573</v>
      </c>
      <c r="L3" s="2" t="s">
        <v>574</v>
      </c>
      <c r="M3" s="3" t="s">
        <v>575</v>
      </c>
      <c r="N3" s="3" t="s">
        <v>761</v>
      </c>
      <c r="O3" s="3" t="s">
        <v>576</v>
      </c>
    </row>
    <row r="4" spans="1:15" ht="17" x14ac:dyDescent="0.15">
      <c r="J4" s="4" t="s">
        <v>376</v>
      </c>
      <c r="K4" s="5" t="s">
        <v>432</v>
      </c>
      <c r="L4" s="6" t="s">
        <v>578</v>
      </c>
      <c r="M4" s="7"/>
      <c r="N4" t="s">
        <v>646</v>
      </c>
      <c r="O4" t="s">
        <v>579</v>
      </c>
    </row>
    <row r="5" spans="1:15" ht="17" x14ac:dyDescent="0.15">
      <c r="J5" s="8" t="s">
        <v>435</v>
      </c>
      <c r="K5" s="5" t="s">
        <v>436</v>
      </c>
      <c r="L5" s="6" t="s">
        <v>581</v>
      </c>
      <c r="M5" s="7"/>
      <c r="N5" t="s">
        <v>646</v>
      </c>
      <c r="O5" t="s">
        <v>579</v>
      </c>
    </row>
    <row r="6" spans="1:15" ht="18" x14ac:dyDescent="0.15">
      <c r="J6" s="8" t="s">
        <v>422</v>
      </c>
      <c r="K6" s="9" t="s">
        <v>583</v>
      </c>
      <c r="L6" s="6" t="s">
        <v>584</v>
      </c>
      <c r="M6" s="7"/>
      <c r="N6" s="7"/>
      <c r="O6" t="s">
        <v>579</v>
      </c>
    </row>
    <row r="7" spans="1:15" ht="18" x14ac:dyDescent="0.15">
      <c r="J7" s="8" t="s">
        <v>442</v>
      </c>
      <c r="K7" s="9" t="s">
        <v>586</v>
      </c>
      <c r="L7" s="6" t="s">
        <v>587</v>
      </c>
      <c r="M7" s="7"/>
      <c r="N7" s="7"/>
      <c r="O7" t="s">
        <v>579</v>
      </c>
    </row>
    <row r="8" spans="1:15" ht="17" x14ac:dyDescent="0.15">
      <c r="J8" s="10" t="s">
        <v>369</v>
      </c>
      <c r="K8" s="11" t="s">
        <v>589</v>
      </c>
      <c r="L8" s="6" t="s">
        <v>590</v>
      </c>
      <c r="M8" s="7"/>
      <c r="N8" t="s">
        <v>762</v>
      </c>
      <c r="O8" t="s">
        <v>579</v>
      </c>
    </row>
    <row r="9" spans="1:15" ht="17" x14ac:dyDescent="0.15">
      <c r="J9" s="10" t="s">
        <v>448</v>
      </c>
      <c r="K9" s="12" t="s">
        <v>592</v>
      </c>
      <c r="L9" s="6" t="s">
        <v>593</v>
      </c>
      <c r="M9" s="7"/>
      <c r="N9" s="7"/>
      <c r="O9" t="s">
        <v>579</v>
      </c>
    </row>
    <row r="10" spans="1:15" ht="17" x14ac:dyDescent="0.15">
      <c r="J10" s="10" t="s">
        <v>447</v>
      </c>
      <c r="K10" s="13" t="s">
        <v>595</v>
      </c>
      <c r="L10" s="14" t="s">
        <v>596</v>
      </c>
      <c r="M10" s="7"/>
      <c r="N10" s="7"/>
      <c r="O10" t="s">
        <v>579</v>
      </c>
    </row>
    <row r="11" spans="1:15" ht="17" x14ac:dyDescent="0.15">
      <c r="J11" s="10" t="s">
        <v>454</v>
      </c>
      <c r="K11" s="13" t="s">
        <v>595</v>
      </c>
      <c r="L11" s="14" t="s">
        <v>598</v>
      </c>
      <c r="M11" s="7"/>
      <c r="N11" s="7"/>
      <c r="O11" t="s">
        <v>579</v>
      </c>
    </row>
    <row r="12" spans="1:15" ht="17" x14ac:dyDescent="0.15">
      <c r="J12" s="10" t="s">
        <v>453</v>
      </c>
      <c r="K12" s="15" t="s">
        <v>456</v>
      </c>
      <c r="L12" s="14" t="s">
        <v>600</v>
      </c>
      <c r="M12" s="7"/>
      <c r="N12" s="7"/>
      <c r="O12" t="s">
        <v>579</v>
      </c>
    </row>
    <row r="13" spans="1:15" ht="17" x14ac:dyDescent="0.15">
      <c r="A13" t="s">
        <v>763</v>
      </c>
      <c r="J13" s="10" t="s">
        <v>459</v>
      </c>
      <c r="K13" s="15" t="s">
        <v>456</v>
      </c>
      <c r="L13" s="14" t="s">
        <v>602</v>
      </c>
      <c r="M13" s="7"/>
      <c r="N13" s="7"/>
      <c r="O13" t="s">
        <v>579</v>
      </c>
    </row>
    <row r="14" spans="1:15" ht="17" x14ac:dyDescent="0.15">
      <c r="A14" t="s">
        <v>764</v>
      </c>
      <c r="B14" t="s">
        <v>765</v>
      </c>
      <c r="C14" t="s">
        <v>766</v>
      </c>
      <c r="D14" t="s">
        <v>767</v>
      </c>
      <c r="E14" t="s">
        <v>768</v>
      </c>
      <c r="F14" t="s">
        <v>769</v>
      </c>
      <c r="J14" s="16" t="s">
        <v>431</v>
      </c>
      <c r="K14" s="13" t="s">
        <v>464</v>
      </c>
      <c r="L14" s="14" t="s">
        <v>604</v>
      </c>
      <c r="M14" s="7" t="s">
        <v>605</v>
      </c>
      <c r="N14" s="7"/>
      <c r="O14" t="s">
        <v>606</v>
      </c>
    </row>
    <row r="15" spans="1:15" ht="17" x14ac:dyDescent="0.15">
      <c r="J15" s="16" t="s">
        <v>467</v>
      </c>
      <c r="K15" s="13" t="s">
        <v>464</v>
      </c>
      <c r="L15" s="14" t="s">
        <v>610</v>
      </c>
      <c r="M15" s="7" t="s">
        <v>605</v>
      </c>
      <c r="N15" s="7"/>
      <c r="O15" t="s">
        <v>606</v>
      </c>
    </row>
    <row r="16" spans="1:15" ht="17" x14ac:dyDescent="0.15">
      <c r="J16" s="17" t="s">
        <v>332</v>
      </c>
      <c r="K16" s="18" t="s">
        <v>612</v>
      </c>
      <c r="L16" s="19" t="s">
        <v>613</v>
      </c>
      <c r="M16" s="7" t="s">
        <v>614</v>
      </c>
      <c r="N16" s="7"/>
      <c r="O16" t="s">
        <v>615</v>
      </c>
    </row>
    <row r="17" spans="10:15" ht="17" x14ac:dyDescent="0.15">
      <c r="J17" s="10" t="s">
        <v>472</v>
      </c>
      <c r="K17" s="13" t="s">
        <v>469</v>
      </c>
      <c r="L17" s="19" t="s">
        <v>617</v>
      </c>
      <c r="M17" s="7" t="s">
        <v>614</v>
      </c>
      <c r="N17" s="7"/>
      <c r="O17" t="s">
        <v>615</v>
      </c>
    </row>
    <row r="18" spans="10:15" ht="17" x14ac:dyDescent="0.15">
      <c r="J18" s="17" t="s">
        <v>263</v>
      </c>
      <c r="K18" s="20" t="s">
        <v>619</v>
      </c>
      <c r="L18" s="19" t="s">
        <v>620</v>
      </c>
      <c r="M18" s="7"/>
      <c r="N18" s="7"/>
      <c r="O18" t="s">
        <v>606</v>
      </c>
    </row>
    <row r="19" spans="10:15" ht="17" x14ac:dyDescent="0.15">
      <c r="J19" s="10" t="s">
        <v>477</v>
      </c>
      <c r="K19" s="20" t="s">
        <v>475</v>
      </c>
      <c r="L19" s="19" t="s">
        <v>622</v>
      </c>
      <c r="M19" s="7"/>
      <c r="N19" s="7"/>
      <c r="O19" t="s">
        <v>606</v>
      </c>
    </row>
    <row r="20" spans="10:15" ht="17" x14ac:dyDescent="0.15">
      <c r="J20" s="17" t="s">
        <v>194</v>
      </c>
      <c r="K20" s="21" t="s">
        <v>624</v>
      </c>
      <c r="L20" s="22" t="s">
        <v>625</v>
      </c>
      <c r="M20" s="7"/>
      <c r="N20" s="7"/>
      <c r="O20" t="s">
        <v>626</v>
      </c>
    </row>
    <row r="21" spans="10:15" ht="17" x14ac:dyDescent="0.15">
      <c r="J21" s="17" t="s">
        <v>480</v>
      </c>
      <c r="K21" s="12" t="s">
        <v>624</v>
      </c>
      <c r="L21" s="22" t="s">
        <v>628</v>
      </c>
      <c r="M21" s="7"/>
      <c r="N21" s="7"/>
      <c r="O21" t="s">
        <v>626</v>
      </c>
    </row>
    <row r="22" spans="10:15" ht="17" x14ac:dyDescent="0.15">
      <c r="J22" s="17" t="s">
        <v>189</v>
      </c>
      <c r="K22" s="23" t="s">
        <v>483</v>
      </c>
      <c r="L22" s="24" t="s">
        <v>630</v>
      </c>
      <c r="M22" s="7" t="s">
        <v>614</v>
      </c>
      <c r="N22" s="7"/>
      <c r="O22" t="s">
        <v>615</v>
      </c>
    </row>
    <row r="23" spans="10:15" ht="17" x14ac:dyDescent="0.15">
      <c r="J23" s="10" t="s">
        <v>487</v>
      </c>
      <c r="K23" s="23" t="s">
        <v>483</v>
      </c>
      <c r="L23" s="24" t="s">
        <v>633</v>
      </c>
      <c r="M23" s="7" t="s">
        <v>614</v>
      </c>
      <c r="N23" s="7"/>
      <c r="O23" t="s">
        <v>615</v>
      </c>
    </row>
    <row r="24" spans="10:15" ht="17" x14ac:dyDescent="0.15">
      <c r="J24" s="25" t="s">
        <v>175</v>
      </c>
      <c r="K24" s="1" t="s">
        <v>635</v>
      </c>
      <c r="L24" s="24" t="s">
        <v>636</v>
      </c>
      <c r="M24" s="7"/>
      <c r="N24" s="7"/>
      <c r="O24" t="s">
        <v>606</v>
      </c>
    </row>
    <row r="25" spans="10:15" ht="17" x14ac:dyDescent="0.15">
      <c r="J25" s="8" t="s">
        <v>491</v>
      </c>
      <c r="K25" s="1" t="s">
        <v>635</v>
      </c>
      <c r="L25" s="24" t="s">
        <v>638</v>
      </c>
      <c r="M25" s="7"/>
      <c r="N25" s="7"/>
      <c r="O25" t="s">
        <v>606</v>
      </c>
    </row>
    <row r="26" spans="10:15" ht="17" x14ac:dyDescent="0.15">
      <c r="J26" s="25" t="s">
        <v>348</v>
      </c>
      <c r="K26" s="1" t="s">
        <v>495</v>
      </c>
      <c r="L26" s="7" t="s">
        <v>640</v>
      </c>
      <c r="M26" s="7"/>
      <c r="N26" s="7"/>
      <c r="O26" t="s">
        <v>615</v>
      </c>
    </row>
    <row r="27" spans="10:15" ht="17" x14ac:dyDescent="0.15">
      <c r="J27" s="17" t="s">
        <v>166</v>
      </c>
      <c r="K27" s="26" t="s">
        <v>642</v>
      </c>
      <c r="L27" s="7" t="s">
        <v>643</v>
      </c>
      <c r="M27" s="7"/>
      <c r="N27" s="7"/>
      <c r="O27" t="s">
        <v>606</v>
      </c>
    </row>
    <row r="28" spans="10:15" ht="17" x14ac:dyDescent="0.15">
      <c r="J28" s="27" t="s">
        <v>420</v>
      </c>
      <c r="K28" s="13" t="s">
        <v>499</v>
      </c>
      <c r="L28" s="19" t="s">
        <v>645</v>
      </c>
      <c r="M28" s="7" t="s">
        <v>646</v>
      </c>
      <c r="N28" s="7"/>
      <c r="O28" t="s">
        <v>579</v>
      </c>
    </row>
    <row r="29" spans="10:15" ht="17" x14ac:dyDescent="0.15">
      <c r="J29" s="28" t="s">
        <v>303</v>
      </c>
      <c r="K29" s="18" t="s">
        <v>648</v>
      </c>
      <c r="L29" s="29" t="s">
        <v>649</v>
      </c>
      <c r="M29" s="7" t="s">
        <v>650</v>
      </c>
      <c r="N29" s="7"/>
      <c r="O29" t="s">
        <v>606</v>
      </c>
    </row>
    <row r="30" spans="10:15" ht="17" x14ac:dyDescent="0.15">
      <c r="J30" s="30" t="s">
        <v>307</v>
      </c>
      <c r="K30" s="13" t="s">
        <v>504</v>
      </c>
      <c r="L30" s="14" t="s">
        <v>770</v>
      </c>
      <c r="M30" s="7"/>
      <c r="N30" s="7"/>
      <c r="O30" t="s">
        <v>654</v>
      </c>
    </row>
    <row r="31" spans="10:15" ht="17" x14ac:dyDescent="0.15">
      <c r="J31" s="27" t="s">
        <v>452</v>
      </c>
      <c r="K31" s="20" t="s">
        <v>771</v>
      </c>
      <c r="L31" s="31" t="s">
        <v>658</v>
      </c>
      <c r="M31" s="7" t="s">
        <v>659</v>
      </c>
      <c r="N31" s="7"/>
      <c r="O31" t="s">
        <v>606</v>
      </c>
    </row>
    <row r="32" spans="10:15" ht="17" x14ac:dyDescent="0.15">
      <c r="J32" s="28" t="s">
        <v>429</v>
      </c>
      <c r="K32" s="13" t="s">
        <v>508</v>
      </c>
      <c r="L32" s="31" t="s">
        <v>661</v>
      </c>
      <c r="M32" s="7" t="s">
        <v>662</v>
      </c>
      <c r="N32" s="7"/>
      <c r="O32" t="s">
        <v>615</v>
      </c>
    </row>
    <row r="33" spans="10:15" ht="17" x14ac:dyDescent="0.15">
      <c r="J33" s="27" t="s">
        <v>322</v>
      </c>
      <c r="K33" s="18" t="s">
        <v>664</v>
      </c>
      <c r="L33" s="14" t="s">
        <v>665</v>
      </c>
      <c r="M33" s="7" t="s">
        <v>614</v>
      </c>
      <c r="N33" s="7"/>
      <c r="O33" t="s">
        <v>654</v>
      </c>
    </row>
    <row r="34" spans="10:15" ht="17" x14ac:dyDescent="0.15">
      <c r="J34" s="28" t="s">
        <v>434</v>
      </c>
      <c r="K34" s="1" t="s">
        <v>667</v>
      </c>
      <c r="L34" s="19" t="s">
        <v>668</v>
      </c>
      <c r="M34" s="32" t="s">
        <v>669</v>
      </c>
      <c r="N34" s="32"/>
      <c r="O34" t="s">
        <v>606</v>
      </c>
    </row>
    <row r="35" spans="10:15" ht="17" x14ac:dyDescent="0.15">
      <c r="J35" s="28" t="s">
        <v>441</v>
      </c>
      <c r="K35" s="33" t="s">
        <v>671</v>
      </c>
      <c r="L35" s="7" t="s">
        <v>672</v>
      </c>
      <c r="M35" s="7" t="s">
        <v>673</v>
      </c>
      <c r="N35" s="7"/>
      <c r="O35" t="s">
        <v>615</v>
      </c>
    </row>
    <row r="36" spans="10:15" ht="17" x14ac:dyDescent="0.15">
      <c r="J36" s="30" t="s">
        <v>426</v>
      </c>
      <c r="K36" s="34" t="s">
        <v>675</v>
      </c>
      <c r="L36" s="31" t="s">
        <v>676</v>
      </c>
      <c r="M36" s="7" t="s">
        <v>605</v>
      </c>
      <c r="N36" s="7"/>
      <c r="O36" t="s">
        <v>615</v>
      </c>
    </row>
    <row r="37" spans="10:15" ht="17" x14ac:dyDescent="0.15">
      <c r="J37" s="30" t="s">
        <v>497</v>
      </c>
      <c r="K37" s="34" t="s">
        <v>678</v>
      </c>
      <c r="L37" s="35" t="s">
        <v>679</v>
      </c>
      <c r="M37" s="32" t="s">
        <v>650</v>
      </c>
      <c r="N37" s="32"/>
      <c r="O37" t="s">
        <v>606</v>
      </c>
    </row>
    <row r="38" spans="10:15" ht="17" x14ac:dyDescent="0.15">
      <c r="J38" s="30" t="s">
        <v>486</v>
      </c>
      <c r="K38" s="34" t="s">
        <v>681</v>
      </c>
      <c r="L38" s="24" t="s">
        <v>682</v>
      </c>
      <c r="M38" s="7" t="s">
        <v>659</v>
      </c>
      <c r="N38" s="7"/>
      <c r="O38" t="s">
        <v>606</v>
      </c>
    </row>
    <row r="39" spans="10:15" ht="17" x14ac:dyDescent="0.15">
      <c r="J39" s="30" t="s">
        <v>458</v>
      </c>
      <c r="K39" s="34" t="s">
        <v>685</v>
      </c>
      <c r="L39" s="7" t="s">
        <v>686</v>
      </c>
      <c r="M39" s="7" t="s">
        <v>614</v>
      </c>
      <c r="N39" s="7"/>
      <c r="O39" t="s">
        <v>615</v>
      </c>
    </row>
    <row r="40" spans="10:15" ht="18" x14ac:dyDescent="0.15">
      <c r="J40" s="30" t="s">
        <v>515</v>
      </c>
      <c r="K40" s="36" t="s">
        <v>689</v>
      </c>
      <c r="L40" s="37" t="s">
        <v>690</v>
      </c>
      <c r="M40" s="7"/>
      <c r="N40" s="7"/>
      <c r="O40" s="1"/>
    </row>
    <row r="41" spans="10:15" ht="17" x14ac:dyDescent="0.15">
      <c r="J41" s="30" t="s">
        <v>493</v>
      </c>
      <c r="K41" s="13" t="s">
        <v>692</v>
      </c>
      <c r="L41" s="7" t="s">
        <v>693</v>
      </c>
      <c r="M41" s="7" t="s">
        <v>694</v>
      </c>
      <c r="N41" s="7"/>
      <c r="O41" s="34" t="s">
        <v>579</v>
      </c>
    </row>
    <row r="42" spans="10:15" ht="17" x14ac:dyDescent="0.15">
      <c r="J42" s="28" t="s">
        <v>461</v>
      </c>
      <c r="K42" s="33" t="s">
        <v>696</v>
      </c>
      <c r="L42" s="24" t="s">
        <v>697</v>
      </c>
      <c r="M42" s="7" t="s">
        <v>659</v>
      </c>
      <c r="N42" s="7"/>
      <c r="O42" t="s">
        <v>615</v>
      </c>
    </row>
    <row r="43" spans="10:15" ht="17" x14ac:dyDescent="0.15">
      <c r="J43" s="27" t="s">
        <v>270</v>
      </c>
      <c r="K43" s="33" t="s">
        <v>522</v>
      </c>
      <c r="L43" s="14" t="s">
        <v>699</v>
      </c>
      <c r="M43" s="7" t="s">
        <v>700</v>
      </c>
      <c r="N43" s="7"/>
      <c r="O43" t="s">
        <v>615</v>
      </c>
    </row>
    <row r="44" spans="10:15" ht="17" x14ac:dyDescent="0.15">
      <c r="J44" s="30" t="s">
        <v>527</v>
      </c>
      <c r="K44" s="33" t="s">
        <v>522</v>
      </c>
      <c r="L44" s="14" t="s">
        <v>703</v>
      </c>
      <c r="M44" s="7" t="s">
        <v>700</v>
      </c>
      <c r="N44" s="7"/>
      <c r="O44" t="s">
        <v>615</v>
      </c>
    </row>
    <row r="45" spans="10:15" ht="17" x14ac:dyDescent="0.15">
      <c r="J45" s="17" t="s">
        <v>474</v>
      </c>
      <c r="K45" s="33" t="s">
        <v>705</v>
      </c>
      <c r="L45" s="24" t="s">
        <v>706</v>
      </c>
      <c r="M45" s="7" t="s">
        <v>605</v>
      </c>
      <c r="N45" s="7"/>
      <c r="O45" t="s">
        <v>615</v>
      </c>
    </row>
    <row r="46" spans="10:15" ht="18" x14ac:dyDescent="0.15">
      <c r="J46" s="17" t="s">
        <v>181</v>
      </c>
      <c r="K46" s="38" t="s">
        <v>708</v>
      </c>
      <c r="L46" s="14" t="s">
        <v>709</v>
      </c>
      <c r="M46" s="7" t="s">
        <v>614</v>
      </c>
      <c r="N46" s="7"/>
      <c r="O46" t="s">
        <v>615</v>
      </c>
    </row>
    <row r="47" spans="10:15" ht="18" x14ac:dyDescent="0.15">
      <c r="J47" s="25" t="s">
        <v>532</v>
      </c>
      <c r="K47" s="36" t="s">
        <v>712</v>
      </c>
      <c r="L47" s="22" t="s">
        <v>713</v>
      </c>
      <c r="M47" s="7"/>
      <c r="N47" s="7"/>
      <c r="O47" s="34" t="s">
        <v>579</v>
      </c>
    </row>
    <row r="48" spans="10:15" ht="17" x14ac:dyDescent="0.15">
      <c r="J48" s="25" t="s">
        <v>503</v>
      </c>
      <c r="K48" s="1" t="s">
        <v>533</v>
      </c>
      <c r="L48" s="39" t="s">
        <v>715</v>
      </c>
      <c r="M48" s="32" t="s">
        <v>716</v>
      </c>
      <c r="N48" s="32"/>
      <c r="O48" t="s">
        <v>606</v>
      </c>
    </row>
    <row r="49" spans="10:15" ht="17" x14ac:dyDescent="0.15">
      <c r="J49" s="25" t="s">
        <v>534</v>
      </c>
      <c r="K49" t="s">
        <v>718</v>
      </c>
      <c r="L49" s="22" t="s">
        <v>719</v>
      </c>
      <c r="M49" s="32" t="s">
        <v>659</v>
      </c>
      <c r="N49" s="32"/>
      <c r="O49" t="s">
        <v>615</v>
      </c>
    </row>
    <row r="50" spans="10:15" ht="17" x14ac:dyDescent="0.15">
      <c r="J50" s="25" t="s">
        <v>510</v>
      </c>
      <c r="K50" s="1" t="s">
        <v>536</v>
      </c>
      <c r="L50" s="6" t="s">
        <v>721</v>
      </c>
      <c r="M50" s="7" t="s">
        <v>605</v>
      </c>
      <c r="N50" s="7"/>
      <c r="O50" t="s">
        <v>606</v>
      </c>
    </row>
    <row r="51" spans="10:15" ht="17" x14ac:dyDescent="0.15">
      <c r="J51" s="40" t="s">
        <v>490</v>
      </c>
      <c r="K51" s="33" t="s">
        <v>537</v>
      </c>
      <c r="L51" s="41" t="s">
        <v>723</v>
      </c>
      <c r="M51" s="7" t="s">
        <v>659</v>
      </c>
      <c r="N51" s="7"/>
      <c r="O51" t="s">
        <v>615</v>
      </c>
    </row>
    <row r="52" spans="10:15" ht="17" x14ac:dyDescent="0.15">
      <c r="J52" s="8" t="s">
        <v>438</v>
      </c>
      <c r="K52" s="42" t="s">
        <v>538</v>
      </c>
      <c r="L52" s="7" t="s">
        <v>725</v>
      </c>
      <c r="M52" s="1"/>
      <c r="N52" s="1"/>
      <c r="O52" s="1"/>
    </row>
    <row r="53" spans="10:15" ht="17" x14ac:dyDescent="0.15">
      <c r="J53" s="8" t="s">
        <v>462</v>
      </c>
      <c r="K53" s="42" t="s">
        <v>539</v>
      </c>
      <c r="L53" s="7" t="s">
        <v>727</v>
      </c>
      <c r="M53" s="1"/>
      <c r="N53" s="1"/>
      <c r="O53" s="1"/>
    </row>
    <row r="54" spans="10:15" ht="17" x14ac:dyDescent="0.15">
      <c r="J54" s="10" t="s">
        <v>482</v>
      </c>
      <c r="K54" s="42" t="s">
        <v>541</v>
      </c>
      <c r="L54" s="7" t="s">
        <v>729</v>
      </c>
      <c r="M54" s="7" t="s">
        <v>659</v>
      </c>
      <c r="N54" s="7"/>
      <c r="O54" s="1"/>
    </row>
    <row r="55" spans="10:15" ht="17" x14ac:dyDescent="0.15">
      <c r="J55" s="8" t="s">
        <v>326</v>
      </c>
      <c r="K55" s="42" t="s">
        <v>543</v>
      </c>
      <c r="L55" s="7" t="s">
        <v>732</v>
      </c>
      <c r="M55" s="7"/>
      <c r="N55" s="7"/>
      <c r="O55" s="1"/>
    </row>
    <row r="56" spans="10:15" ht="17" x14ac:dyDescent="0.15">
      <c r="J56" s="8" t="s">
        <v>358</v>
      </c>
      <c r="K56" s="42" t="s">
        <v>544</v>
      </c>
      <c r="L56" s="7" t="s">
        <v>734</v>
      </c>
      <c r="M56" s="7"/>
      <c r="N56" s="7"/>
      <c r="O56" s="1"/>
    </row>
    <row r="57" spans="10:15" ht="17" x14ac:dyDescent="0.15">
      <c r="J57" s="8" t="s">
        <v>530</v>
      </c>
      <c r="K57" s="42" t="s">
        <v>545</v>
      </c>
      <c r="L57" s="7" t="s">
        <v>736</v>
      </c>
      <c r="M57" s="7"/>
      <c r="N57" s="7"/>
      <c r="O57" s="1"/>
    </row>
    <row r="58" spans="10:15" ht="17" x14ac:dyDescent="0.15">
      <c r="J58" s="8" t="s">
        <v>540</v>
      </c>
      <c r="K58" s="43" t="s">
        <v>738</v>
      </c>
      <c r="L58" s="7" t="s">
        <v>739</v>
      </c>
      <c r="M58" s="7" t="s">
        <v>659</v>
      </c>
      <c r="N58" s="7"/>
      <c r="O58" s="1"/>
    </row>
    <row r="59" spans="10:15" ht="17" x14ac:dyDescent="0.15">
      <c r="J59" s="44" t="s">
        <v>415</v>
      </c>
      <c r="K59" s="45" t="s">
        <v>547</v>
      </c>
      <c r="L59" s="46" t="s">
        <v>740</v>
      </c>
      <c r="M59" s="1"/>
      <c r="N59" s="1"/>
      <c r="O59" s="1"/>
    </row>
    <row r="60" spans="10:15" ht="17" x14ac:dyDescent="0.15">
      <c r="J60" s="1" t="s">
        <v>548</v>
      </c>
      <c r="K60" s="1"/>
      <c r="L60" s="1"/>
      <c r="M60" s="1"/>
      <c r="N60" s="1"/>
      <c r="O60" s="1"/>
    </row>
    <row r="61" spans="10:15" ht="17" x14ac:dyDescent="0.15">
      <c r="J61" s="1"/>
      <c r="K61" s="1" t="s">
        <v>550</v>
      </c>
      <c r="L61" s="7" t="s">
        <v>741</v>
      </c>
      <c r="M61" s="1"/>
      <c r="N61" s="1"/>
      <c r="O61" s="1"/>
    </row>
    <row r="62" spans="10:15" ht="17" x14ac:dyDescent="0.15">
      <c r="J62" s="1"/>
      <c r="K62" s="1" t="s">
        <v>552</v>
      </c>
      <c r="L62" s="7" t="s">
        <v>742</v>
      </c>
      <c r="M62" s="1"/>
      <c r="N62" s="1"/>
      <c r="O62" s="1"/>
    </row>
    <row r="63" spans="10:15" ht="17" x14ac:dyDescent="0.15">
      <c r="J63" s="1"/>
      <c r="K63" s="1" t="s">
        <v>554</v>
      </c>
      <c r="L63" s="7" t="s">
        <v>743</v>
      </c>
      <c r="M63" s="1"/>
      <c r="N63" s="1"/>
      <c r="O63" s="1"/>
    </row>
    <row r="64" spans="10:15" ht="17" x14ac:dyDescent="0.15">
      <c r="J64" s="1"/>
      <c r="K64" s="1" t="s">
        <v>556</v>
      </c>
      <c r="L64" s="7" t="s">
        <v>744</v>
      </c>
      <c r="M64" s="1"/>
      <c r="N64" s="1"/>
      <c r="O64" s="1"/>
    </row>
    <row r="65" spans="10:15" ht="17" x14ac:dyDescent="0.15">
      <c r="J65" s="1"/>
      <c r="K65" s="1" t="s">
        <v>558</v>
      </c>
      <c r="L65" s="7" t="s">
        <v>745</v>
      </c>
      <c r="M65" s="1"/>
      <c r="N65" s="1"/>
      <c r="O65" s="1"/>
    </row>
    <row r="66" spans="10:15" ht="17" x14ac:dyDescent="0.15">
      <c r="J66" s="1"/>
      <c r="K66" s="1" t="s">
        <v>560</v>
      </c>
      <c r="L66" s="7" t="s">
        <v>746</v>
      </c>
      <c r="M66" s="1"/>
      <c r="N66" s="1"/>
      <c r="O66" s="1"/>
    </row>
    <row r="67" spans="10:15" ht="17" x14ac:dyDescent="0.15">
      <c r="J67" s="1"/>
      <c r="K67" s="1" t="s">
        <v>562</v>
      </c>
      <c r="L67" s="7" t="s">
        <v>747</v>
      </c>
      <c r="M67" s="1"/>
      <c r="N67" s="1"/>
      <c r="O67" s="1"/>
    </row>
    <row r="68" spans="10:15" ht="17" x14ac:dyDescent="0.15">
      <c r="J68" s="1"/>
      <c r="K68" s="1"/>
      <c r="L68" s="7" t="s">
        <v>748</v>
      </c>
      <c r="M68" s="1"/>
      <c r="N68" s="1"/>
      <c r="O68" s="1"/>
    </row>
    <row r="69" spans="10:15" ht="17" x14ac:dyDescent="0.15">
      <c r="J69" s="1"/>
      <c r="K69" s="1"/>
      <c r="L69" s="7" t="s">
        <v>749</v>
      </c>
      <c r="M69" s="1"/>
      <c r="N69" s="1"/>
      <c r="O69" s="1"/>
    </row>
    <row r="70" spans="10:15" ht="17" x14ac:dyDescent="0.15">
      <c r="J70" s="1"/>
      <c r="K70" s="1"/>
      <c r="L70" s="7" t="s">
        <v>750</v>
      </c>
      <c r="M70" s="1"/>
      <c r="N70" s="1"/>
      <c r="O70" s="1"/>
    </row>
  </sheetData>
  <phoneticPr fontId="2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3"/>
  <sheetViews>
    <sheetView topLeftCell="A16" zoomScale="120" zoomScaleNormal="120" zoomScalePageLayoutView="120" workbookViewId="0">
      <selection activeCell="G36" sqref="G36"/>
    </sheetView>
  </sheetViews>
  <sheetFormatPr baseColWidth="10" defaultRowHeight="17" x14ac:dyDescent="0.15"/>
  <cols>
    <col min="1" max="1" width="10.83203125" style="1"/>
    <col min="2" max="2" width="16.1640625" style="1" bestFit="1" customWidth="1"/>
    <col min="3" max="3" width="10.83203125" style="1"/>
    <col min="4" max="4" width="14.33203125" style="121" bestFit="1" customWidth="1"/>
    <col min="5" max="5" width="31.83203125" style="246" bestFit="1" customWidth="1"/>
    <col min="6" max="6" width="14.33203125" style="1" bestFit="1" customWidth="1"/>
    <col min="7" max="16384" width="10.83203125" style="1"/>
  </cols>
  <sheetData>
    <row r="1" spans="2:6" x14ac:dyDescent="0.25">
      <c r="B1" s="160"/>
      <c r="F1" s="248"/>
    </row>
    <row r="2" spans="2:6" x14ac:dyDescent="0.25">
      <c r="B2" s="248" t="s">
        <v>818</v>
      </c>
      <c r="C2" s="248"/>
      <c r="D2" s="248" t="s">
        <v>819</v>
      </c>
      <c r="E2" s="248"/>
      <c r="F2" s="248" t="s">
        <v>821</v>
      </c>
    </row>
    <row r="3" spans="2:6" x14ac:dyDescent="0.25">
      <c r="B3" s="57" t="s">
        <v>369</v>
      </c>
      <c r="C3" s="249" t="s">
        <v>817</v>
      </c>
      <c r="D3" s="13" t="s">
        <v>376</v>
      </c>
      <c r="E3" s="247" t="s">
        <v>772</v>
      </c>
      <c r="F3" s="1" t="str">
        <f>VLOOKUP(D3,$B:$C,2,FALSE)</f>
        <v>√</v>
      </c>
    </row>
    <row r="4" spans="2:6" x14ac:dyDescent="0.25">
      <c r="B4" s="57" t="s">
        <v>422</v>
      </c>
      <c r="C4" s="249" t="s">
        <v>817</v>
      </c>
      <c r="D4" s="13" t="s">
        <v>435</v>
      </c>
      <c r="E4" s="247" t="s">
        <v>772</v>
      </c>
      <c r="F4" s="1" t="e">
        <f t="shared" ref="F4:F58" si="0">VLOOKUP(D4,$B:$C,2,FALSE)</f>
        <v>#N/A</v>
      </c>
    </row>
    <row r="5" spans="2:6" x14ac:dyDescent="0.25">
      <c r="B5" s="57" t="s">
        <v>376</v>
      </c>
      <c r="C5" s="249" t="s">
        <v>817</v>
      </c>
      <c r="D5" s="13" t="s">
        <v>422</v>
      </c>
      <c r="E5" s="13" t="s">
        <v>791</v>
      </c>
      <c r="F5" s="1" t="str">
        <f t="shared" si="0"/>
        <v>√</v>
      </c>
    </row>
    <row r="6" spans="2:6" x14ac:dyDescent="0.25">
      <c r="B6" s="57" t="s">
        <v>431</v>
      </c>
      <c r="C6" s="249" t="s">
        <v>817</v>
      </c>
      <c r="D6" s="13" t="s">
        <v>442</v>
      </c>
      <c r="E6" s="13" t="s">
        <v>791</v>
      </c>
      <c r="F6" s="1" t="e">
        <f t="shared" si="0"/>
        <v>#N/A</v>
      </c>
    </row>
    <row r="7" spans="2:6" x14ac:dyDescent="0.25">
      <c r="B7" s="60" t="s">
        <v>332</v>
      </c>
      <c r="C7" s="249" t="s">
        <v>817</v>
      </c>
      <c r="D7" s="13" t="s">
        <v>369</v>
      </c>
      <c r="E7" s="132" t="s">
        <v>774</v>
      </c>
      <c r="F7" s="1" t="str">
        <f t="shared" si="0"/>
        <v>√</v>
      </c>
    </row>
    <row r="8" spans="2:6" x14ac:dyDescent="0.25">
      <c r="B8" s="60" t="s">
        <v>263</v>
      </c>
      <c r="C8" s="249" t="s">
        <v>817</v>
      </c>
      <c r="D8" s="13" t="s">
        <v>448</v>
      </c>
      <c r="E8" s="132" t="s">
        <v>774</v>
      </c>
      <c r="F8" s="1" t="str">
        <f t="shared" si="0"/>
        <v>√</v>
      </c>
    </row>
    <row r="9" spans="2:6" x14ac:dyDescent="0.25">
      <c r="B9" s="60" t="s">
        <v>194</v>
      </c>
      <c r="C9" s="249" t="s">
        <v>817</v>
      </c>
      <c r="D9" s="13" t="s">
        <v>447</v>
      </c>
      <c r="E9" s="13" t="s">
        <v>798</v>
      </c>
      <c r="F9" s="1" t="str">
        <f t="shared" si="0"/>
        <v>√</v>
      </c>
    </row>
    <row r="10" spans="2:6" x14ac:dyDescent="0.25">
      <c r="B10" s="60" t="s">
        <v>189</v>
      </c>
      <c r="C10" s="249" t="s">
        <v>817</v>
      </c>
      <c r="D10" s="13" t="s">
        <v>454</v>
      </c>
      <c r="E10" s="13" t="s">
        <v>798</v>
      </c>
      <c r="F10" s="1" t="e">
        <f t="shared" si="0"/>
        <v>#N/A</v>
      </c>
    </row>
    <row r="11" spans="2:6" x14ac:dyDescent="0.25">
      <c r="B11" s="60" t="s">
        <v>447</v>
      </c>
      <c r="C11" s="249" t="s">
        <v>817</v>
      </c>
      <c r="D11" s="13" t="s">
        <v>453</v>
      </c>
      <c r="E11" s="13" t="s">
        <v>773</v>
      </c>
      <c r="F11" s="1" t="str">
        <f t="shared" si="0"/>
        <v>√</v>
      </c>
    </row>
    <row r="12" spans="2:6" x14ac:dyDescent="0.25">
      <c r="B12" s="60" t="s">
        <v>303</v>
      </c>
      <c r="C12" s="249" t="s">
        <v>817</v>
      </c>
      <c r="D12" s="13" t="s">
        <v>459</v>
      </c>
      <c r="E12" s="13" t="s">
        <v>825</v>
      </c>
      <c r="F12" s="1" t="str">
        <f t="shared" si="0"/>
        <v>√</v>
      </c>
    </row>
    <row r="13" spans="2:6" x14ac:dyDescent="0.25">
      <c r="B13" s="120" t="s">
        <v>420</v>
      </c>
      <c r="C13" s="249" t="s">
        <v>817</v>
      </c>
      <c r="D13" s="13" t="s">
        <v>431</v>
      </c>
      <c r="E13" s="13" t="s">
        <v>826</v>
      </c>
      <c r="F13" s="1" t="str">
        <f t="shared" si="0"/>
        <v>√</v>
      </c>
    </row>
    <row r="14" spans="2:6" x14ac:dyDescent="0.25">
      <c r="B14" s="88" t="s">
        <v>166</v>
      </c>
      <c r="C14" s="249" t="s">
        <v>817</v>
      </c>
      <c r="D14" s="13" t="s">
        <v>467</v>
      </c>
      <c r="E14" s="13" t="s">
        <v>826</v>
      </c>
      <c r="F14" s="1" t="e">
        <f t="shared" si="0"/>
        <v>#N/A</v>
      </c>
    </row>
    <row r="15" spans="2:6" x14ac:dyDescent="0.25">
      <c r="B15" s="88" t="s">
        <v>322</v>
      </c>
      <c r="C15" s="249" t="s">
        <v>817</v>
      </c>
      <c r="D15" s="245" t="s">
        <v>332</v>
      </c>
      <c r="E15" s="13" t="s">
        <v>823</v>
      </c>
      <c r="F15" s="1" t="str">
        <f t="shared" si="0"/>
        <v>√</v>
      </c>
    </row>
    <row r="16" spans="2:6" x14ac:dyDescent="0.25">
      <c r="B16" s="120" t="s">
        <v>426</v>
      </c>
      <c r="C16" s="249" t="s">
        <v>817</v>
      </c>
      <c r="D16" s="13" t="s">
        <v>472</v>
      </c>
      <c r="E16" s="13" t="s">
        <v>824</v>
      </c>
      <c r="F16" s="1" t="str">
        <f t="shared" si="0"/>
        <v>√</v>
      </c>
    </row>
    <row r="17" spans="2:6" x14ac:dyDescent="0.25">
      <c r="B17" s="120" t="s">
        <v>452</v>
      </c>
      <c r="C17" s="249" t="s">
        <v>817</v>
      </c>
      <c r="D17" s="245" t="s">
        <v>263</v>
      </c>
      <c r="E17" s="13" t="s">
        <v>777</v>
      </c>
      <c r="F17" s="1" t="str">
        <f t="shared" si="0"/>
        <v>√</v>
      </c>
    </row>
    <row r="18" spans="2:6" x14ac:dyDescent="0.25">
      <c r="B18" s="120" t="s">
        <v>429</v>
      </c>
      <c r="C18" s="249" t="s">
        <v>817</v>
      </c>
      <c r="D18" s="13" t="s">
        <v>477</v>
      </c>
      <c r="E18" s="13" t="s">
        <v>777</v>
      </c>
      <c r="F18" s="1" t="e">
        <f t="shared" si="0"/>
        <v>#N/A</v>
      </c>
    </row>
    <row r="19" spans="2:6" x14ac:dyDescent="0.25">
      <c r="B19" s="59" t="s">
        <v>434</v>
      </c>
      <c r="C19" s="249" t="s">
        <v>817</v>
      </c>
      <c r="D19" s="245" t="s">
        <v>194</v>
      </c>
      <c r="E19" s="135" t="s">
        <v>787</v>
      </c>
      <c r="F19" s="1" t="str">
        <f t="shared" si="0"/>
        <v>√</v>
      </c>
    </row>
    <row r="20" spans="2:6" x14ac:dyDescent="0.25">
      <c r="B20" s="59" t="s">
        <v>441</v>
      </c>
      <c r="C20" s="249" t="s">
        <v>817</v>
      </c>
      <c r="D20" s="245" t="s">
        <v>480</v>
      </c>
      <c r="E20" s="135" t="s">
        <v>787</v>
      </c>
      <c r="F20" s="1" t="str">
        <f t="shared" si="0"/>
        <v>√</v>
      </c>
    </row>
    <row r="21" spans="2:6" x14ac:dyDescent="0.25">
      <c r="B21" s="57" t="s">
        <v>503</v>
      </c>
      <c r="C21" s="249" t="s">
        <v>817</v>
      </c>
      <c r="D21" s="245" t="s">
        <v>189</v>
      </c>
      <c r="E21" s="132" t="s">
        <v>827</v>
      </c>
      <c r="F21" s="1" t="str">
        <f t="shared" si="0"/>
        <v>√</v>
      </c>
    </row>
    <row r="22" spans="2:6" x14ac:dyDescent="0.25">
      <c r="B22" s="59" t="s">
        <v>458</v>
      </c>
      <c r="C22" s="249" t="s">
        <v>817</v>
      </c>
      <c r="D22" s="13" t="s">
        <v>487</v>
      </c>
      <c r="E22" s="132" t="s">
        <v>828</v>
      </c>
      <c r="F22" s="1" t="str">
        <f t="shared" si="0"/>
        <v>√</v>
      </c>
    </row>
    <row r="23" spans="2:6" x14ac:dyDescent="0.25">
      <c r="B23" s="59" t="s">
        <v>348</v>
      </c>
      <c r="C23" s="249" t="s">
        <v>817</v>
      </c>
      <c r="D23" s="245" t="s">
        <v>175</v>
      </c>
      <c r="E23" s="121" t="s">
        <v>775</v>
      </c>
      <c r="F23" s="1" t="str">
        <f t="shared" si="0"/>
        <v>√</v>
      </c>
    </row>
    <row r="24" spans="2:6" x14ac:dyDescent="0.25">
      <c r="B24" s="59" t="s">
        <v>493</v>
      </c>
      <c r="C24" s="249" t="s">
        <v>817</v>
      </c>
      <c r="D24" s="13" t="s">
        <v>491</v>
      </c>
      <c r="E24" s="121" t="s">
        <v>775</v>
      </c>
      <c r="F24" s="1" t="str">
        <f t="shared" si="0"/>
        <v>√</v>
      </c>
    </row>
    <row r="25" spans="2:6" x14ac:dyDescent="0.25">
      <c r="B25" s="59" t="s">
        <v>453</v>
      </c>
      <c r="C25" s="249" t="s">
        <v>817</v>
      </c>
      <c r="D25" s="245" t="s">
        <v>348</v>
      </c>
      <c r="E25" s="121" t="s">
        <v>776</v>
      </c>
      <c r="F25" s="1" t="str">
        <f t="shared" si="0"/>
        <v>√</v>
      </c>
    </row>
    <row r="26" spans="2:6" x14ac:dyDescent="0.25">
      <c r="B26" s="59" t="s">
        <v>461</v>
      </c>
      <c r="C26" s="249" t="s">
        <v>817</v>
      </c>
      <c r="D26" s="245" t="s">
        <v>166</v>
      </c>
      <c r="E26" s="132" t="s">
        <v>822</v>
      </c>
      <c r="F26" s="1" t="str">
        <f t="shared" si="0"/>
        <v>√</v>
      </c>
    </row>
    <row r="27" spans="2:6" x14ac:dyDescent="0.25">
      <c r="B27" s="59" t="s">
        <v>270</v>
      </c>
      <c r="C27" s="249" t="s">
        <v>817</v>
      </c>
      <c r="D27" s="132" t="s">
        <v>420</v>
      </c>
      <c r="E27" s="13" t="s">
        <v>778</v>
      </c>
      <c r="F27" s="1" t="str">
        <f t="shared" si="0"/>
        <v>√</v>
      </c>
    </row>
    <row r="28" spans="2:6" x14ac:dyDescent="0.25">
      <c r="B28" s="59" t="s">
        <v>175</v>
      </c>
      <c r="C28" s="249" t="s">
        <v>817</v>
      </c>
      <c r="D28" s="132" t="s">
        <v>303</v>
      </c>
      <c r="E28" s="13" t="s">
        <v>779</v>
      </c>
      <c r="F28" s="1" t="str">
        <f t="shared" si="0"/>
        <v>√</v>
      </c>
    </row>
    <row r="29" spans="2:6" x14ac:dyDescent="0.25">
      <c r="B29" s="59" t="s">
        <v>181</v>
      </c>
      <c r="C29" s="249" t="s">
        <v>817</v>
      </c>
      <c r="D29" s="132" t="s">
        <v>307</v>
      </c>
      <c r="E29" s="13" t="s">
        <v>788</v>
      </c>
      <c r="F29" s="1" t="str">
        <f t="shared" si="0"/>
        <v>√</v>
      </c>
    </row>
    <row r="30" spans="2:6" x14ac:dyDescent="0.25">
      <c r="B30" s="55" t="s">
        <v>307</v>
      </c>
      <c r="C30" s="249" t="s">
        <v>817</v>
      </c>
      <c r="D30" s="132" t="s">
        <v>452</v>
      </c>
      <c r="E30" s="13" t="s">
        <v>780</v>
      </c>
      <c r="F30" s="1" t="str">
        <f t="shared" si="0"/>
        <v>√</v>
      </c>
    </row>
    <row r="31" spans="2:6" x14ac:dyDescent="0.25">
      <c r="B31" s="125" t="s">
        <v>486</v>
      </c>
      <c r="C31" s="249" t="s">
        <v>817</v>
      </c>
      <c r="D31" s="132" t="s">
        <v>429</v>
      </c>
      <c r="E31" s="13" t="s">
        <v>799</v>
      </c>
      <c r="F31" s="1" t="str">
        <f t="shared" si="0"/>
        <v>√</v>
      </c>
    </row>
    <row r="32" spans="2:6" x14ac:dyDescent="0.25">
      <c r="B32" s="88" t="s">
        <v>474</v>
      </c>
      <c r="C32" s="249" t="s">
        <v>817</v>
      </c>
      <c r="D32" s="132" t="s">
        <v>322</v>
      </c>
      <c r="E32" s="240" t="s">
        <v>820</v>
      </c>
      <c r="F32" s="1" t="str">
        <f t="shared" si="0"/>
        <v>√</v>
      </c>
    </row>
    <row r="33" spans="2:6" x14ac:dyDescent="0.25">
      <c r="B33" s="163" t="s">
        <v>490</v>
      </c>
      <c r="C33" s="249" t="s">
        <v>817</v>
      </c>
      <c r="D33" s="132" t="s">
        <v>434</v>
      </c>
      <c r="E33" s="121" t="s">
        <v>785</v>
      </c>
      <c r="F33" s="1" t="str">
        <f t="shared" si="0"/>
        <v>√</v>
      </c>
    </row>
    <row r="34" spans="2:6" x14ac:dyDescent="0.25">
      <c r="B34" s="88" t="s">
        <v>497</v>
      </c>
      <c r="C34" s="249" t="s">
        <v>817</v>
      </c>
      <c r="D34" s="132" t="s">
        <v>441</v>
      </c>
      <c r="E34" s="121" t="s">
        <v>781</v>
      </c>
      <c r="F34" s="1" t="str">
        <f t="shared" si="0"/>
        <v>√</v>
      </c>
    </row>
    <row r="35" spans="2:6" x14ac:dyDescent="0.25">
      <c r="B35" s="55" t="s">
        <v>510</v>
      </c>
      <c r="C35" s="249" t="s">
        <v>817</v>
      </c>
      <c r="D35" s="132" t="s">
        <v>426</v>
      </c>
      <c r="E35" s="121" t="s">
        <v>792</v>
      </c>
      <c r="F35" s="1" t="str">
        <f t="shared" si="0"/>
        <v>√</v>
      </c>
    </row>
    <row r="36" spans="2:6" x14ac:dyDescent="0.25">
      <c r="B36" s="243" t="s">
        <v>415</v>
      </c>
      <c r="C36" s="249" t="s">
        <v>817</v>
      </c>
      <c r="D36" s="132" t="s">
        <v>497</v>
      </c>
      <c r="E36" s="121" t="s">
        <v>793</v>
      </c>
      <c r="F36" s="1" t="str">
        <f t="shared" si="0"/>
        <v>√</v>
      </c>
    </row>
    <row r="37" spans="2:6" x14ac:dyDescent="0.25">
      <c r="B37" s="243" t="s">
        <v>438</v>
      </c>
      <c r="C37" s="249" t="s">
        <v>817</v>
      </c>
      <c r="D37" s="132" t="s">
        <v>486</v>
      </c>
      <c r="E37" s="121" t="s">
        <v>794</v>
      </c>
      <c r="F37" s="1" t="str">
        <f t="shared" si="0"/>
        <v>√</v>
      </c>
    </row>
    <row r="38" spans="2:6" x14ac:dyDescent="0.25">
      <c r="B38" s="243" t="s">
        <v>462</v>
      </c>
      <c r="C38" s="249" t="s">
        <v>817</v>
      </c>
      <c r="D38" s="132" t="s">
        <v>458</v>
      </c>
      <c r="E38" s="121" t="s">
        <v>795</v>
      </c>
      <c r="F38" s="1" t="str">
        <f t="shared" si="0"/>
        <v>√</v>
      </c>
    </row>
    <row r="39" spans="2:6" x14ac:dyDescent="0.25">
      <c r="B39" s="70" t="s">
        <v>482</v>
      </c>
      <c r="C39" s="249" t="s">
        <v>817</v>
      </c>
      <c r="D39" s="132" t="s">
        <v>515</v>
      </c>
      <c r="E39" s="121" t="s">
        <v>796</v>
      </c>
      <c r="F39" s="1" t="e">
        <f t="shared" si="0"/>
        <v>#N/A</v>
      </c>
    </row>
    <row r="40" spans="2:6" x14ac:dyDescent="0.25">
      <c r="B40" s="70" t="s">
        <v>326</v>
      </c>
      <c r="C40" s="249" t="s">
        <v>817</v>
      </c>
      <c r="D40" s="132" t="s">
        <v>493</v>
      </c>
      <c r="E40" s="13" t="s">
        <v>800</v>
      </c>
      <c r="F40" s="1" t="str">
        <f t="shared" si="0"/>
        <v>√</v>
      </c>
    </row>
    <row r="41" spans="2:6" x14ac:dyDescent="0.25">
      <c r="B41" s="244" t="s">
        <v>358</v>
      </c>
      <c r="C41" s="249" t="s">
        <v>817</v>
      </c>
      <c r="D41" s="132" t="s">
        <v>461</v>
      </c>
      <c r="E41" s="121" t="s">
        <v>806</v>
      </c>
      <c r="F41" s="1" t="str">
        <f t="shared" si="0"/>
        <v>√</v>
      </c>
    </row>
    <row r="42" spans="2:6" x14ac:dyDescent="0.25">
      <c r="B42" s="120" t="s">
        <v>472</v>
      </c>
      <c r="C42" s="249" t="s">
        <v>817</v>
      </c>
      <c r="D42" s="132" t="s">
        <v>270</v>
      </c>
      <c r="E42" s="121" t="s">
        <v>801</v>
      </c>
      <c r="F42" s="1" t="str">
        <f t="shared" si="0"/>
        <v>√</v>
      </c>
    </row>
    <row r="43" spans="2:6" x14ac:dyDescent="0.25">
      <c r="B43" s="244" t="s">
        <v>530</v>
      </c>
      <c r="C43" s="249" t="s">
        <v>817</v>
      </c>
      <c r="D43" s="132" t="s">
        <v>527</v>
      </c>
      <c r="E43" s="121" t="s">
        <v>802</v>
      </c>
      <c r="F43" s="1" t="str">
        <f t="shared" si="0"/>
        <v>√</v>
      </c>
    </row>
    <row r="44" spans="2:6" x14ac:dyDescent="0.25">
      <c r="B44" s="59" t="s">
        <v>480</v>
      </c>
      <c r="C44" s="249" t="s">
        <v>817</v>
      </c>
      <c r="D44" s="245" t="s">
        <v>474</v>
      </c>
      <c r="E44" s="121" t="s">
        <v>782</v>
      </c>
      <c r="F44" s="1" t="str">
        <f t="shared" si="0"/>
        <v>√</v>
      </c>
    </row>
    <row r="45" spans="2:6" x14ac:dyDescent="0.25">
      <c r="B45" s="61" t="s">
        <v>527</v>
      </c>
      <c r="C45" s="249" t="s">
        <v>817</v>
      </c>
      <c r="D45" s="245" t="s">
        <v>181</v>
      </c>
      <c r="E45" s="121" t="s">
        <v>783</v>
      </c>
      <c r="F45" s="1" t="str">
        <f t="shared" si="0"/>
        <v>√</v>
      </c>
    </row>
    <row r="46" spans="2:6" x14ac:dyDescent="0.25">
      <c r="B46" s="59" t="s">
        <v>487</v>
      </c>
      <c r="C46" s="249" t="s">
        <v>817</v>
      </c>
      <c r="D46" s="245" t="s">
        <v>532</v>
      </c>
      <c r="E46" s="121" t="s">
        <v>797</v>
      </c>
      <c r="F46" s="1" t="e">
        <f t="shared" si="0"/>
        <v>#N/A</v>
      </c>
    </row>
    <row r="47" spans="2:6" x14ac:dyDescent="0.25">
      <c r="B47" s="57" t="s">
        <v>491</v>
      </c>
      <c r="C47" s="249" t="s">
        <v>817</v>
      </c>
      <c r="D47" s="245" t="s">
        <v>503</v>
      </c>
      <c r="E47" s="121" t="s">
        <v>784</v>
      </c>
      <c r="F47" s="1" t="str">
        <f t="shared" si="0"/>
        <v>√</v>
      </c>
    </row>
    <row r="48" spans="2:6" x14ac:dyDescent="0.25">
      <c r="B48" s="243" t="s">
        <v>540</v>
      </c>
      <c r="C48" s="249" t="s">
        <v>817</v>
      </c>
      <c r="D48" s="245" t="s">
        <v>534</v>
      </c>
      <c r="E48" s="121" t="s">
        <v>803</v>
      </c>
      <c r="F48" s="1" t="e">
        <f t="shared" si="0"/>
        <v>#N/A</v>
      </c>
    </row>
    <row r="49" spans="2:6" x14ac:dyDescent="0.25">
      <c r="B49" s="59" t="s">
        <v>448</v>
      </c>
      <c r="C49" s="249" t="s">
        <v>817</v>
      </c>
      <c r="D49" s="245" t="s">
        <v>510</v>
      </c>
      <c r="E49" s="121" t="s">
        <v>804</v>
      </c>
      <c r="F49" s="1" t="str">
        <f t="shared" si="0"/>
        <v>√</v>
      </c>
    </row>
    <row r="50" spans="2:6" x14ac:dyDescent="0.25">
      <c r="B50" s="59" t="s">
        <v>459</v>
      </c>
      <c r="C50" s="249" t="s">
        <v>817</v>
      </c>
      <c r="D50" s="121" t="s">
        <v>490</v>
      </c>
      <c r="E50" s="121" t="s">
        <v>805</v>
      </c>
      <c r="F50" s="1" t="str">
        <f t="shared" si="0"/>
        <v>√</v>
      </c>
    </row>
    <row r="51" spans="2:6" x14ac:dyDescent="0.15">
      <c r="B51" s="160"/>
      <c r="D51" s="13" t="s">
        <v>438</v>
      </c>
      <c r="E51" s="121" t="s">
        <v>538</v>
      </c>
      <c r="F51" s="1" t="str">
        <f t="shared" si="0"/>
        <v>√</v>
      </c>
    </row>
    <row r="52" spans="2:6" x14ac:dyDescent="0.15">
      <c r="B52" s="160"/>
      <c r="D52" s="13" t="s">
        <v>462</v>
      </c>
      <c r="E52" s="121" t="s">
        <v>539</v>
      </c>
      <c r="F52" s="1" t="str">
        <f t="shared" si="0"/>
        <v>√</v>
      </c>
    </row>
    <row r="53" spans="2:6" x14ac:dyDescent="0.15">
      <c r="B53" s="160"/>
      <c r="D53" s="13" t="s">
        <v>482</v>
      </c>
      <c r="E53" s="121" t="s">
        <v>786</v>
      </c>
      <c r="F53" s="1" t="str">
        <f t="shared" si="0"/>
        <v>√</v>
      </c>
    </row>
    <row r="54" spans="2:6" x14ac:dyDescent="0.15">
      <c r="B54" s="160"/>
      <c r="D54" s="13" t="s">
        <v>326</v>
      </c>
      <c r="E54" s="121" t="s">
        <v>543</v>
      </c>
      <c r="F54" s="1" t="str">
        <f t="shared" si="0"/>
        <v>√</v>
      </c>
    </row>
    <row r="55" spans="2:6" x14ac:dyDescent="0.15">
      <c r="B55" s="160"/>
      <c r="D55" s="13" t="s">
        <v>358</v>
      </c>
      <c r="E55" s="121" t="s">
        <v>544</v>
      </c>
      <c r="F55" s="1" t="str">
        <f t="shared" si="0"/>
        <v>√</v>
      </c>
    </row>
    <row r="56" spans="2:6" x14ac:dyDescent="0.15">
      <c r="B56" s="160"/>
      <c r="D56" s="13" t="s">
        <v>530</v>
      </c>
      <c r="E56" s="121" t="s">
        <v>545</v>
      </c>
      <c r="F56" s="1" t="str">
        <f t="shared" si="0"/>
        <v>√</v>
      </c>
    </row>
    <row r="57" spans="2:6" x14ac:dyDescent="0.15">
      <c r="B57" s="160"/>
      <c r="D57" s="13" t="s">
        <v>540</v>
      </c>
      <c r="E57" s="121" t="s">
        <v>816</v>
      </c>
      <c r="F57" s="1" t="str">
        <f t="shared" si="0"/>
        <v>√</v>
      </c>
    </row>
    <row r="58" spans="2:6" x14ac:dyDescent="0.15">
      <c r="B58" s="160"/>
      <c r="D58" s="13" t="s">
        <v>415</v>
      </c>
      <c r="E58" s="121" t="s">
        <v>547</v>
      </c>
      <c r="F58" s="1" t="str">
        <f t="shared" si="0"/>
        <v>√</v>
      </c>
    </row>
    <row r="59" spans="2:6" x14ac:dyDescent="0.15">
      <c r="B59" s="160"/>
    </row>
    <row r="60" spans="2:6" x14ac:dyDescent="0.15">
      <c r="B60" s="160"/>
    </row>
    <row r="61" spans="2:6" x14ac:dyDescent="0.15">
      <c r="B61" s="160"/>
    </row>
    <row r="62" spans="2:6" x14ac:dyDescent="0.15">
      <c r="B62" s="160"/>
    </row>
    <row r="63" spans="2:6" x14ac:dyDescent="0.15">
      <c r="B63" s="160"/>
    </row>
    <row r="64" spans="2:6" x14ac:dyDescent="0.15">
      <c r="B64" s="160"/>
    </row>
    <row r="65" spans="2:2" x14ac:dyDescent="0.15">
      <c r="B65" s="160"/>
    </row>
    <row r="66" spans="2:2" x14ac:dyDescent="0.15">
      <c r="B66" s="160"/>
    </row>
    <row r="67" spans="2:2" x14ac:dyDescent="0.15">
      <c r="B67" s="160"/>
    </row>
    <row r="68" spans="2:2" x14ac:dyDescent="0.15">
      <c r="B68" s="160"/>
    </row>
    <row r="69" spans="2:2" x14ac:dyDescent="0.15">
      <c r="B69" s="160"/>
    </row>
    <row r="70" spans="2:2" x14ac:dyDescent="0.15">
      <c r="B70" s="160"/>
    </row>
    <row r="71" spans="2:2" x14ac:dyDescent="0.15">
      <c r="B71" s="160"/>
    </row>
    <row r="72" spans="2:2" x14ac:dyDescent="0.15">
      <c r="B72" s="160"/>
    </row>
    <row r="73" spans="2:2" x14ac:dyDescent="0.15">
      <c r="B73" s="160"/>
    </row>
    <row r="74" spans="2:2" x14ac:dyDescent="0.15">
      <c r="B74" s="160"/>
    </row>
    <row r="75" spans="2:2" x14ac:dyDescent="0.15">
      <c r="B75" s="160"/>
    </row>
    <row r="76" spans="2:2" x14ac:dyDescent="0.15">
      <c r="B76" s="160"/>
    </row>
    <row r="77" spans="2:2" x14ac:dyDescent="0.15">
      <c r="B77" s="160"/>
    </row>
    <row r="78" spans="2:2" x14ac:dyDescent="0.15">
      <c r="B78" s="160"/>
    </row>
    <row r="79" spans="2:2" x14ac:dyDescent="0.15">
      <c r="B79" s="160"/>
    </row>
    <row r="80" spans="2:2" x14ac:dyDescent="0.15">
      <c r="B80" s="160"/>
    </row>
    <row r="81" spans="2:2" x14ac:dyDescent="0.15">
      <c r="B81" s="160"/>
    </row>
    <row r="82" spans="2:2" x14ac:dyDescent="0.15">
      <c r="B82" s="160"/>
    </row>
    <row r="83" spans="2:2" x14ac:dyDescent="0.15">
      <c r="B83" s="160"/>
    </row>
    <row r="84" spans="2:2" x14ac:dyDescent="0.15">
      <c r="B84" s="160"/>
    </row>
    <row r="85" spans="2:2" x14ac:dyDescent="0.15">
      <c r="B85" s="160"/>
    </row>
    <row r="86" spans="2:2" x14ac:dyDescent="0.15">
      <c r="B86" s="160"/>
    </row>
    <row r="87" spans="2:2" x14ac:dyDescent="0.15">
      <c r="B87" s="160"/>
    </row>
    <row r="88" spans="2:2" x14ac:dyDescent="0.15">
      <c r="B88" s="160"/>
    </row>
    <row r="89" spans="2:2" x14ac:dyDescent="0.15">
      <c r="B89" s="160"/>
    </row>
    <row r="90" spans="2:2" x14ac:dyDescent="0.15">
      <c r="B90" s="160"/>
    </row>
    <row r="91" spans="2:2" x14ac:dyDescent="0.15">
      <c r="B91" s="160"/>
    </row>
    <row r="92" spans="2:2" x14ac:dyDescent="0.15">
      <c r="B92" s="160"/>
    </row>
    <row r="93" spans="2:2" x14ac:dyDescent="0.15">
      <c r="B93" s="160"/>
    </row>
    <row r="94" spans="2:2" x14ac:dyDescent="0.15">
      <c r="B94" s="160"/>
    </row>
    <row r="95" spans="2:2" x14ac:dyDescent="0.15">
      <c r="B95" s="160"/>
    </row>
    <row r="96" spans="2:2" x14ac:dyDescent="0.15">
      <c r="B96" s="160"/>
    </row>
    <row r="97" spans="2:2" x14ac:dyDescent="0.15">
      <c r="B97" s="160"/>
    </row>
    <row r="98" spans="2:2" x14ac:dyDescent="0.15">
      <c r="B98" s="160"/>
    </row>
    <row r="99" spans="2:2" x14ac:dyDescent="0.15">
      <c r="B99" s="160"/>
    </row>
    <row r="100" spans="2:2" x14ac:dyDescent="0.15">
      <c r="B100" s="160"/>
    </row>
    <row r="101" spans="2:2" x14ac:dyDescent="0.15">
      <c r="B101" s="160"/>
    </row>
    <row r="102" spans="2:2" x14ac:dyDescent="0.15">
      <c r="B102" s="160"/>
    </row>
    <row r="103" spans="2:2" x14ac:dyDescent="0.15">
      <c r="B103" s="160"/>
    </row>
    <row r="104" spans="2:2" x14ac:dyDescent="0.15">
      <c r="B104" s="160"/>
    </row>
    <row r="105" spans="2:2" x14ac:dyDescent="0.15">
      <c r="B105" s="160"/>
    </row>
    <row r="106" spans="2:2" x14ac:dyDescent="0.15">
      <c r="B106" s="160"/>
    </row>
    <row r="107" spans="2:2" x14ac:dyDescent="0.15">
      <c r="B107" s="160"/>
    </row>
    <row r="108" spans="2:2" x14ac:dyDescent="0.15">
      <c r="B108" s="160"/>
    </row>
    <row r="109" spans="2:2" x14ac:dyDescent="0.15">
      <c r="B109" s="160"/>
    </row>
    <row r="110" spans="2:2" x14ac:dyDescent="0.15">
      <c r="B110" s="160"/>
    </row>
    <row r="111" spans="2:2" x14ac:dyDescent="0.15">
      <c r="B111" s="160"/>
    </row>
    <row r="112" spans="2:2" x14ac:dyDescent="0.15">
      <c r="B112" s="160"/>
    </row>
    <row r="113" spans="2:2" x14ac:dyDescent="0.15">
      <c r="B113" s="160"/>
    </row>
    <row r="114" spans="2:2" x14ac:dyDescent="0.15">
      <c r="B114" s="160"/>
    </row>
    <row r="115" spans="2:2" x14ac:dyDescent="0.15">
      <c r="B115" s="160"/>
    </row>
    <row r="116" spans="2:2" x14ac:dyDescent="0.15">
      <c r="B116" s="160"/>
    </row>
    <row r="117" spans="2:2" x14ac:dyDescent="0.15">
      <c r="B117" s="160"/>
    </row>
    <row r="118" spans="2:2" x14ac:dyDescent="0.15">
      <c r="B118" s="160"/>
    </row>
    <row r="119" spans="2:2" x14ac:dyDescent="0.15">
      <c r="B119" s="160"/>
    </row>
    <row r="120" spans="2:2" x14ac:dyDescent="0.15">
      <c r="B120" s="160"/>
    </row>
    <row r="121" spans="2:2" x14ac:dyDescent="0.15">
      <c r="B121" s="160"/>
    </row>
    <row r="122" spans="2:2" x14ac:dyDescent="0.15">
      <c r="B122" s="160"/>
    </row>
    <row r="123" spans="2:2" x14ac:dyDescent="0.15">
      <c r="B123" s="160"/>
    </row>
    <row r="124" spans="2:2" x14ac:dyDescent="0.15">
      <c r="B124" s="160"/>
    </row>
    <row r="125" spans="2:2" x14ac:dyDescent="0.15">
      <c r="B125" s="160"/>
    </row>
    <row r="126" spans="2:2" x14ac:dyDescent="0.15">
      <c r="B126" s="160"/>
    </row>
    <row r="127" spans="2:2" x14ac:dyDescent="0.15">
      <c r="B127" s="160"/>
    </row>
    <row r="128" spans="2:2" x14ac:dyDescent="0.15">
      <c r="B128" s="160"/>
    </row>
    <row r="129" spans="2:2" x14ac:dyDescent="0.15">
      <c r="B129" s="160"/>
    </row>
    <row r="130" spans="2:2" x14ac:dyDescent="0.15">
      <c r="B130" s="160"/>
    </row>
    <row r="131" spans="2:2" x14ac:dyDescent="0.15">
      <c r="B131" s="160"/>
    </row>
    <row r="132" spans="2:2" x14ac:dyDescent="0.15">
      <c r="B132" s="160"/>
    </row>
    <row r="133" spans="2:2" x14ac:dyDescent="0.15">
      <c r="B133" s="160"/>
    </row>
    <row r="134" spans="2:2" x14ac:dyDescent="0.15">
      <c r="B134" s="160"/>
    </row>
    <row r="135" spans="2:2" x14ac:dyDescent="0.15">
      <c r="B135" s="160"/>
    </row>
    <row r="136" spans="2:2" x14ac:dyDescent="0.15">
      <c r="B136" s="160"/>
    </row>
    <row r="137" spans="2:2" x14ac:dyDescent="0.15">
      <c r="B137" s="160"/>
    </row>
    <row r="138" spans="2:2" x14ac:dyDescent="0.15">
      <c r="B138" s="160"/>
    </row>
    <row r="139" spans="2:2" x14ac:dyDescent="0.15">
      <c r="B139" s="160"/>
    </row>
    <row r="140" spans="2:2" x14ac:dyDescent="0.15">
      <c r="B140" s="160"/>
    </row>
    <row r="141" spans="2:2" x14ac:dyDescent="0.15">
      <c r="B141" s="160"/>
    </row>
    <row r="142" spans="2:2" x14ac:dyDescent="0.15">
      <c r="B142" s="160"/>
    </row>
    <row r="143" spans="2:2" x14ac:dyDescent="0.15">
      <c r="B143" s="160"/>
    </row>
    <row r="144" spans="2:2" x14ac:dyDescent="0.15">
      <c r="B144" s="160"/>
    </row>
    <row r="145" spans="2:2" x14ac:dyDescent="0.15">
      <c r="B145" s="160"/>
    </row>
    <row r="146" spans="2:2" x14ac:dyDescent="0.15">
      <c r="B146" s="160"/>
    </row>
    <row r="147" spans="2:2" x14ac:dyDescent="0.15">
      <c r="B147" s="160"/>
    </row>
    <row r="148" spans="2:2" x14ac:dyDescent="0.15">
      <c r="B148" s="160"/>
    </row>
    <row r="149" spans="2:2" x14ac:dyDescent="0.15">
      <c r="B149" s="160"/>
    </row>
    <row r="150" spans="2:2" x14ac:dyDescent="0.15">
      <c r="B150" s="160"/>
    </row>
    <row r="151" spans="2:2" x14ac:dyDescent="0.15">
      <c r="B151" s="160"/>
    </row>
    <row r="152" spans="2:2" x14ac:dyDescent="0.15">
      <c r="B152" s="160"/>
    </row>
    <row r="153" spans="2:2" x14ac:dyDescent="0.15">
      <c r="B153" s="160"/>
    </row>
    <row r="154" spans="2:2" x14ac:dyDescent="0.15">
      <c r="B154" s="160"/>
    </row>
    <row r="155" spans="2:2" x14ac:dyDescent="0.15">
      <c r="B155" s="160"/>
    </row>
    <row r="156" spans="2:2" x14ac:dyDescent="0.15">
      <c r="B156" s="160"/>
    </row>
    <row r="157" spans="2:2" x14ac:dyDescent="0.15">
      <c r="B157" s="160"/>
    </row>
    <row r="158" spans="2:2" x14ac:dyDescent="0.15">
      <c r="B158" s="160"/>
    </row>
    <row r="159" spans="2:2" x14ac:dyDescent="0.15">
      <c r="B159" s="160"/>
    </row>
    <row r="160" spans="2:2" x14ac:dyDescent="0.15">
      <c r="B160" s="160"/>
    </row>
    <row r="161" spans="2:2" x14ac:dyDescent="0.15">
      <c r="B161" s="160"/>
    </row>
    <row r="162" spans="2:2" x14ac:dyDescent="0.15">
      <c r="B162" s="160"/>
    </row>
    <row r="163" spans="2:2" x14ac:dyDescent="0.15">
      <c r="B163" s="160"/>
    </row>
    <row r="164" spans="2:2" x14ac:dyDescent="0.15">
      <c r="B164" s="160"/>
    </row>
    <row r="165" spans="2:2" x14ac:dyDescent="0.15">
      <c r="B165" s="160"/>
    </row>
    <row r="166" spans="2:2" x14ac:dyDescent="0.15">
      <c r="B166" s="160"/>
    </row>
    <row r="167" spans="2:2" x14ac:dyDescent="0.15">
      <c r="B167" s="160"/>
    </row>
    <row r="168" spans="2:2" x14ac:dyDescent="0.15">
      <c r="B168" s="160"/>
    </row>
    <row r="169" spans="2:2" x14ac:dyDescent="0.15">
      <c r="B169" s="160"/>
    </row>
    <row r="170" spans="2:2" x14ac:dyDescent="0.15">
      <c r="B170" s="160"/>
    </row>
    <row r="171" spans="2:2" x14ac:dyDescent="0.15">
      <c r="B171" s="160"/>
    </row>
    <row r="172" spans="2:2" x14ac:dyDescent="0.15">
      <c r="B172" s="160"/>
    </row>
    <row r="173" spans="2:2" x14ac:dyDescent="0.15">
      <c r="B173" s="160"/>
    </row>
    <row r="174" spans="2:2" x14ac:dyDescent="0.15">
      <c r="B174" s="160"/>
    </row>
    <row r="175" spans="2:2" x14ac:dyDescent="0.15">
      <c r="B175" s="160"/>
    </row>
    <row r="176" spans="2:2" x14ac:dyDescent="0.15">
      <c r="B176" s="160"/>
    </row>
    <row r="177" spans="2:2" x14ac:dyDescent="0.15">
      <c r="B177" s="160"/>
    </row>
    <row r="178" spans="2:2" x14ac:dyDescent="0.15">
      <c r="B178" s="160"/>
    </row>
    <row r="179" spans="2:2" x14ac:dyDescent="0.15">
      <c r="B179" s="160"/>
    </row>
    <row r="180" spans="2:2" x14ac:dyDescent="0.15">
      <c r="B180" s="160"/>
    </row>
    <row r="181" spans="2:2" x14ac:dyDescent="0.15">
      <c r="B181" s="160"/>
    </row>
    <row r="182" spans="2:2" x14ac:dyDescent="0.15">
      <c r="B182" s="160"/>
    </row>
    <row r="183" spans="2:2" x14ac:dyDescent="0.15">
      <c r="B183" s="160"/>
    </row>
  </sheetData>
  <phoneticPr fontId="26" type="noConversion"/>
  <conditionalFormatting sqref="F3:F1048576">
    <cfRule type="notContainsText" dxfId="0" priority="1" operator="notContains" text="√">
      <formula>ISERROR(SEARCH("√",F3))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  <vt:lpstr>怪物引用关系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Microsoft Office User</cp:lastModifiedBy>
  <dcterms:created xsi:type="dcterms:W3CDTF">2015-04-25T02:17:00Z</dcterms:created>
  <dcterms:modified xsi:type="dcterms:W3CDTF">2015-09-25T02:45:40Z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