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8785" yWindow="-60" windowWidth="28425" windowHeight="12900" activeTab="4"/>
  </bookViews>
  <sheets>
    <sheet name="数值向功能投放 " sheetId="6" r:id="rId1"/>
    <sheet name="人物经验" sheetId="5" r:id="rId2"/>
    <sheet name="数值向功能投放" sheetId="2" r:id="rId3"/>
    <sheet name="Sheet1" sheetId="1" r:id="rId4"/>
    <sheet name="引导投放" sheetId="3" r:id="rId5"/>
    <sheet name="人物等级草稿" sheetId="4" r:id="rId6"/>
  </sheets>
  <externalReferences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C3" i="6" l="1"/>
  <c r="D3" i="6"/>
  <c r="E3" i="6"/>
  <c r="F3" i="6"/>
  <c r="C4" i="6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C9" i="6"/>
  <c r="D9" i="6"/>
  <c r="E9" i="6"/>
  <c r="F9" i="6"/>
  <c r="C10" i="6"/>
  <c r="D10" i="6"/>
  <c r="E10" i="6"/>
  <c r="F10" i="6"/>
  <c r="C11" i="6"/>
  <c r="D11" i="6"/>
  <c r="E11" i="6"/>
  <c r="F11" i="6"/>
  <c r="C12" i="6"/>
  <c r="D12" i="6"/>
  <c r="E12" i="6"/>
  <c r="F12" i="6"/>
  <c r="C13" i="6"/>
  <c r="D13" i="6"/>
  <c r="E13" i="6"/>
  <c r="F13" i="6"/>
  <c r="C14" i="6"/>
  <c r="D14" i="6"/>
  <c r="E14" i="6"/>
  <c r="F14" i="6"/>
  <c r="C15" i="6"/>
  <c r="D15" i="6"/>
  <c r="E15" i="6"/>
  <c r="F15" i="6"/>
  <c r="C16" i="6"/>
  <c r="D16" i="6"/>
  <c r="E16" i="6"/>
  <c r="F16" i="6"/>
  <c r="C17" i="6"/>
  <c r="D17" i="6"/>
  <c r="E17" i="6"/>
  <c r="F17" i="6"/>
  <c r="C18" i="6"/>
  <c r="D18" i="6"/>
  <c r="E18" i="6"/>
  <c r="F18" i="6"/>
  <c r="C19" i="6"/>
  <c r="D19" i="6"/>
  <c r="E19" i="6"/>
  <c r="F19" i="6"/>
  <c r="C20" i="6"/>
  <c r="D20" i="6"/>
  <c r="E20" i="6"/>
  <c r="F20" i="6"/>
  <c r="C21" i="6"/>
  <c r="D21" i="6"/>
  <c r="E21" i="6"/>
  <c r="F21" i="6"/>
  <c r="C22" i="6"/>
  <c r="D22" i="6"/>
  <c r="E22" i="6"/>
  <c r="F22" i="6"/>
  <c r="C23" i="6"/>
  <c r="D23" i="6"/>
  <c r="E23" i="6"/>
  <c r="F23" i="6"/>
  <c r="C24" i="6"/>
  <c r="D24" i="6"/>
  <c r="E24" i="6"/>
  <c r="F24" i="6"/>
  <c r="C25" i="6"/>
  <c r="D25" i="6"/>
  <c r="E25" i="6"/>
  <c r="F25" i="6"/>
  <c r="C26" i="6"/>
  <c r="D26" i="6"/>
  <c r="E26" i="6"/>
  <c r="F26" i="6"/>
  <c r="C27" i="6"/>
  <c r="D27" i="6"/>
  <c r="E27" i="6"/>
  <c r="F27" i="6"/>
  <c r="C28" i="6"/>
  <c r="D28" i="6"/>
  <c r="E28" i="6"/>
  <c r="F28" i="6"/>
  <c r="C29" i="6"/>
  <c r="D29" i="6"/>
  <c r="E29" i="6"/>
  <c r="F29" i="6"/>
  <c r="C30" i="6"/>
  <c r="D30" i="6"/>
  <c r="E30" i="6"/>
  <c r="F30" i="6"/>
  <c r="C31" i="6"/>
  <c r="D31" i="6"/>
  <c r="E31" i="6"/>
  <c r="F31" i="6"/>
  <c r="C32" i="6"/>
  <c r="D32" i="6"/>
  <c r="E32" i="6"/>
  <c r="F32" i="6"/>
  <c r="C33" i="6"/>
  <c r="D33" i="6"/>
  <c r="E33" i="6"/>
  <c r="F33" i="6"/>
  <c r="C34" i="6"/>
  <c r="D34" i="6"/>
  <c r="E34" i="6"/>
  <c r="F34" i="6"/>
  <c r="C35" i="6"/>
  <c r="D35" i="6"/>
  <c r="E35" i="6"/>
  <c r="F35" i="6"/>
  <c r="C36" i="6"/>
  <c r="D36" i="6"/>
  <c r="E36" i="6"/>
  <c r="F36" i="6"/>
  <c r="C37" i="6"/>
  <c r="D37" i="6"/>
  <c r="E37" i="6"/>
  <c r="F37" i="6"/>
  <c r="C38" i="6"/>
  <c r="D38" i="6"/>
  <c r="E38" i="6"/>
  <c r="F38" i="6"/>
  <c r="C39" i="6"/>
  <c r="D39" i="6"/>
  <c r="E39" i="6"/>
  <c r="F39" i="6"/>
  <c r="C40" i="6"/>
  <c r="D40" i="6"/>
  <c r="E40" i="6"/>
  <c r="F40" i="6"/>
  <c r="C41" i="6"/>
  <c r="D41" i="6"/>
  <c r="E41" i="6"/>
  <c r="F41" i="6"/>
  <c r="C42" i="6"/>
  <c r="D42" i="6"/>
  <c r="E42" i="6"/>
  <c r="F42" i="6"/>
  <c r="C43" i="6"/>
  <c r="D43" i="6"/>
  <c r="E43" i="6"/>
  <c r="F43" i="6"/>
  <c r="C44" i="6"/>
  <c r="D44" i="6"/>
  <c r="E44" i="6"/>
  <c r="F44" i="6"/>
  <c r="C45" i="6"/>
  <c r="D45" i="6"/>
  <c r="E45" i="6"/>
  <c r="F45" i="6"/>
  <c r="C46" i="6"/>
  <c r="D46" i="6"/>
  <c r="E46" i="6"/>
  <c r="F46" i="6"/>
  <c r="C47" i="6"/>
  <c r="D47" i="6"/>
  <c r="E47" i="6"/>
  <c r="F47" i="6"/>
  <c r="C48" i="6"/>
  <c r="D48" i="6"/>
  <c r="E48" i="6"/>
  <c r="F48" i="6"/>
  <c r="C49" i="6"/>
  <c r="D49" i="6"/>
  <c r="E49" i="6"/>
  <c r="F49" i="6"/>
  <c r="C50" i="6"/>
  <c r="D50" i="6"/>
  <c r="E50" i="6"/>
  <c r="F50" i="6"/>
  <c r="C51" i="6"/>
  <c r="D51" i="6"/>
  <c r="E51" i="6"/>
  <c r="F51" i="6"/>
  <c r="C52" i="6"/>
  <c r="D52" i="6"/>
  <c r="E52" i="6"/>
  <c r="F52" i="6"/>
  <c r="C53" i="6"/>
  <c r="D53" i="6"/>
  <c r="E53" i="6"/>
  <c r="F53" i="6"/>
  <c r="C54" i="6"/>
  <c r="D54" i="6"/>
  <c r="E54" i="6"/>
  <c r="F54" i="6"/>
  <c r="C55" i="6"/>
  <c r="D55" i="6"/>
  <c r="E55" i="6"/>
  <c r="F55" i="6"/>
  <c r="C56" i="6"/>
  <c r="D56" i="6"/>
  <c r="E56" i="6"/>
  <c r="F56" i="6"/>
  <c r="C57" i="6"/>
  <c r="D57" i="6"/>
  <c r="E57" i="6"/>
  <c r="F57" i="6"/>
  <c r="C58" i="6"/>
  <c r="D58" i="6"/>
  <c r="E58" i="6"/>
  <c r="F58" i="6"/>
  <c r="C59" i="6"/>
  <c r="D59" i="6"/>
  <c r="E59" i="6"/>
  <c r="F59" i="6"/>
  <c r="C60" i="6"/>
  <c r="D60" i="6"/>
  <c r="E60" i="6"/>
  <c r="F60" i="6"/>
  <c r="C61" i="6"/>
  <c r="D61" i="6"/>
  <c r="E61" i="6"/>
  <c r="F61" i="6"/>
  <c r="C62" i="6"/>
  <c r="D62" i="6"/>
  <c r="E62" i="6"/>
  <c r="F62" i="6"/>
  <c r="D4" i="5"/>
  <c r="D7" i="5"/>
  <c r="S16" i="5"/>
  <c r="T16" i="5"/>
  <c r="T17" i="5"/>
  <c r="T18" i="5"/>
  <c r="T19" i="5"/>
  <c r="T20" i="5"/>
  <c r="T21" i="5"/>
  <c r="T22" i="5"/>
  <c r="T23" i="5"/>
  <c r="E31" i="5"/>
  <c r="G31" i="5"/>
  <c r="K31" i="5" s="1"/>
  <c r="O31" i="5" s="1"/>
  <c r="P31" i="5"/>
  <c r="E32" i="5"/>
  <c r="G32" i="5"/>
  <c r="K32" i="5" s="1"/>
  <c r="J32" i="5"/>
  <c r="P32" i="5"/>
  <c r="E33" i="5"/>
  <c r="G33" i="5" s="1"/>
  <c r="K33" i="5" s="1"/>
  <c r="O33" i="5" s="1"/>
  <c r="J33" i="5"/>
  <c r="P33" i="5"/>
  <c r="E34" i="5"/>
  <c r="G34" i="5"/>
  <c r="K34" i="5" s="1"/>
  <c r="J34" i="5"/>
  <c r="P34" i="5"/>
  <c r="E35" i="5"/>
  <c r="G35" i="5" s="1"/>
  <c r="K35" i="5" s="1"/>
  <c r="O35" i="5" s="1"/>
  <c r="J35" i="5"/>
  <c r="P35" i="5"/>
  <c r="E36" i="5"/>
  <c r="G36" i="5"/>
  <c r="K36" i="5" s="1"/>
  <c r="J36" i="5"/>
  <c r="P36" i="5"/>
  <c r="E37" i="5"/>
  <c r="G37" i="5" s="1"/>
  <c r="K37" i="5" s="1"/>
  <c r="J37" i="5"/>
  <c r="P37" i="5"/>
  <c r="E38" i="5"/>
  <c r="G38" i="5"/>
  <c r="K38" i="5" s="1"/>
  <c r="J38" i="5"/>
  <c r="P38" i="5"/>
  <c r="E39" i="5"/>
  <c r="G39" i="5" s="1"/>
  <c r="K39" i="5" s="1"/>
  <c r="J39" i="5"/>
  <c r="P39" i="5"/>
  <c r="E40" i="5"/>
  <c r="G40" i="5"/>
  <c r="K40" i="5" s="1"/>
  <c r="J40" i="5"/>
  <c r="L40" i="5"/>
  <c r="P40" i="5"/>
  <c r="E41" i="5"/>
  <c r="G41" i="5"/>
  <c r="K41" i="5" s="1"/>
  <c r="J41" i="5"/>
  <c r="L41" i="5"/>
  <c r="P41" i="5"/>
  <c r="E42" i="5"/>
  <c r="G42" i="5" s="1"/>
  <c r="K42" i="5" s="1"/>
  <c r="J42" i="5"/>
  <c r="P42" i="5"/>
  <c r="E43" i="5"/>
  <c r="G43" i="5"/>
  <c r="K43" i="5" s="1"/>
  <c r="J43" i="5"/>
  <c r="P43" i="5"/>
  <c r="E44" i="5"/>
  <c r="G44" i="5" s="1"/>
  <c r="K44" i="5" s="1"/>
  <c r="J44" i="5"/>
  <c r="P44" i="5"/>
  <c r="E45" i="5"/>
  <c r="G45" i="5"/>
  <c r="K45" i="5" s="1"/>
  <c r="J45" i="5"/>
  <c r="P45" i="5"/>
  <c r="E46" i="5"/>
  <c r="G46" i="5"/>
  <c r="K46" i="5" s="1"/>
  <c r="J46" i="5"/>
  <c r="P46" i="5"/>
  <c r="E47" i="5"/>
  <c r="G47" i="5" s="1"/>
  <c r="K47" i="5" s="1"/>
  <c r="J47" i="5"/>
  <c r="P47" i="5"/>
  <c r="E48" i="5"/>
  <c r="G48" i="5"/>
  <c r="K48" i="5" s="1"/>
  <c r="J48" i="5"/>
  <c r="E49" i="5"/>
  <c r="G49" i="5"/>
  <c r="K49" i="5" s="1"/>
  <c r="J49" i="5"/>
  <c r="E50" i="5"/>
  <c r="G50" i="5"/>
  <c r="K50" i="5" s="1"/>
  <c r="J50" i="5"/>
  <c r="G51" i="5"/>
  <c r="O44" i="5" l="1"/>
  <c r="O36" i="5"/>
  <c r="O43" i="5"/>
  <c r="O32" i="5"/>
  <c r="O34" i="5"/>
  <c r="O37" i="5"/>
  <c r="O40" i="5"/>
  <c r="O42" i="5"/>
  <c r="O39" i="5"/>
  <c r="O38" i="5"/>
  <c r="O41" i="5"/>
  <c r="Q13" i="3" l="1"/>
  <c r="Q17" i="3"/>
  <c r="Q54" i="3"/>
  <c r="Q65" i="3"/>
  <c r="Q107" i="3"/>
  <c r="Q115" i="3"/>
  <c r="Q116" i="3"/>
  <c r="R11" i="3"/>
  <c r="R12" i="3"/>
  <c r="R5" i="3"/>
  <c r="R6" i="3"/>
  <c r="R7" i="3"/>
  <c r="R8" i="3"/>
  <c r="R9" i="3"/>
  <c r="R3" i="3"/>
  <c r="R4" i="3"/>
  <c r="R2" i="3"/>
  <c r="AF41" i="3"/>
  <c r="AE37" i="3"/>
  <c r="AE38" i="3"/>
  <c r="AE39" i="3"/>
  <c r="AE40" i="3"/>
  <c r="AE41" i="3"/>
  <c r="AE36" i="3"/>
  <c r="AF36" i="3"/>
  <c r="AF14" i="3"/>
  <c r="AF19" i="3"/>
  <c r="AF28" i="3"/>
  <c r="AF8" i="3"/>
  <c r="AE28" i="3"/>
  <c r="AE34" i="3"/>
  <c r="AE35" i="3"/>
  <c r="AE19" i="3"/>
  <c r="AE14" i="3"/>
  <c r="AE8" i="3"/>
  <c r="Z99" i="3"/>
  <c r="Z100" i="3"/>
  <c r="Z101" i="3"/>
  <c r="Z102" i="3"/>
  <c r="Z103" i="3"/>
  <c r="Z104" i="3"/>
  <c r="Z105" i="3"/>
  <c r="Z106" i="3"/>
  <c r="Z109" i="3"/>
  <c r="Z110" i="3"/>
  <c r="Z111" i="3"/>
  <c r="Z112" i="3"/>
  <c r="Z113" i="3"/>
  <c r="Z85" i="3"/>
  <c r="Z86" i="3"/>
  <c r="Z87" i="3"/>
  <c r="Z88" i="3"/>
  <c r="Z89" i="3"/>
  <c r="Z91" i="3"/>
  <c r="Z92" i="3"/>
  <c r="Z93" i="3"/>
  <c r="Z94" i="3"/>
  <c r="Z95" i="3"/>
  <c r="Z96" i="3"/>
  <c r="Z97" i="3"/>
  <c r="Z98" i="3"/>
  <c r="Z3" i="3"/>
  <c r="Z4" i="3"/>
  <c r="Z5" i="3"/>
  <c r="Z6" i="3"/>
  <c r="Z7" i="3"/>
  <c r="Z8" i="3"/>
  <c r="Z9" i="3"/>
  <c r="Z11" i="3"/>
  <c r="Z12" i="3"/>
  <c r="Z13" i="3"/>
  <c r="Z14" i="3"/>
  <c r="Z15" i="3"/>
  <c r="Z16" i="3"/>
  <c r="Z17" i="3"/>
  <c r="Z18" i="3"/>
  <c r="Z19" i="3"/>
  <c r="Z20" i="3"/>
  <c r="Z21" i="3"/>
  <c r="Z23" i="3"/>
  <c r="Z24" i="3"/>
  <c r="Z25" i="3"/>
  <c r="Z26" i="3"/>
  <c r="Z28" i="3"/>
  <c r="Z29" i="3"/>
  <c r="Z30" i="3"/>
  <c r="Z31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5" i="3"/>
  <c r="Z66" i="3"/>
  <c r="Z67" i="3"/>
  <c r="Z68" i="3"/>
  <c r="Z69" i="3"/>
  <c r="Z70" i="3"/>
  <c r="Z73" i="3"/>
  <c r="Z74" i="3"/>
  <c r="Z75" i="3"/>
  <c r="Z76" i="3"/>
  <c r="Z77" i="3"/>
  <c r="Z78" i="3"/>
  <c r="Z79" i="3"/>
  <c r="Z80" i="3"/>
  <c r="Z81" i="3"/>
  <c r="Z82" i="3"/>
  <c r="Z83" i="3"/>
  <c r="Z84" i="3"/>
  <c r="Z2" i="3"/>
  <c r="N31" i="1"/>
  <c r="E33" i="1"/>
  <c r="I33" i="1"/>
  <c r="M35" i="1"/>
  <c r="E34" i="1"/>
  <c r="I34" i="1"/>
  <c r="M36" i="1"/>
  <c r="E35" i="1"/>
  <c r="I35" i="1"/>
  <c r="M37" i="1"/>
  <c r="E36" i="1"/>
  <c r="I36" i="1"/>
  <c r="M38" i="1"/>
  <c r="E37" i="1"/>
  <c r="I37" i="1"/>
  <c r="M39" i="1"/>
  <c r="E38" i="1"/>
  <c r="I38" i="1"/>
  <c r="M40" i="1"/>
  <c r="E39" i="1"/>
  <c r="I39" i="1"/>
  <c r="E40" i="1"/>
  <c r="E41" i="1"/>
  <c r="E42" i="1"/>
  <c r="E43" i="1"/>
  <c r="E44" i="1"/>
  <c r="E45" i="1"/>
  <c r="E46" i="1"/>
  <c r="E47" i="1"/>
  <c r="E48" i="1"/>
  <c r="E49" i="1"/>
  <c r="E50" i="1"/>
  <c r="E32" i="1"/>
  <c r="I32" i="1"/>
  <c r="M34" i="1"/>
  <c r="E31" i="1"/>
  <c r="I31" i="1"/>
  <c r="N34" i="1"/>
  <c r="N35" i="1"/>
  <c r="N36" i="1"/>
  <c r="N37" i="1"/>
  <c r="N38" i="1"/>
  <c r="N39" i="1"/>
  <c r="N40" i="1"/>
  <c r="N41" i="1"/>
  <c r="N42" i="1"/>
  <c r="N43" i="1"/>
  <c r="F3" i="2"/>
  <c r="E3" i="2"/>
  <c r="D3" i="2"/>
  <c r="C3" i="2"/>
  <c r="Q16" i="1"/>
  <c r="R16" i="1"/>
  <c r="M31" i="1"/>
  <c r="C32" i="2"/>
  <c r="J39" i="1"/>
  <c r="M41" i="1"/>
  <c r="R17" i="1"/>
  <c r="R18" i="1"/>
  <c r="R19" i="1"/>
  <c r="R20" i="1"/>
  <c r="R21" i="1"/>
  <c r="R23" i="1"/>
  <c r="R22" i="1"/>
  <c r="C7" i="2"/>
  <c r="C11" i="2"/>
  <c r="C6" i="2"/>
  <c r="C5" i="2"/>
  <c r="C9" i="2"/>
  <c r="C13" i="2"/>
  <c r="C12" i="2"/>
  <c r="C10" i="2"/>
  <c r="C8" i="2"/>
  <c r="C4" i="2"/>
  <c r="D11" i="2"/>
  <c r="D10" i="2"/>
  <c r="E10" i="2"/>
  <c r="D7" i="2"/>
  <c r="E5" i="2"/>
  <c r="E11" i="2"/>
  <c r="E8" i="2"/>
  <c r="E7" i="2"/>
  <c r="E6" i="2"/>
  <c r="E12" i="2"/>
  <c r="E4" i="2"/>
  <c r="E9" i="2"/>
  <c r="D6" i="2"/>
  <c r="D4" i="2"/>
  <c r="D12" i="2"/>
  <c r="D8" i="2"/>
  <c r="D9" i="2"/>
  <c r="D5" i="2"/>
  <c r="C14" i="2"/>
  <c r="D13" i="2"/>
  <c r="E13" i="2"/>
  <c r="C15" i="2"/>
  <c r="F8" i="2"/>
  <c r="F12" i="2"/>
  <c r="F4" i="2"/>
  <c r="F5" i="2"/>
  <c r="D14" i="2"/>
  <c r="D15" i="2"/>
  <c r="F6" i="2"/>
  <c r="F7" i="2"/>
  <c r="F11" i="2"/>
  <c r="E14" i="2"/>
  <c r="C16" i="2"/>
  <c r="F10" i="2"/>
  <c r="F9" i="2"/>
  <c r="E16" i="2"/>
  <c r="C17" i="2"/>
  <c r="E15" i="2"/>
  <c r="D16" i="2"/>
  <c r="C18" i="2"/>
  <c r="D17" i="2"/>
  <c r="E18" i="2"/>
  <c r="E17" i="2"/>
  <c r="C19" i="2"/>
  <c r="C25" i="2"/>
  <c r="C26" i="2"/>
  <c r="D19" i="2"/>
  <c r="C30" i="2"/>
  <c r="C21" i="2"/>
  <c r="F14" i="2"/>
  <c r="D18" i="2"/>
  <c r="C48" i="2"/>
  <c r="C57" i="2"/>
  <c r="C36" i="2"/>
  <c r="D61" i="2"/>
  <c r="C20" i="2"/>
  <c r="C29" i="2"/>
  <c r="C44" i="2"/>
  <c r="C38" i="2"/>
  <c r="C33" i="2"/>
  <c r="C41" i="2"/>
  <c r="C54" i="2"/>
  <c r="C27" i="2"/>
  <c r="C22" i="2"/>
  <c r="C24" i="2"/>
  <c r="C23" i="2"/>
  <c r="C52" i="2"/>
  <c r="C37" i="2"/>
  <c r="C31" i="2"/>
  <c r="C49" i="2"/>
  <c r="C39" i="2"/>
  <c r="F13" i="2"/>
  <c r="C28" i="2"/>
  <c r="C53" i="2"/>
  <c r="C59" i="2"/>
  <c r="E59" i="2"/>
  <c r="D58" i="2"/>
  <c r="C56" i="2"/>
  <c r="E54" i="2"/>
  <c r="E58" i="2"/>
  <c r="C42" i="2"/>
  <c r="D56" i="2"/>
  <c r="C60" i="2"/>
  <c r="E62" i="2"/>
  <c r="C47" i="2"/>
  <c r="C46" i="2"/>
  <c r="C35" i="2"/>
  <c r="C40" i="2"/>
  <c r="C58" i="2"/>
  <c r="C50" i="2"/>
  <c r="C34" i="2"/>
  <c r="E56" i="2"/>
  <c r="C62" i="2"/>
  <c r="C51" i="2"/>
  <c r="C43" i="2"/>
  <c r="F16" i="2"/>
  <c r="D45" i="2"/>
  <c r="E61" i="2"/>
  <c r="E45" i="2"/>
  <c r="E53" i="2"/>
  <c r="D33" i="2"/>
  <c r="E37" i="2"/>
  <c r="E57" i="2"/>
  <c r="C61" i="2"/>
  <c r="D57" i="2"/>
  <c r="D53" i="2"/>
  <c r="D62" i="2"/>
  <c r="D60" i="2"/>
  <c r="D55" i="2"/>
  <c r="D59" i="2"/>
  <c r="D54" i="2"/>
  <c r="E55" i="2"/>
  <c r="E60" i="2"/>
  <c r="E38" i="2"/>
  <c r="E46" i="2"/>
  <c r="E24" i="2"/>
  <c r="E28" i="2"/>
  <c r="E40" i="2"/>
  <c r="E41" i="2"/>
  <c r="E49" i="2"/>
  <c r="C55" i="2"/>
  <c r="E25" i="2"/>
  <c r="E33" i="2"/>
  <c r="E50" i="2"/>
  <c r="E51" i="2"/>
  <c r="F15" i="2"/>
  <c r="C45" i="2"/>
  <c r="E34" i="2"/>
  <c r="E32" i="2"/>
  <c r="E35" i="2"/>
  <c r="E42" i="2"/>
  <c r="E43" i="2"/>
  <c r="E31" i="2"/>
  <c r="F18" i="2"/>
  <c r="F17" i="2"/>
  <c r="E19" i="2"/>
  <c r="E39" i="2"/>
  <c r="E36" i="2"/>
  <c r="E47" i="2"/>
  <c r="E52" i="2"/>
  <c r="E48" i="2"/>
  <c r="E44" i="2"/>
  <c r="D29" i="2"/>
  <c r="D26" i="2"/>
  <c r="D50" i="2"/>
  <c r="D36" i="2"/>
  <c r="D46" i="2"/>
  <c r="D31" i="2"/>
  <c r="D24" i="2"/>
  <c r="D20" i="2"/>
  <c r="D32" i="2"/>
  <c r="D43" i="2"/>
  <c r="D28" i="2"/>
  <c r="D49" i="2"/>
  <c r="D51" i="2"/>
  <c r="D21" i="2"/>
  <c r="D38" i="2"/>
  <c r="D30" i="2"/>
  <c r="D25" i="2"/>
  <c r="D23" i="2"/>
  <c r="D48" i="2"/>
  <c r="D40" i="2"/>
  <c r="D42" i="2"/>
  <c r="D34" i="2"/>
  <c r="D39" i="2"/>
  <c r="D27" i="2"/>
  <c r="D22" i="2"/>
  <c r="D41" i="2"/>
  <c r="D52" i="2"/>
  <c r="D47" i="2"/>
  <c r="D44" i="2"/>
  <c r="D35" i="2"/>
  <c r="D37" i="2"/>
  <c r="E27" i="2"/>
  <c r="E26" i="2"/>
  <c r="E20" i="2"/>
  <c r="E30" i="2"/>
  <c r="E23" i="2"/>
  <c r="E22" i="2"/>
  <c r="E29" i="2"/>
  <c r="E21" i="2"/>
  <c r="F19" i="2"/>
  <c r="F48" i="2"/>
  <c r="F37" i="2"/>
  <c r="F40" i="2"/>
  <c r="F36" i="2"/>
  <c r="F39" i="2"/>
  <c r="F47" i="2"/>
  <c r="F38" i="2"/>
  <c r="F60" i="2"/>
  <c r="F34" i="2"/>
  <c r="F46" i="2"/>
  <c r="F51" i="2"/>
  <c r="F61" i="2"/>
  <c r="F35" i="2"/>
  <c r="F45" i="2"/>
  <c r="F50" i="2"/>
  <c r="F58" i="2"/>
  <c r="F32" i="2"/>
  <c r="F44" i="2"/>
  <c r="F49" i="2"/>
  <c r="F59" i="2"/>
  <c r="F33" i="2"/>
  <c r="F43" i="2"/>
  <c r="F53" i="2"/>
  <c r="F56" i="2"/>
  <c r="F42" i="2"/>
  <c r="F55" i="2"/>
  <c r="F57" i="2"/>
  <c r="F54" i="2"/>
  <c r="F41" i="2"/>
  <c r="F62" i="2"/>
  <c r="F52" i="2"/>
  <c r="F20" i="2"/>
  <c r="F22" i="2"/>
  <c r="F23" i="2"/>
  <c r="F27" i="2"/>
  <c r="F29" i="2"/>
  <c r="F30" i="2"/>
  <c r="F21" i="2"/>
  <c r="F25" i="2"/>
  <c r="F26" i="2"/>
  <c r="F31" i="2"/>
  <c r="F28" i="2"/>
  <c r="F24" i="2"/>
  <c r="R96" i="3" l="1"/>
  <c r="R120" i="3"/>
  <c r="R105" i="3"/>
  <c r="R14" i="3"/>
  <c r="R19" i="3"/>
  <c r="R48" i="3"/>
  <c r="R65" i="3"/>
  <c r="R85" i="3"/>
  <c r="R108" i="3"/>
  <c r="R36" i="3"/>
  <c r="R53" i="3"/>
  <c r="R72" i="3"/>
  <c r="R112" i="3"/>
  <c r="R32" i="3"/>
  <c r="R55" i="3"/>
  <c r="R81" i="3"/>
  <c r="R23" i="3"/>
  <c r="R40" i="3"/>
  <c r="R60" i="3"/>
  <c r="R82" i="3"/>
  <c r="R101" i="3"/>
  <c r="R27" i="3"/>
  <c r="R45" i="3"/>
  <c r="R58" i="3"/>
  <c r="R77" i="3"/>
  <c r="R91" i="3"/>
  <c r="R97" i="3"/>
  <c r="R131" i="3"/>
  <c r="R123" i="3"/>
  <c r="R13" i="3"/>
  <c r="R26" i="3"/>
  <c r="R31" i="3"/>
  <c r="R44" i="3"/>
  <c r="R52" i="3"/>
  <c r="R59" i="3"/>
  <c r="R68" i="3"/>
  <c r="R76" i="3"/>
  <c r="R69" i="3"/>
  <c r="R90" i="3"/>
  <c r="R104" i="3"/>
  <c r="R95" i="3"/>
  <c r="R119" i="3"/>
  <c r="R130" i="3"/>
  <c r="R122" i="3"/>
  <c r="R15" i="3"/>
  <c r="R20" i="3"/>
  <c r="R28" i="3"/>
  <c r="R24" i="3"/>
  <c r="R33" i="3"/>
  <c r="R41" i="3"/>
  <c r="R37" i="3"/>
  <c r="R42" i="3"/>
  <c r="R49" i="3"/>
  <c r="R50" i="3"/>
  <c r="R56" i="3"/>
  <c r="R61" i="3"/>
  <c r="R66" i="3"/>
  <c r="R71" i="3"/>
  <c r="R73" i="3"/>
  <c r="R78" i="3"/>
  <c r="R83" i="3"/>
  <c r="R86" i="3"/>
  <c r="R92" i="3"/>
  <c r="R113" i="3"/>
  <c r="R109" i="3"/>
  <c r="R102" i="3"/>
  <c r="R98" i="3"/>
  <c r="R93" i="3"/>
  <c r="R121" i="3"/>
  <c r="R117" i="3"/>
  <c r="R132" i="3"/>
  <c r="R128" i="3"/>
  <c r="R124" i="3"/>
  <c r="R116" i="3"/>
  <c r="R127" i="3"/>
  <c r="R17" i="3"/>
  <c r="R22" i="3"/>
  <c r="R18" i="3"/>
  <c r="R35" i="3"/>
  <c r="R39" i="3"/>
  <c r="R47" i="3"/>
  <c r="R54" i="3"/>
  <c r="R63" i="3"/>
  <c r="R75" i="3"/>
  <c r="R80" i="3"/>
  <c r="R88" i="3"/>
  <c r="R111" i="3"/>
  <c r="R100" i="3"/>
  <c r="R107" i="3"/>
  <c r="R134" i="3"/>
  <c r="R126" i="3"/>
  <c r="R16" i="3"/>
  <c r="R21" i="3"/>
  <c r="R29" i="3"/>
  <c r="R25" i="3"/>
  <c r="R34" i="3"/>
  <c r="R30" i="3"/>
  <c r="R38" i="3"/>
  <c r="R43" i="3"/>
  <c r="R46" i="3"/>
  <c r="R51" i="3"/>
  <c r="R57" i="3"/>
  <c r="R62" i="3"/>
  <c r="R67" i="3"/>
  <c r="R70" i="3"/>
  <c r="R74" i="3"/>
  <c r="R79" i="3"/>
  <c r="R84" i="3"/>
  <c r="R87" i="3"/>
  <c r="R89" i="3"/>
  <c r="R114" i="3"/>
  <c r="R110" i="3"/>
  <c r="R103" i="3"/>
  <c r="R99" i="3"/>
  <c r="R94" i="3"/>
  <c r="R106" i="3"/>
  <c r="R118" i="3"/>
  <c r="R115" i="3"/>
  <c r="R133" i="3"/>
  <c r="R129" i="3"/>
  <c r="R125" i="3"/>
</calcChain>
</file>

<file path=xl/comments1.xml><?xml version="1.0" encoding="utf-8"?>
<comments xmlns="http://schemas.openxmlformats.org/spreadsheetml/2006/main">
  <authors>
    <author>作者</author>
  </authors>
  <commentList>
    <comment ref="R57" authorId="0">
      <text>
        <r>
          <rPr>
            <b/>
            <sz val="9"/>
            <color indexed="81"/>
            <rFont val="宋体"/>
            <family val="3"/>
            <charset val="134"/>
          </rPr>
          <t>标准时间  145</t>
        </r>
      </text>
    </comment>
    <comment ref="R96" authorId="0">
      <text>
        <r>
          <rPr>
            <sz val="9"/>
            <color indexed="81"/>
            <rFont val="宋体"/>
            <family val="3"/>
            <charset val="134"/>
          </rPr>
          <t xml:space="preserve">
标准时间  300</t>
        </r>
      </text>
    </comment>
  </commentList>
</comments>
</file>

<file path=xl/sharedStrings.xml><?xml version="1.0" encoding="utf-8"?>
<sst xmlns="http://schemas.openxmlformats.org/spreadsheetml/2006/main" count="617" uniqueCount="502">
  <si>
    <t>设计之前</t>
    <phoneticPr fontId="1" type="noConversion"/>
  </si>
  <si>
    <t>体力耗尽节点</t>
    <phoneticPr fontId="1" type="noConversion"/>
  </si>
  <si>
    <t>等级</t>
    <phoneticPr fontId="1" type="noConversion"/>
  </si>
  <si>
    <t>第一天极限等级</t>
    <phoneticPr fontId="1" type="noConversion"/>
  </si>
  <si>
    <t>购买1次体力</t>
    <phoneticPr fontId="1" type="noConversion"/>
  </si>
  <si>
    <t>日常获得</t>
    <phoneticPr fontId="1" type="noConversion"/>
  </si>
  <si>
    <t>到达极限等级</t>
  </si>
  <si>
    <t>开启副本</t>
  </si>
  <si>
    <t>每日引导副本量</t>
  </si>
  <si>
    <t>天数</t>
  </si>
  <si>
    <t>免费玩家</t>
  </si>
  <si>
    <t>1000/月</t>
  </si>
  <si>
    <t>2000/月</t>
  </si>
  <si>
    <t>玩家前7天每天到达的极限等级</t>
  </si>
  <si>
    <t>玩家第一周开启副本的速度</t>
  </si>
  <si>
    <t>每日任务/活动引导副本数量</t>
  </si>
  <si>
    <t>章节规划</t>
    <phoneticPr fontId="1" type="noConversion"/>
  </si>
  <si>
    <t>第一章结束等级</t>
    <phoneticPr fontId="1" type="noConversion"/>
  </si>
  <si>
    <t>第二章结束等级</t>
    <phoneticPr fontId="1" type="noConversion"/>
  </si>
  <si>
    <t>第三章结束等级</t>
    <phoneticPr fontId="1" type="noConversion"/>
  </si>
  <si>
    <t>困难副本开启</t>
    <phoneticPr fontId="1" type="noConversion"/>
  </si>
  <si>
    <t>第四章结束等级</t>
    <phoneticPr fontId="1" type="noConversion"/>
  </si>
  <si>
    <t>第五章结束等级</t>
    <phoneticPr fontId="1" type="noConversion"/>
  </si>
  <si>
    <t>第六章结束等级</t>
    <phoneticPr fontId="1" type="noConversion"/>
  </si>
  <si>
    <t>第七章结束等级</t>
    <phoneticPr fontId="1" type="noConversion"/>
  </si>
  <si>
    <t>第八章结束等级</t>
    <phoneticPr fontId="1" type="noConversion"/>
  </si>
  <si>
    <t>体力控制</t>
    <phoneticPr fontId="1" type="noConversion"/>
  </si>
  <si>
    <t>第二天开始</t>
    <phoneticPr fontId="1" type="noConversion"/>
  </si>
  <si>
    <t>章节副本数</t>
    <phoneticPr fontId="1" type="noConversion"/>
  </si>
  <si>
    <t>重复副本数</t>
    <phoneticPr fontId="1" type="noConversion"/>
  </si>
  <si>
    <t>可获得日常奖励</t>
    <phoneticPr fontId="1" type="noConversion"/>
  </si>
  <si>
    <t>消耗体力</t>
    <phoneticPr fontId="1" type="noConversion"/>
  </si>
  <si>
    <t>恢复体力</t>
    <phoneticPr fontId="1" type="noConversion"/>
  </si>
  <si>
    <t>第二天体力完结(420)</t>
    <phoneticPr fontId="1" type="noConversion"/>
  </si>
  <si>
    <t>开服时间</t>
    <phoneticPr fontId="1" type="noConversion"/>
  </si>
  <si>
    <t>小时</t>
    <phoneticPr fontId="1" type="noConversion"/>
  </si>
  <si>
    <t>单位数量</t>
    <phoneticPr fontId="1" type="noConversion"/>
  </si>
  <si>
    <t>EXP</t>
    <phoneticPr fontId="1" type="noConversion"/>
  </si>
  <si>
    <t>第二天极限等级</t>
    <phoneticPr fontId="1" type="noConversion"/>
  </si>
  <si>
    <t>数量</t>
    <phoneticPr fontId="1" type="noConversion"/>
  </si>
  <si>
    <t>初始</t>
    <phoneticPr fontId="1" type="noConversion"/>
  </si>
  <si>
    <r>
      <t>0,1,3,</t>
    </r>
    <r>
      <rPr>
        <b/>
        <sz val="11"/>
        <color rgb="FFFF0000"/>
        <rFont val="宋体"/>
        <family val="3"/>
        <charset val="134"/>
        <scheme val="minor"/>
      </rPr>
      <t>4</t>
    </r>
    <r>
      <rPr>
        <b/>
        <sz val="11"/>
        <color theme="1"/>
        <rFont val="宋体"/>
        <family val="3"/>
        <charset val="134"/>
        <scheme val="minor"/>
      </rPr>
      <t>,5,6,8,</t>
    </r>
    <r>
      <rPr>
        <b/>
        <sz val="11"/>
        <color rgb="FFFF0000"/>
        <rFont val="宋体"/>
        <family val="3"/>
        <charset val="134"/>
        <scheme val="minor"/>
      </rPr>
      <t>9</t>
    </r>
    <r>
      <rPr>
        <b/>
        <sz val="11"/>
        <color theme="1"/>
        <rFont val="宋体"/>
        <family val="3"/>
        <charset val="134"/>
        <scheme val="minor"/>
      </rPr>
      <t>开放新本</t>
    </r>
    <phoneticPr fontId="1" type="noConversion"/>
  </si>
  <si>
    <t>体力耗尽节点</t>
    <phoneticPr fontId="1" type="noConversion"/>
  </si>
  <si>
    <t>普通玩家</t>
    <phoneticPr fontId="1" type="noConversion"/>
  </si>
  <si>
    <t>副本数</t>
    <phoneticPr fontId="1" type="noConversion"/>
  </si>
  <si>
    <t>玩家等级</t>
    <phoneticPr fontId="1" type="noConversion"/>
  </si>
  <si>
    <t>第三条极限等级</t>
    <phoneticPr fontId="1" type="noConversion"/>
  </si>
  <si>
    <t>体力耗尽节点</t>
    <phoneticPr fontId="1" type="noConversion"/>
  </si>
  <si>
    <t>疲劳经验系数</t>
    <phoneticPr fontId="1" type="noConversion"/>
  </si>
  <si>
    <t>章节</t>
    <phoneticPr fontId="1" type="noConversion"/>
  </si>
  <si>
    <t>关卡点</t>
    <phoneticPr fontId="1" type="noConversion"/>
  </si>
  <si>
    <t>副本经验</t>
    <phoneticPr fontId="1" type="noConversion"/>
  </si>
  <si>
    <t>副本开启内容</t>
    <phoneticPr fontId="7" type="noConversion"/>
  </si>
  <si>
    <t>天数</t>
    <phoneticPr fontId="7" type="noConversion"/>
  </si>
  <si>
    <t>玩点：</t>
    <phoneticPr fontId="7" type="noConversion"/>
  </si>
  <si>
    <t>等级</t>
    <phoneticPr fontId="7" type="noConversion"/>
  </si>
  <si>
    <t>免费玩家</t>
    <phoneticPr fontId="7" type="noConversion"/>
  </si>
  <si>
    <t>1000/月</t>
    <phoneticPr fontId="7" type="noConversion"/>
  </si>
  <si>
    <t>2000/月</t>
    <phoneticPr fontId="7" type="noConversion"/>
  </si>
  <si>
    <t>章节</t>
    <phoneticPr fontId="7" type="noConversion"/>
  </si>
  <si>
    <t>投放怪物</t>
    <phoneticPr fontId="7" type="noConversion"/>
  </si>
  <si>
    <t>坑对应</t>
    <phoneticPr fontId="7" type="noConversion"/>
  </si>
  <si>
    <t>玩点对应</t>
    <phoneticPr fontId="7" type="noConversion"/>
  </si>
  <si>
    <t>大招</t>
  </si>
  <si>
    <t>1只D，1只S（一物理大招，一法系）</t>
    <phoneticPr fontId="7" type="noConversion"/>
  </si>
  <si>
    <t>玩家上手度：高</t>
  </si>
  <si>
    <t>大招教学</t>
    <phoneticPr fontId="7" type="noConversion"/>
  </si>
  <si>
    <t>物理大招</t>
  </si>
  <si>
    <t>1只T（自动嘲讽型）</t>
    <phoneticPr fontId="7" type="noConversion"/>
  </si>
  <si>
    <t>小boss不使用大招会死1只怪（这点数值不好卡，很有可能因此输掉），输掉提示使用大招</t>
    <phoneticPr fontId="7" type="noConversion"/>
  </si>
  <si>
    <t>优化：各个弱点此时显示出来</t>
  </si>
  <si>
    <t>集火教学</t>
    <phoneticPr fontId="7" type="noConversion"/>
  </si>
  <si>
    <t>法系大招</t>
  </si>
  <si>
    <t>弱点教学（照妖镜教学），boss不同部位伤害比，boss关卡开启照妖镜功能</t>
    <phoneticPr fontId="7" type="noConversion"/>
  </si>
  <si>
    <t>优化：操作判定更容易</t>
  </si>
  <si>
    <t>开启签到</t>
    <phoneticPr fontId="7" type="noConversion"/>
  </si>
  <si>
    <t>战力提升：20%</t>
  </si>
  <si>
    <t>集火</t>
  </si>
  <si>
    <t>玩家上手度：中等（容易不知道是点1下还是一直点）</t>
  </si>
  <si>
    <t>打击点教学，boss铠甲（技能关联）</t>
    <phoneticPr fontId="7" type="noConversion"/>
  </si>
  <si>
    <t>优化：</t>
  </si>
  <si>
    <t>点中时加入汇聚动画，再次点击散开</t>
  </si>
  <si>
    <t>首次抽蛋奖励1只未知</t>
    <phoneticPr fontId="7" type="noConversion"/>
  </si>
  <si>
    <t>开启宠物强化</t>
    <phoneticPr fontId="7" type="noConversion"/>
  </si>
  <si>
    <t>boss有类似炸弹的弱点，不及时打掉就会爆炸</t>
    <phoneticPr fontId="7" type="noConversion"/>
  </si>
  <si>
    <t>集火残血怪物</t>
  </si>
  <si>
    <t>集火DPS</t>
  </si>
  <si>
    <t>打击点教学，不处理会导致灭团的部位（设置卡点）</t>
    <phoneticPr fontId="7" type="noConversion"/>
  </si>
  <si>
    <t>集火怪物弱点（指真正的*弱*点）</t>
    <phoneticPr fontId="7" type="noConversion"/>
  </si>
  <si>
    <t>集火针对属性怪物</t>
  </si>
  <si>
    <t>宠物装备强化</t>
    <phoneticPr fontId="7" type="noConversion"/>
  </si>
  <si>
    <t>战力提升</t>
  </si>
  <si>
    <t>普通对局：趋近于0</t>
  </si>
  <si>
    <t>签到投放1只宠物</t>
    <phoneticPr fontId="7" type="noConversion"/>
  </si>
  <si>
    <t>投放前三只宠物基础装备及相关强化材料（不饱和）</t>
    <phoneticPr fontId="7" type="noConversion"/>
  </si>
  <si>
    <t>不处理会导致灭团的部位巩固（装备强化卡点，战力计算时加入新增宠物战力）</t>
    <phoneticPr fontId="7" type="noConversion"/>
  </si>
  <si>
    <t>boss对局：20%</t>
  </si>
  <si>
    <t>阵型选择</t>
    <phoneticPr fontId="7" type="noConversion"/>
  </si>
  <si>
    <t>照妖镜</t>
  </si>
  <si>
    <t>主目的：辅助集火目标，查看弱点相关信息</t>
  </si>
  <si>
    <t>优化</t>
  </si>
  <si>
    <t>弱点鉴定后停留渐隐，玩法中更多AI不会主动打</t>
  </si>
  <si>
    <t>存在即会释放致死技能的部位个数提示（弱点用骷髅符号提示），同时选择关卡界面用相同符号进行提示</t>
  </si>
  <si>
    <t>美杜莎的两个蛇头</t>
  </si>
  <si>
    <t>卡戎的水晶</t>
  </si>
  <si>
    <t>非致死需要注意弱点用叹号提示，如：美杜莎除力蛇，智蛇外剩余两个蛇头，卡戎左右手</t>
  </si>
  <si>
    <t>可以考虑和集火一起教，或者先教集火操作，boss时在教照妖镜</t>
  </si>
  <si>
    <t>弱点不要叫弱点了，叫怪物身体部位和怪物装甲，身体部位一定关联血量，装甲一定不关联，可破坏的部位可以用照妖镜侦测剩余血量，</t>
  </si>
  <si>
    <t>普通对局：无</t>
  </si>
  <si>
    <t>一般boss局：无</t>
  </si>
  <si>
    <t>特殊设计boss局：看设计</t>
  </si>
  <si>
    <t>阵型</t>
  </si>
  <si>
    <t>至少有4个怪物</t>
  </si>
  <si>
    <t>投放TDS之后投放</t>
  </si>
  <si>
    <t>隐藏在铠甲后的打击点</t>
    <phoneticPr fontId="7" type="noConversion"/>
  </si>
  <si>
    <t>Defender加入血量分给队友效果</t>
  </si>
  <si>
    <t>Defender加入伤害分担</t>
  </si>
  <si>
    <t>换怪</t>
  </si>
  <si>
    <t>非阻碍</t>
  </si>
  <si>
    <t>针对玩法体现</t>
  </si>
  <si>
    <t>boss会更换形态</t>
  </si>
  <si>
    <t>后备回血？</t>
  </si>
  <si>
    <t>不稳定</t>
  </si>
  <si>
    <t>打断技巧</t>
  </si>
  <si>
    <t>一只很爱出大招的boss</t>
  </si>
  <si>
    <t>隐藏的弱点</t>
    <phoneticPr fontId="7" type="noConversion"/>
  </si>
  <si>
    <t xml:space="preserve"> </t>
    <phoneticPr fontId="7" type="noConversion"/>
  </si>
  <si>
    <t>总副本数</t>
    <phoneticPr fontId="1" type="noConversion"/>
  </si>
  <si>
    <t>循环副本数</t>
    <phoneticPr fontId="1" type="noConversion"/>
  </si>
  <si>
    <t>主线任务经验</t>
    <phoneticPr fontId="1" type="noConversion"/>
  </si>
  <si>
    <t>实际获得经验</t>
    <phoneticPr fontId="1" type="noConversion"/>
  </si>
  <si>
    <t>经验估值</t>
    <phoneticPr fontId="1" type="noConversion"/>
  </si>
  <si>
    <t>日常经验值</t>
    <phoneticPr fontId="1" type="noConversion"/>
  </si>
  <si>
    <t>总累需求计经验</t>
    <phoneticPr fontId="1" type="noConversion"/>
  </si>
  <si>
    <t>战斗教学</t>
    <phoneticPr fontId="1" type="noConversion"/>
  </si>
  <si>
    <t>等级</t>
    <phoneticPr fontId="1" type="noConversion"/>
  </si>
  <si>
    <t>章节</t>
    <phoneticPr fontId="1" type="noConversion"/>
  </si>
  <si>
    <r>
      <t>战斗教学
关卡点</t>
    </r>
    <r>
      <rPr>
        <b/>
        <sz val="9"/>
        <rFont val="宋体"/>
        <family val="3"/>
        <charset val="134"/>
        <scheme val="minor"/>
      </rPr>
      <t xml:space="preserve">1,大招教学,第二回合攒积足够能量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 xml:space="preserve">2,集火教学_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>3,照妖镜教学,关底BOSS显示弱点</t>
    </r>
    <phoneticPr fontId="1" type="noConversion"/>
  </si>
  <si>
    <t>关卡波次</t>
    <phoneticPr fontId="1" type="noConversion"/>
  </si>
  <si>
    <t>阶段</t>
    <phoneticPr fontId="1" type="noConversion"/>
  </si>
  <si>
    <t>-</t>
    <phoneticPr fontId="1" type="noConversion"/>
  </si>
  <si>
    <t>教学方式/描述</t>
    <phoneticPr fontId="1" type="noConversion"/>
  </si>
  <si>
    <t>战斗前</t>
    <phoneticPr fontId="1" type="noConversion"/>
  </si>
  <si>
    <t>战斗中</t>
    <phoneticPr fontId="1" type="noConversion"/>
  </si>
  <si>
    <t>开场CG,对话</t>
    <phoneticPr fontId="1" type="noConversion"/>
  </si>
  <si>
    <t>战斗中</t>
    <phoneticPr fontId="1" type="noConversion"/>
  </si>
  <si>
    <t>大招教学</t>
    <phoneticPr fontId="1" type="noConversion"/>
  </si>
  <si>
    <t>战斗后</t>
    <phoneticPr fontId="1" type="noConversion"/>
  </si>
  <si>
    <t>基本战斗UI指引</t>
    <phoneticPr fontId="1" type="noConversion"/>
  </si>
  <si>
    <t>战斗前</t>
    <phoneticPr fontId="1" type="noConversion"/>
  </si>
  <si>
    <t>-</t>
    <phoneticPr fontId="1" type="noConversion"/>
  </si>
  <si>
    <t>新货币</t>
    <phoneticPr fontId="1" type="noConversion"/>
  </si>
  <si>
    <t>金币,钻石</t>
    <phoneticPr fontId="1" type="noConversion"/>
  </si>
  <si>
    <t>战斗后</t>
    <phoneticPr fontId="1" type="noConversion"/>
  </si>
  <si>
    <t>宠物上阵</t>
    <phoneticPr fontId="1" type="noConversion"/>
  </si>
  <si>
    <t>战斗后获得白色装备一件</t>
    <phoneticPr fontId="1" type="noConversion"/>
  </si>
  <si>
    <t>指引进行装备穿戴</t>
    <phoneticPr fontId="1" type="noConversion"/>
  </si>
  <si>
    <t>关卡关键奖励</t>
    <phoneticPr fontId="1" type="noConversion"/>
  </si>
  <si>
    <t>等级节点</t>
    <phoneticPr fontId="1" type="noConversion"/>
  </si>
  <si>
    <t>正常战斗</t>
    <phoneticPr fontId="1" type="noConversion"/>
  </si>
  <si>
    <t>战斗要求</t>
    <phoneticPr fontId="1" type="noConversion"/>
  </si>
  <si>
    <t>任务完成后升至2级</t>
    <phoneticPr fontId="1" type="noConversion"/>
  </si>
  <si>
    <t>不做限制,但能明确感受五行相克</t>
    <phoneticPr fontId="1" type="noConversion"/>
  </si>
  <si>
    <t>战斗前</t>
    <phoneticPr fontId="1" type="noConversion"/>
  </si>
  <si>
    <t>战斗中</t>
    <phoneticPr fontId="1" type="noConversion"/>
  </si>
  <si>
    <t>战斗后</t>
    <phoneticPr fontId="1" type="noConversion"/>
  </si>
  <si>
    <t>白色装备</t>
    <phoneticPr fontId="1" type="noConversion"/>
  </si>
  <si>
    <t>系统投放</t>
    <phoneticPr fontId="1" type="noConversion"/>
  </si>
  <si>
    <t>副本系统</t>
    <phoneticPr fontId="1" type="noConversion"/>
  </si>
  <si>
    <t>战斗后指引下一关</t>
    <phoneticPr fontId="1" type="noConversion"/>
  </si>
  <si>
    <t>战斗后指引下一关</t>
    <phoneticPr fontId="1" type="noConversion"/>
  </si>
  <si>
    <t>多个弱点BOSS登场,提示照妖镜的使用,引导破坏BOSS两个弱点</t>
    <phoneticPr fontId="1" type="noConversion"/>
  </si>
  <si>
    <t>开启装备强化功能</t>
    <phoneticPr fontId="1" type="noConversion"/>
  </si>
  <si>
    <t>关卡结算,升至3</t>
    <phoneticPr fontId="1" type="noConversion"/>
  </si>
  <si>
    <t>关卡结算,升至4级</t>
    <phoneticPr fontId="1" type="noConversion"/>
  </si>
  <si>
    <t>主场景</t>
    <phoneticPr fontId="1" type="noConversion"/>
  </si>
  <si>
    <t>剧情过场</t>
    <phoneticPr fontId="1" type="noConversion"/>
  </si>
  <si>
    <t>文案填充一下…</t>
    <phoneticPr fontId="1" type="noConversion"/>
  </si>
  <si>
    <t>基本游戏核心教学完成,让玩家快速体验游戏过图感受</t>
    <phoneticPr fontId="1" type="noConversion"/>
  </si>
  <si>
    <t>穿戴教学</t>
    <phoneticPr fontId="1" type="noConversion"/>
  </si>
  <si>
    <t>弱点教学,对弱点伤害会明显很多</t>
    <phoneticPr fontId="1" type="noConversion"/>
  </si>
  <si>
    <t>战斗结算时引导点击下一关</t>
    <phoneticPr fontId="1" type="noConversion"/>
  </si>
  <si>
    <t>宠物成长</t>
    <phoneticPr fontId="1" type="noConversion"/>
  </si>
  <si>
    <t>宠物升级至2级,T没升级</t>
    <phoneticPr fontId="1" type="noConversion"/>
  </si>
  <si>
    <t>宠物界面</t>
    <phoneticPr fontId="1" type="noConversion"/>
  </si>
  <si>
    <t>战斗回数足够玩家两个宠物集气</t>
    <phoneticPr fontId="1" type="noConversion"/>
  </si>
  <si>
    <t>战斗如果宠物集气满,则强制引导使用大招</t>
    <phoneticPr fontId="1" type="noConversion"/>
  </si>
  <si>
    <t>属性相克教学,讲解系统.战斗中弹出对话</t>
    <phoneticPr fontId="1" type="noConversion"/>
  </si>
  <si>
    <t>玩家开启装备强化功能,进入宠物界面可进行装备强化</t>
    <phoneticPr fontId="1" type="noConversion"/>
  </si>
  <si>
    <t>战斗后</t>
    <phoneticPr fontId="1" type="noConversion"/>
  </si>
  <si>
    <t>死亡2只宠物</t>
    <phoneticPr fontId="1" type="noConversion"/>
  </si>
  <si>
    <t>防御宠物蛋</t>
    <phoneticPr fontId="1" type="noConversion"/>
  </si>
  <si>
    <t>图鉴系统,抽奖功能</t>
    <phoneticPr fontId="1" type="noConversion"/>
  </si>
  <si>
    <t>主界面</t>
    <phoneticPr fontId="1" type="noConversion"/>
  </si>
  <si>
    <t>BOSS出现能照出一个弱点,教学使用照妖镜,然后用集火弱点.</t>
    <phoneticPr fontId="1" type="noConversion"/>
  </si>
  <si>
    <t>将T宠物提升至2级</t>
    <phoneticPr fontId="1" type="noConversion"/>
  </si>
  <si>
    <t>战斗获得新宠物,开启宠物分解功能</t>
    <phoneticPr fontId="1" type="noConversion"/>
  </si>
  <si>
    <t>boss战增加难度,如果未攻击弱点则死亡1只宠物</t>
    <phoneticPr fontId="1" type="noConversion"/>
  </si>
  <si>
    <t>玩家操作宠物上阵</t>
    <phoneticPr fontId="1" type="noConversion"/>
  </si>
  <si>
    <r>
      <t>引导新获得的</t>
    </r>
    <r>
      <rPr>
        <b/>
        <u/>
        <sz val="11"/>
        <color theme="1"/>
        <rFont val="宋体"/>
        <family val="3"/>
        <charset val="134"/>
        <scheme val="minor"/>
      </rPr>
      <t>T宠物</t>
    </r>
    <r>
      <rPr>
        <sz val="11"/>
        <color theme="1"/>
        <rFont val="宋体"/>
        <family val="2"/>
        <scheme val="minor"/>
      </rPr>
      <t>上阵</t>
    </r>
    <r>
      <rPr>
        <sz val="11"/>
        <color theme="1"/>
        <rFont val="宋体"/>
        <family val="3"/>
        <charset val="134"/>
        <scheme val="minor"/>
      </rPr>
      <t>,此时获得第三个宠物位置</t>
    </r>
    <phoneticPr fontId="1" type="noConversion"/>
  </si>
  <si>
    <t>基本战斗UI指引,告诉玩家这是血条
其实我第一次没觉得这是血条</t>
    <phoneticPr fontId="1" type="noConversion"/>
  </si>
  <si>
    <t>进入主场景,并插入主场景CG</t>
    <phoneticPr fontId="1" type="noConversion"/>
  </si>
  <si>
    <t>教学目的</t>
    <phoneticPr fontId="1" type="noConversion"/>
  </si>
  <si>
    <t>理解TDS团队模型</t>
    <phoneticPr fontId="1" type="noConversion"/>
  </si>
  <si>
    <r>
      <t>获得带单体嘲讽T宠物碎片10个,</t>
    </r>
    <r>
      <rPr>
        <b/>
        <u/>
        <sz val="11"/>
        <color theme="1"/>
        <rFont val="宋体"/>
        <family val="3"/>
        <charset val="134"/>
        <scheme val="minor"/>
      </rPr>
      <t/>
    </r>
    <phoneticPr fontId="1" type="noConversion"/>
  </si>
  <si>
    <r>
      <t>完成主线任务升级到2级并获得</t>
    </r>
    <r>
      <rPr>
        <b/>
        <u/>
        <sz val="11"/>
        <color theme="1"/>
        <rFont val="宋体"/>
        <family val="3"/>
        <charset val="134"/>
        <scheme val="minor"/>
      </rPr>
      <t>宠物碎片</t>
    </r>
    <phoneticPr fontId="1" type="noConversion"/>
  </si>
  <si>
    <t>宠物上阵,强制引导玩家上阵新获得的两个宠物</t>
    <phoneticPr fontId="1" type="noConversion"/>
  </si>
  <si>
    <t>开启宠物图鉴功能,引导玩家通过图鉴合成完整宠物</t>
    <phoneticPr fontId="1" type="noConversion"/>
  </si>
  <si>
    <t>主要战斗点</t>
    <phoneticPr fontId="1" type="noConversion"/>
  </si>
  <si>
    <t>主要学习点</t>
    <phoneticPr fontId="1" type="noConversion"/>
  </si>
  <si>
    <t>敌方坦克/S每次集气满会释放护盾</t>
    <phoneticPr fontId="1" type="noConversion"/>
  </si>
  <si>
    <t>难度开始提升,出现可以进行自愈的敌人</t>
    <phoneticPr fontId="1" type="noConversion"/>
  </si>
  <si>
    <t>DOT与HOT的理解</t>
    <phoneticPr fontId="1" type="noConversion"/>
  </si>
  <si>
    <t>使用NPC助战宠物上阵,开放宠物上阵位4(自己的DPS将进入后备位置)</t>
    <phoneticPr fontId="1" type="noConversion"/>
  </si>
  <si>
    <t>出现功能,抽蛋--获得两只完整的宠物蛋碎片各10个.</t>
    <phoneticPr fontId="1" type="noConversion"/>
  </si>
  <si>
    <t>敌人开始出现攻速快型怪物</t>
    <phoneticPr fontId="1" type="noConversion"/>
  </si>
  <si>
    <t>上阵速度低的宠物能够给予较高伤害</t>
    <phoneticPr fontId="1" type="noConversion"/>
  </si>
  <si>
    <t>战斗成长体验开始困难,提示升级装备</t>
    <phoneticPr fontId="1" type="noConversion"/>
  </si>
  <si>
    <t>装备成长材料循环教学</t>
    <phoneticPr fontId="1" type="noConversion"/>
  </si>
  <si>
    <t>强化石不足,提示重复打第2-3章节点收集强化石.</t>
    <phoneticPr fontId="1" type="noConversion"/>
  </si>
  <si>
    <t>引导强化使目标装备强化至8</t>
    <phoneticPr fontId="1" type="noConversion"/>
  </si>
  <si>
    <t>给予装备强化石奖励</t>
    <phoneticPr fontId="1" type="noConversion"/>
  </si>
  <si>
    <t>BOSS点</t>
    <phoneticPr fontId="1" type="noConversion"/>
  </si>
  <si>
    <t>会释放DOT的怪物</t>
    <phoneticPr fontId="1" type="noConversion"/>
  </si>
  <si>
    <t>对于之前教学的验证</t>
    <phoneticPr fontId="1" type="noConversion"/>
  </si>
  <si>
    <t>BOSS弱点可破坏,破坏后BOSS技能发生变化</t>
    <phoneticPr fontId="1" type="noConversion"/>
  </si>
  <si>
    <t>同时教育关于BOSS破坏点的结果</t>
    <phoneticPr fontId="1" type="noConversion"/>
  </si>
  <si>
    <t>任务结算升级至6</t>
    <phoneticPr fontId="1" type="noConversion"/>
  </si>
  <si>
    <t>商店</t>
    <phoneticPr fontId="1" type="noConversion"/>
  </si>
  <si>
    <t>商店</t>
    <phoneticPr fontId="1" type="noConversion"/>
  </si>
  <si>
    <t>大冒险</t>
    <phoneticPr fontId="1" type="noConversion"/>
  </si>
  <si>
    <t>日常点</t>
    <phoneticPr fontId="1" type="noConversion"/>
  </si>
  <si>
    <t>BOSS破坏点,与弱点区分,并非击破所有弱点就是合理好事</t>
    <phoneticPr fontId="1" type="noConversion"/>
  </si>
  <si>
    <t>商店教学</t>
    <phoneticPr fontId="1" type="noConversion"/>
  </si>
  <si>
    <t>商店购买的东西会比商城定价要便宜一些.</t>
    <phoneticPr fontId="1" type="noConversion"/>
  </si>
  <si>
    <t>玩法</t>
    <phoneticPr fontId="1" type="noConversion"/>
  </si>
  <si>
    <t>开启大冒险功能,冒险公会会定期刷新一些任务</t>
    <phoneticPr fontId="1" type="noConversion"/>
  </si>
  <si>
    <t>大冒险教学内容</t>
    <phoneticPr fontId="1" type="noConversion"/>
  </si>
  <si>
    <t>商店有定时刷新时间,引导中加入一次手动刷新</t>
    <phoneticPr fontId="1" type="noConversion"/>
  </si>
  <si>
    <t>升级至10</t>
    <phoneticPr fontId="1" type="noConversion"/>
  </si>
  <si>
    <t>副本结束后升级至9</t>
    <phoneticPr fontId="1" type="noConversion"/>
  </si>
  <si>
    <t>宠物面板--装备强化</t>
    <phoneticPr fontId="1" type="noConversion"/>
  </si>
  <si>
    <t>分解合成功能---宠物分解</t>
    <phoneticPr fontId="1" type="noConversion"/>
  </si>
  <si>
    <t>困难副本</t>
    <phoneticPr fontId="1" type="noConversion"/>
  </si>
  <si>
    <t>目的意义:
2章后续副本难度增大,建议玩家先进行宠物进阶</t>
    <phoneticPr fontId="1" type="noConversion"/>
  </si>
  <si>
    <t>困难副本比相对普通副本难度大,但掉落为宠物进阶相关材料</t>
    <phoneticPr fontId="1" type="noConversion"/>
  </si>
  <si>
    <t>H1-1</t>
    <phoneticPr fontId="1" type="noConversion"/>
  </si>
  <si>
    <t>H1-2</t>
    <phoneticPr fontId="1" type="noConversion"/>
  </si>
  <si>
    <t>H1-3</t>
    <phoneticPr fontId="1" type="noConversion"/>
  </si>
  <si>
    <t>困难副本产出与宠物相关的内容</t>
    <phoneticPr fontId="1" type="noConversion"/>
  </si>
  <si>
    <t>BOSS点将产出宠物碎片</t>
    <phoneticPr fontId="1" type="noConversion"/>
  </si>
  <si>
    <t>副本设计:突出宠物特性,部分宠物增加被动技能</t>
    <phoneticPr fontId="1" type="noConversion"/>
  </si>
  <si>
    <t>副本设计:波次2,宠物新增一个宠物会给全团释放攻速提高的BUFF,需要优先集火</t>
    <phoneticPr fontId="1" type="noConversion"/>
  </si>
  <si>
    <t>副本设计,波次3,BOSS强度提升,增加HOT技能</t>
    <phoneticPr fontId="1" type="noConversion"/>
  </si>
  <si>
    <t>困难副本
下用副本代号前增加H区别困难与普通副本</t>
    <phoneticPr fontId="1" type="noConversion"/>
  </si>
  <si>
    <t>困难副本日常解锁,可以完成困难副本日常</t>
    <phoneticPr fontId="1" type="noConversion"/>
  </si>
  <si>
    <t>完成后升到13级</t>
    <phoneticPr fontId="1" type="noConversion"/>
  </si>
  <si>
    <t>基于之前的教学,给予一个相关的BOSS,如洛新妇</t>
    <phoneticPr fontId="1" type="noConversion"/>
  </si>
  <si>
    <t>升级至11级</t>
    <phoneticPr fontId="1" type="noConversion"/>
  </si>
  <si>
    <t>升级至12级</t>
    <phoneticPr fontId="1" type="noConversion"/>
  </si>
  <si>
    <t>需求疲劳点</t>
    <phoneticPr fontId="1" type="noConversion"/>
  </si>
  <si>
    <t>最大疲劳点</t>
    <phoneticPr fontId="1" type="noConversion"/>
  </si>
  <si>
    <t>此时正常流程无法达到三星评价</t>
    <phoneticPr fontId="1" type="noConversion"/>
  </si>
  <si>
    <t>充值指引</t>
    <phoneticPr fontId="1" type="noConversion"/>
  </si>
  <si>
    <t>前三个副本各通过一遍后能提升人物等级</t>
    <phoneticPr fontId="1" type="noConversion"/>
  </si>
  <si>
    <t>完成日常任务----困难副本三次</t>
    <phoneticPr fontId="1" type="noConversion"/>
  </si>
  <si>
    <t>困难副本三次</t>
    <phoneticPr fontId="1" type="noConversion"/>
  </si>
  <si>
    <t>完成任务后获得额外10个升阶材料.</t>
    <phoneticPr fontId="1" type="noConversion"/>
  </si>
  <si>
    <t>剩余经验度50%,引导玩家继续刷完3个本的剩余次数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</si>
  <si>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</si>
  <si>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</si>
  <si>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</si>
  <si>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2-4</t>
    <phoneticPr fontId="1" type="noConversion"/>
  </si>
  <si>
    <t>三个宠物全部进行一次进阶,(45个碎片)</t>
    <phoneticPr fontId="1" type="noConversion"/>
  </si>
  <si>
    <t>进阶结束后可以继续攻关</t>
    <phoneticPr fontId="1" type="noConversion"/>
  </si>
  <si>
    <t>2-5</t>
    <phoneticPr fontId="1" type="noConversion"/>
  </si>
  <si>
    <t>关卡点2-5,增加数值难度,需要进阶宠物可以通过</t>
    <phoneticPr fontId="1" type="noConversion"/>
  </si>
  <si>
    <t>关卡点2-6,难度略微降低</t>
    <phoneticPr fontId="1" type="noConversion"/>
  </si>
  <si>
    <t>2-6</t>
    <phoneticPr fontId="1" type="noConversion"/>
  </si>
  <si>
    <t>2-7</t>
  </si>
  <si>
    <t>关卡点2-7,数值难度提高,</t>
    <phoneticPr fontId="1" type="noConversion"/>
  </si>
  <si>
    <t>2-8</t>
    <phoneticPr fontId="1" type="noConversion"/>
  </si>
  <si>
    <t>BOSS点设计,关底BOSS,根据之前的教学充分融合进行考验
数值难度,介于2-3~3-7之间</t>
    <phoneticPr fontId="1" type="noConversion"/>
  </si>
  <si>
    <t>宠物进阶</t>
    <phoneticPr fontId="1" type="noConversion"/>
  </si>
  <si>
    <t>完成任务升级至14级</t>
    <phoneticPr fontId="1" type="noConversion"/>
  </si>
  <si>
    <t>三个宠物进阶</t>
    <phoneticPr fontId="1" type="noConversion"/>
  </si>
  <si>
    <t>大冒险-小怪</t>
    <phoneticPr fontId="1" type="noConversion"/>
  </si>
  <si>
    <t>目前仅开启大冒险采集类型任务能获得一些装备强化石,任何宠物都能完成</t>
    <phoneticPr fontId="1" type="noConversion"/>
  </si>
  <si>
    <t>大冒险_采集</t>
    <phoneticPr fontId="1" type="noConversion"/>
  </si>
  <si>
    <t>小怪任务需要宠物战力越高越容易完成</t>
    <phoneticPr fontId="1" type="noConversion"/>
  </si>
  <si>
    <t>小怪大冒险可以产出宠物进阶道具</t>
    <phoneticPr fontId="1" type="noConversion"/>
  </si>
  <si>
    <t>第二章完成后,可进行讨伐小怪的大冒险任务</t>
    <phoneticPr fontId="1" type="noConversion"/>
  </si>
  <si>
    <t>开启竞技场</t>
    <phoneticPr fontId="1" type="noConversion"/>
  </si>
  <si>
    <t>开启第三章副本</t>
    <phoneticPr fontId="1" type="noConversion"/>
  </si>
  <si>
    <t>完成副本后,剩余30%,需要重复刷本13次</t>
    <phoneticPr fontId="1" type="noConversion"/>
  </si>
  <si>
    <t>任务奖励</t>
    <phoneticPr fontId="1" type="noConversion"/>
  </si>
  <si>
    <t>日常奖励</t>
    <phoneticPr fontId="1" type="noConversion"/>
  </si>
  <si>
    <t>3-1</t>
    <phoneticPr fontId="1" type="noConversion"/>
  </si>
  <si>
    <t>引导至竞技场,开启竞技场相关引导</t>
    <phoneticPr fontId="1" type="noConversion"/>
  </si>
  <si>
    <t>突出我方控制型怪物重要性,次日签到奖励为大招击晕敌人的宠物</t>
    <phoneticPr fontId="1" type="noConversion"/>
  </si>
  <si>
    <t>首次进行困难副本,优先突出困难副本的特殊点</t>
    <phoneticPr fontId="1" type="noConversion"/>
  </si>
  <si>
    <t>玩法对应货币</t>
    <phoneticPr fontId="1" type="noConversion"/>
  </si>
  <si>
    <t>较为休闲的玩法,调节重度的竞技场和公会之间的紧张空隙.</t>
    <phoneticPr fontId="1" type="noConversion"/>
  </si>
  <si>
    <t>完成至3-4,难度控制</t>
    <phoneticPr fontId="1" type="noConversion"/>
  </si>
  <si>
    <t>新玩法培养到5级</t>
    <phoneticPr fontId="1" type="noConversion"/>
  </si>
  <si>
    <t>公会和组队副本玩法</t>
    <phoneticPr fontId="1" type="noConversion"/>
  </si>
  <si>
    <t>提示关3次该BOSS点副本</t>
    <phoneticPr fontId="1" type="noConversion"/>
  </si>
  <si>
    <t>强化石产出高出其他副本2倍/每日最多5次</t>
    <phoneticPr fontId="1" type="noConversion"/>
  </si>
  <si>
    <t>3-2~3-4</t>
    <phoneticPr fontId="1" type="noConversion"/>
  </si>
  <si>
    <t>组队副本(组队事件)组队副本,在大冒险中有几率触发到组队卷轴,可以通知公会成员与好友一起开启组队卷轴,每次只能上阵一只宠物。</t>
    <phoneticPr fontId="1" type="noConversion"/>
  </si>
  <si>
    <t>跳出关卡,引导至主界面,进入宠物界面,引导玩家使用经验药水</t>
    <phoneticPr fontId="1" type="noConversion"/>
  </si>
  <si>
    <t>提升T宠物技能至2级</t>
    <phoneticPr fontId="1" type="noConversion"/>
  </si>
  <si>
    <t>通天塔玩法</t>
    <phoneticPr fontId="1" type="noConversion"/>
  </si>
  <si>
    <t>组队事件玩法——关卡多样性，产出不唯一，为物品居多</t>
    <phoneticPr fontId="1" type="noConversion"/>
  </si>
  <si>
    <t>通天塔——宠物经验关卡
通天塔——金钱奖励关卡</t>
    <phoneticPr fontId="1" type="noConversion"/>
  </si>
  <si>
    <t>宠物界面</t>
    <phoneticPr fontId="1" type="noConversion"/>
  </si>
  <si>
    <t>主线任务要求收集5个的宠物升阶材料,通过刷困难副本和普通BOSS点可以得到</t>
    <phoneticPr fontId="1" type="noConversion"/>
  </si>
  <si>
    <t>装备进阶</t>
    <phoneticPr fontId="1" type="noConversion"/>
  </si>
  <si>
    <t>通过装备</t>
    <phoneticPr fontId="1" type="noConversion"/>
  </si>
  <si>
    <t>H1-8</t>
    <phoneticPr fontId="1" type="noConversion"/>
  </si>
  <si>
    <t>第三章开始出现敌方布阵开始出现辅助以下简称“S”居多,敌方关卡侧重以S为主,避免敌方S释放大招</t>
    <phoneticPr fontId="1" type="noConversion"/>
  </si>
  <si>
    <t>等级经验</t>
    <phoneticPr fontId="1" type="noConversion"/>
  </si>
  <si>
    <t>过图保留原有玩法</t>
    <phoneticPr fontId="1" type="noConversion"/>
  </si>
  <si>
    <t>3~8
H2~8</t>
    <phoneticPr fontId="1" type="noConversion"/>
  </si>
  <si>
    <t>开放世界BOSS</t>
    <phoneticPr fontId="1" type="noConversion"/>
  </si>
  <si>
    <t>增加获取梯度</t>
    <phoneticPr fontId="1" type="noConversion"/>
  </si>
  <si>
    <t>如宠物图鉴鉴定，宠物拼图等休闲玩法，产出2星随机宠物碎片</t>
    <phoneticPr fontId="1" type="noConversion"/>
  </si>
  <si>
    <t>常规手游世界BOSS玩法</t>
    <phoneticPr fontId="1" type="noConversion"/>
  </si>
  <si>
    <t>总和</t>
    <phoneticPr fontId="1" type="noConversion"/>
  </si>
  <si>
    <t>关卡经验</t>
    <phoneticPr fontId="1" type="noConversion"/>
  </si>
  <si>
    <t>装备界面开启,穿戴装备任务</t>
    <phoneticPr fontId="1" type="noConversion"/>
  </si>
  <si>
    <t>城市事件成就</t>
    <phoneticPr fontId="1" type="noConversion"/>
  </si>
  <si>
    <t>第一天体力节点，开服时刻损耗,300点左右</t>
    <phoneticPr fontId="1" type="noConversion"/>
  </si>
  <si>
    <t>公会玩法</t>
    <phoneticPr fontId="1" type="noConversion"/>
  </si>
  <si>
    <t>通天塔</t>
    <phoneticPr fontId="1" type="noConversion"/>
  </si>
  <si>
    <t>完成日常奖励</t>
    <phoneticPr fontId="1" type="noConversion"/>
  </si>
  <si>
    <t>完成对游戏基本核心战斗方式理解</t>
    <phoneticPr fontId="1" type="noConversion"/>
  </si>
  <si>
    <t>核心教学</t>
    <phoneticPr fontId="1" type="noConversion"/>
  </si>
  <si>
    <t>完成关于速度对战斗和HOT,DOT的理解</t>
    <phoneticPr fontId="1" type="noConversion"/>
  </si>
  <si>
    <t>完成关于眩晕,昏睡等控制技能的了解</t>
    <phoneticPr fontId="1" type="noConversion"/>
  </si>
  <si>
    <t>商店会定时刷新物品,包括宠物碎片X3,宝石粘合剂,经验丹,装备进阶材料,宝箱钥匙等物品,(活力道具).</t>
    <phoneticPr fontId="1" type="noConversion"/>
  </si>
  <si>
    <t>战斗后</t>
    <phoneticPr fontId="1" type="noConversion"/>
  </si>
  <si>
    <t>钻石产出</t>
    <phoneticPr fontId="1" type="noConversion"/>
  </si>
  <si>
    <t>装备养成功能开放</t>
    <phoneticPr fontId="1" type="noConversion"/>
  </si>
  <si>
    <t>提示指引签到系统</t>
    <phoneticPr fontId="1" type="noConversion"/>
  </si>
  <si>
    <t>签到奖励,奖励金钱(七日签到)</t>
    <phoneticPr fontId="1" type="noConversion"/>
  </si>
  <si>
    <t>签到日常</t>
    <phoneticPr fontId="1" type="noConversion"/>
  </si>
  <si>
    <t>时间设定以战斗为主</t>
    <phoneticPr fontId="1" type="noConversion"/>
  </si>
  <si>
    <t>任务结算</t>
    <phoneticPr fontId="1" type="noConversion"/>
  </si>
  <si>
    <t>指引穿戴方式,下次将提示自动穿戴</t>
    <phoneticPr fontId="1" type="noConversion"/>
  </si>
  <si>
    <t>指引任务获得新装备</t>
    <phoneticPr fontId="1" type="noConversion"/>
  </si>
  <si>
    <t>玩家操作宠物上阵,在关卡准备界面弹出</t>
    <phoneticPr fontId="1" type="noConversion"/>
  </si>
  <si>
    <t>特点能够区分怪物的特征,攻速快怪物攻击伤害低,攻速慢怪攻击伤害高,(技能调节)</t>
    <phoneticPr fontId="1" type="noConversion"/>
  </si>
  <si>
    <t>关于战斗速度的理解,先手后手的重要性</t>
    <phoneticPr fontId="1" type="noConversion"/>
  </si>
  <si>
    <t>时间运算</t>
    <phoneticPr fontId="1" type="noConversion"/>
  </si>
  <si>
    <t>主场景</t>
    <phoneticPr fontId="1" type="noConversion"/>
  </si>
  <si>
    <t>战斗前</t>
    <phoneticPr fontId="1" type="noConversion"/>
  </si>
  <si>
    <t>战斗中</t>
    <phoneticPr fontId="1" type="noConversion"/>
  </si>
  <si>
    <t>开启自动战斗</t>
    <phoneticPr fontId="1" type="noConversion"/>
  </si>
  <si>
    <t>第一次重复后,开启扫荡功能(三星后才能进行扫荡)</t>
    <phoneticPr fontId="1" type="noConversion"/>
  </si>
  <si>
    <t>NPC商店,
通过对话介绍商店,内置刷新按钮由玩家自己发现并使用</t>
    <phoneticPr fontId="1" type="noConversion"/>
  </si>
  <si>
    <t>第一章剧情点对话.</t>
    <phoneticPr fontId="1" type="noConversion"/>
  </si>
  <si>
    <t>首冲奖励提醒,月卡提醒</t>
    <phoneticPr fontId="1" type="noConversion"/>
  </si>
  <si>
    <t>DOT与HOT的生效时机,</t>
    <phoneticPr fontId="1" type="noConversion"/>
  </si>
  <si>
    <t>开启宠物进阶</t>
    <phoneticPr fontId="1" type="noConversion"/>
  </si>
  <si>
    <t>宠物进阶教学,材料不饱和,仅满足一只进阶</t>
    <phoneticPr fontId="1" type="noConversion"/>
  </si>
  <si>
    <t>通天塔</t>
    <phoneticPr fontId="1" type="noConversion"/>
  </si>
  <si>
    <t>开启日常任务
对应完成,签到任务</t>
    <phoneticPr fontId="1" type="noConversion"/>
  </si>
  <si>
    <t>体验大冒险和相关付费功能.</t>
    <phoneticPr fontId="1" type="noConversion"/>
  </si>
  <si>
    <t>爬塔玩法</t>
    <phoneticPr fontId="1" type="noConversion"/>
  </si>
  <si>
    <t>首通H1-8获得大招击晕怪物</t>
    <phoneticPr fontId="1" type="noConversion"/>
  </si>
  <si>
    <t>困难本</t>
    <phoneticPr fontId="1" type="noConversion"/>
  </si>
  <si>
    <t>引导打开背包,开启新手毕业奖励----</t>
    <phoneticPr fontId="1" type="noConversion"/>
  </si>
  <si>
    <t>宝石</t>
    <phoneticPr fontId="1" type="noConversion"/>
  </si>
  <si>
    <t>背包</t>
    <phoneticPr fontId="1" type="noConversion"/>
  </si>
  <si>
    <t>加强怪物难度陡坡,引导玩家知道宝石重要性</t>
    <phoneticPr fontId="1" type="noConversion"/>
  </si>
  <si>
    <t>连续的副本玩法，大概5次</t>
    <phoneticPr fontId="1" type="noConversion"/>
  </si>
  <si>
    <t>BOSS降临</t>
    <phoneticPr fontId="1" type="noConversion"/>
  </si>
  <si>
    <t>性格</t>
    <phoneticPr fontId="1" type="noConversion"/>
  </si>
  <si>
    <t>宠物性格引导,</t>
    <phoneticPr fontId="1" type="noConversion"/>
  </si>
  <si>
    <t>宠物性格改变药水</t>
    <phoneticPr fontId="1" type="noConversion"/>
  </si>
  <si>
    <t>3~4战斗结束后,开启宠物性格引导</t>
    <phoneticPr fontId="1" type="noConversion"/>
  </si>
  <si>
    <t>首次能打到10关(20级强度)(25级强度将产生坡度,塔10层)</t>
    <phoneticPr fontId="1" type="noConversion"/>
  </si>
  <si>
    <t>引导宝石功能</t>
    <phoneticPr fontId="1" type="noConversion"/>
  </si>
  <si>
    <t>装备进阶引导,装备有一件进阶到蓝</t>
    <phoneticPr fontId="1" type="noConversion"/>
  </si>
  <si>
    <t>引导刷副本获得装备强化石</t>
    <phoneticPr fontId="1" type="noConversion"/>
  </si>
  <si>
    <t>有概率获得完整宠物，大量宠物碎片
引导方式为指引点开界面</t>
    <phoneticPr fontId="1" type="noConversion"/>
  </si>
  <si>
    <t>开放公会玩法,公会定义需要待定如果为竞技类型玩法如魔灵工会战
引导布置防御</t>
    <phoneticPr fontId="1" type="noConversion"/>
  </si>
  <si>
    <t>增加通天塔玩法,根据当天的周次来判断</t>
    <phoneticPr fontId="1" type="noConversion"/>
  </si>
  <si>
    <t>4~4
H3~4</t>
    <phoneticPr fontId="1" type="noConversion"/>
  </si>
  <si>
    <t>填充玩法(养成向)</t>
    <phoneticPr fontId="1" type="noConversion"/>
  </si>
  <si>
    <t>总累需求计经验</t>
    <phoneticPr fontId="1" type="noConversion"/>
  </si>
  <si>
    <t>实际获得经验</t>
    <phoneticPr fontId="1" type="noConversion"/>
  </si>
  <si>
    <t>经验估值</t>
    <phoneticPr fontId="1" type="noConversion"/>
  </si>
  <si>
    <t>玩家等级</t>
    <phoneticPr fontId="1" type="noConversion"/>
  </si>
  <si>
    <t>日常经验值</t>
    <phoneticPr fontId="1" type="noConversion"/>
  </si>
  <si>
    <t>副本经验</t>
    <phoneticPr fontId="1" type="noConversion"/>
  </si>
  <si>
    <t>主线任务总经验</t>
    <phoneticPr fontId="1" type="noConversion"/>
  </si>
  <si>
    <t>主线任务</t>
    <phoneticPr fontId="1" type="noConversion"/>
  </si>
  <si>
    <t>主线任务数</t>
    <phoneticPr fontId="1" type="noConversion"/>
  </si>
  <si>
    <t>副本体力消耗</t>
    <phoneticPr fontId="1" type="noConversion"/>
  </si>
  <si>
    <t>总副本数</t>
    <phoneticPr fontId="1" type="noConversion"/>
  </si>
  <si>
    <t>关卡点数</t>
    <phoneticPr fontId="1" type="noConversion"/>
  </si>
  <si>
    <t>循环副本数</t>
    <phoneticPr fontId="1" type="noConversion"/>
  </si>
  <si>
    <t>章节</t>
    <phoneticPr fontId="1" type="noConversion"/>
  </si>
  <si>
    <t>疲劳经验系数</t>
    <phoneticPr fontId="1" type="noConversion"/>
  </si>
  <si>
    <t>第八章结束等级</t>
    <phoneticPr fontId="1" type="noConversion"/>
  </si>
  <si>
    <t>第七章结束等级</t>
    <phoneticPr fontId="1" type="noConversion"/>
  </si>
  <si>
    <t>第六章结束等级</t>
    <phoneticPr fontId="1" type="noConversion"/>
  </si>
  <si>
    <t>第五章结束等级</t>
    <phoneticPr fontId="1" type="noConversion"/>
  </si>
  <si>
    <t>第四章结束等级</t>
    <phoneticPr fontId="1" type="noConversion"/>
  </si>
  <si>
    <t>第二天体力完结(420)</t>
    <phoneticPr fontId="1" type="noConversion"/>
  </si>
  <si>
    <t>第三章结束等级</t>
    <phoneticPr fontId="1" type="noConversion"/>
  </si>
  <si>
    <t>困难副本开启</t>
    <phoneticPr fontId="1" type="noConversion"/>
  </si>
  <si>
    <t>第二天开始</t>
    <phoneticPr fontId="1" type="noConversion"/>
  </si>
  <si>
    <t>体力控制</t>
    <phoneticPr fontId="1" type="noConversion"/>
  </si>
  <si>
    <t>第二章结束等级</t>
    <phoneticPr fontId="1" type="noConversion"/>
  </si>
  <si>
    <t>初始</t>
    <phoneticPr fontId="1" type="noConversion"/>
  </si>
  <si>
    <t>开放功能签到</t>
    <phoneticPr fontId="1" type="noConversion"/>
  </si>
  <si>
    <t>第一章结束等级</t>
    <phoneticPr fontId="1" type="noConversion"/>
  </si>
  <si>
    <t>EXP</t>
    <phoneticPr fontId="1" type="noConversion"/>
  </si>
  <si>
    <t>单位数量</t>
    <phoneticPr fontId="1" type="noConversion"/>
  </si>
  <si>
    <t>小时</t>
    <phoneticPr fontId="1" type="noConversion"/>
  </si>
  <si>
    <t>数量</t>
    <phoneticPr fontId="1" type="noConversion"/>
  </si>
  <si>
    <t>可获得日常奖励</t>
    <phoneticPr fontId="1" type="noConversion"/>
  </si>
  <si>
    <t>恢复体力</t>
    <phoneticPr fontId="1" type="noConversion"/>
  </si>
  <si>
    <t>开服时间</t>
    <phoneticPr fontId="1" type="noConversion"/>
  </si>
  <si>
    <t>消耗体力</t>
    <phoneticPr fontId="1" type="noConversion"/>
  </si>
  <si>
    <t>重复副本数</t>
    <phoneticPr fontId="1" type="noConversion"/>
  </si>
  <si>
    <t>章节副本数</t>
    <phoneticPr fontId="1" type="noConversion"/>
  </si>
  <si>
    <t>章节规划</t>
    <phoneticPr fontId="1" type="noConversion"/>
  </si>
  <si>
    <r>
      <t>0,1,3,</t>
    </r>
    <r>
      <rPr>
        <b/>
        <sz val="11"/>
        <color rgb="FFFF0000"/>
        <rFont val="宋体"/>
        <family val="3"/>
        <charset val="134"/>
        <scheme val="minor"/>
      </rPr>
      <t>4</t>
    </r>
    <r>
      <rPr>
        <b/>
        <sz val="11"/>
        <color theme="1"/>
        <rFont val="宋体"/>
        <family val="3"/>
        <charset val="134"/>
        <scheme val="minor"/>
      </rPr>
      <t>,5,6,8,</t>
    </r>
    <r>
      <rPr>
        <b/>
        <sz val="11"/>
        <color rgb="FFFF0000"/>
        <rFont val="宋体"/>
        <family val="3"/>
        <charset val="134"/>
        <scheme val="minor"/>
      </rPr>
      <t>9</t>
    </r>
    <r>
      <rPr>
        <b/>
        <sz val="11"/>
        <color theme="1"/>
        <rFont val="宋体"/>
        <family val="3"/>
        <charset val="134"/>
        <scheme val="minor"/>
      </rPr>
      <t>开放新本</t>
    </r>
    <phoneticPr fontId="1" type="noConversion"/>
  </si>
  <si>
    <t>体力耗尽节点</t>
    <phoneticPr fontId="1" type="noConversion"/>
  </si>
  <si>
    <t>第三条极限等级</t>
    <phoneticPr fontId="1" type="noConversion"/>
  </si>
  <si>
    <t>第二天极限等级</t>
    <phoneticPr fontId="1" type="noConversion"/>
  </si>
  <si>
    <t>日常获得</t>
    <phoneticPr fontId="1" type="noConversion"/>
  </si>
  <si>
    <t>购买1次体力</t>
    <phoneticPr fontId="1" type="noConversion"/>
  </si>
  <si>
    <t>第一天极限等级</t>
    <phoneticPr fontId="1" type="noConversion"/>
  </si>
  <si>
    <t>等级</t>
    <phoneticPr fontId="1" type="noConversion"/>
  </si>
  <si>
    <t>副本数</t>
    <phoneticPr fontId="1" type="noConversion"/>
  </si>
  <si>
    <t>普通玩家</t>
    <phoneticPr fontId="1" type="noConversion"/>
  </si>
  <si>
    <t>设计之前</t>
    <phoneticPr fontId="1" type="noConversion"/>
  </si>
  <si>
    <t>隐藏的弱点</t>
    <phoneticPr fontId="7" type="noConversion"/>
  </si>
  <si>
    <t>隐藏在铠甲后的打击点</t>
    <phoneticPr fontId="7" type="noConversion"/>
  </si>
  <si>
    <t>阵型选择</t>
    <phoneticPr fontId="7" type="noConversion"/>
  </si>
  <si>
    <t>不处理会导致灭团的部位巩固（装备强化卡点，战力计算时加入新增宠物战力）</t>
    <phoneticPr fontId="7" type="noConversion"/>
  </si>
  <si>
    <t>投放前三只宠物基础装备及相关强化材料（不饱和）</t>
    <phoneticPr fontId="7" type="noConversion"/>
  </si>
  <si>
    <t>签到投放1只宠物</t>
    <phoneticPr fontId="7" type="noConversion"/>
  </si>
  <si>
    <t>宠物装备强化</t>
    <phoneticPr fontId="7" type="noConversion"/>
  </si>
  <si>
    <t>集火怪物弱点（指真正的*弱*点）</t>
    <phoneticPr fontId="7" type="noConversion"/>
  </si>
  <si>
    <t>打击点教学，不处理会导致灭团的部位（设置卡点）</t>
    <phoneticPr fontId="7" type="noConversion"/>
  </si>
  <si>
    <t>boss有类似炸弹的弱点，不及时打掉就会爆炸</t>
    <phoneticPr fontId="7" type="noConversion"/>
  </si>
  <si>
    <t>开启宠物强化</t>
    <phoneticPr fontId="7" type="noConversion"/>
  </si>
  <si>
    <t>首次抽蛋奖励1只未知</t>
    <phoneticPr fontId="7" type="noConversion"/>
  </si>
  <si>
    <t>打击点教学，boss铠甲（技能关联）</t>
    <phoneticPr fontId="7" type="noConversion"/>
  </si>
  <si>
    <t xml:space="preserve"> </t>
    <phoneticPr fontId="7" type="noConversion"/>
  </si>
  <si>
    <t>开启签到</t>
    <phoneticPr fontId="7" type="noConversion"/>
  </si>
  <si>
    <t>弱点教学（照妖镜教学），boss不同部位伤害比，boss关卡开启照妖镜功能</t>
    <phoneticPr fontId="7" type="noConversion"/>
  </si>
  <si>
    <t>集火教学</t>
    <phoneticPr fontId="7" type="noConversion"/>
  </si>
  <si>
    <t>小boss不使用大招会死1只怪（这点数值不好卡，很有可能因此输掉），输掉提示使用大招</t>
    <phoneticPr fontId="7" type="noConversion"/>
  </si>
  <si>
    <t>1只T（自动嘲讽型）</t>
    <phoneticPr fontId="7" type="noConversion"/>
  </si>
  <si>
    <t>大招教学</t>
    <phoneticPr fontId="7" type="noConversion"/>
  </si>
  <si>
    <t>战斗教学</t>
    <phoneticPr fontId="1" type="noConversion"/>
  </si>
  <si>
    <t>1只D，1只S（一物理大招，一法系）</t>
    <phoneticPr fontId="7" type="noConversion"/>
  </si>
  <si>
    <t>玩点对应</t>
    <phoneticPr fontId="7" type="noConversion"/>
  </si>
  <si>
    <t>坑对应</t>
    <phoneticPr fontId="7" type="noConversion"/>
  </si>
  <si>
    <t>投放怪物</t>
    <phoneticPr fontId="7" type="noConversion"/>
  </si>
  <si>
    <t>章节</t>
    <phoneticPr fontId="7" type="noConversion"/>
  </si>
  <si>
    <t>2000/月</t>
    <phoneticPr fontId="7" type="noConversion"/>
  </si>
  <si>
    <t>1000/月</t>
    <phoneticPr fontId="7" type="noConversion"/>
  </si>
  <si>
    <t>免费玩家</t>
    <phoneticPr fontId="7" type="noConversion"/>
  </si>
  <si>
    <t>等级</t>
    <phoneticPr fontId="7" type="noConversion"/>
  </si>
  <si>
    <t>玩点：</t>
    <phoneticPr fontId="7" type="noConversion"/>
  </si>
  <si>
    <t>天数</t>
    <phoneticPr fontId="7" type="noConversion"/>
  </si>
  <si>
    <t>副本开启内容</t>
    <phoneticPr fontId="7" type="noConversion"/>
  </si>
  <si>
    <t>复用数量</t>
    <phoneticPr fontId="1" type="noConversion"/>
  </si>
  <si>
    <t>引导细节</t>
    <phoneticPr fontId="1" type="noConversion"/>
  </si>
  <si>
    <t>注册用户</t>
    <phoneticPr fontId="1" type="noConversion"/>
  </si>
  <si>
    <t>请写下你的名字.并记录账户</t>
    <phoneticPr fontId="1" type="noConversion"/>
  </si>
  <si>
    <t>冥想空间中,用几张CG贴图描述出
外面的世界发生的变化.并增加人物和九尾的对话</t>
    <phoneticPr fontId="1" type="noConversion"/>
  </si>
  <si>
    <t>进入玩家现世场景,同时看到窗外飞行及走动的魔物</t>
    <phoneticPr fontId="1" type="noConversion"/>
  </si>
  <si>
    <t>点击抽奖功能,首两次抽奖能抽出固定数量宠物</t>
    <phoneticPr fontId="1" type="noConversion"/>
  </si>
  <si>
    <t>……</t>
    <phoneticPr fontId="1" type="noConversion"/>
  </si>
  <si>
    <t>数值需求</t>
    <phoneticPr fontId="1" type="noConversion"/>
  </si>
  <si>
    <t>初始金币足够2个宠物合成+提升技能</t>
    <phoneticPr fontId="1" type="noConversion"/>
  </si>
  <si>
    <t>大招引导前补满能量
(需要做特殊处理)</t>
    <phoneticPr fontId="1" type="noConversion"/>
  </si>
  <si>
    <t>碎片引导至图鉴进行合成</t>
    <phoneticPr fontId="1" type="noConversion"/>
  </si>
  <si>
    <t>当进入上阵界面时才弹出第三个宠物位置解锁动画
(美术需求,阵位解锁需求)</t>
    <phoneticPr fontId="1" type="noConversion"/>
  </si>
  <si>
    <t>通过引导来触发登录</t>
    <phoneticPr fontId="1" type="noConversion"/>
  </si>
  <si>
    <t>第二层集火教学同时出现三个怪,一个对当前较有威胁的DPS,教学先将DPS打死</t>
    <phoneticPr fontId="1" type="noConversion"/>
  </si>
  <si>
    <t>战斗前区分开需要集火的怪物
对红色凯瑞斯进行引导集火</t>
    <phoneticPr fontId="1" type="noConversion"/>
  </si>
  <si>
    <t>第一日体力节点</t>
    <phoneticPr fontId="1" type="noConversion"/>
  </si>
  <si>
    <t>弱点击破能</t>
    <phoneticPr fontId="1" type="noConversion"/>
  </si>
  <si>
    <t>直接开启上阵</t>
    <phoneticPr fontId="1" type="noConversion"/>
  </si>
  <si>
    <t>不关闭当前界面，开启技能学习，引导玩家进行技能升级</t>
    <phoneticPr fontId="1" type="noConversion"/>
  </si>
  <si>
    <t>玩家有足够的金钱升级3个技能</t>
    <phoneticPr fontId="1" type="noConversion"/>
  </si>
  <si>
    <t>任务提示完成并领取经验药</t>
    <phoneticPr fontId="1" type="noConversion"/>
  </si>
  <si>
    <t>BOSS出现(皮影)</t>
    <phoneticPr fontId="1" type="noConversion"/>
  </si>
  <si>
    <t>战斗难度题升(智力和力量的压制)</t>
    <phoneticPr fontId="1" type="noConversion"/>
  </si>
  <si>
    <t>签到50000金币,首周第一日,活力中+宠物经验药中*5+300000</t>
    <phoneticPr fontId="1" type="noConversion"/>
  </si>
  <si>
    <t>战前玩家宠物能力跟踪</t>
    <phoneticPr fontId="1" type="noConversion"/>
  </si>
  <si>
    <t>此时玩家++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</si>
</sst>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color rgb="FFFF0000"/>
      <name val="宋体"/>
      <family val="2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1" xfId="0" applyFill="1" applyBorder="1"/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10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1" xfId="0" applyFill="1" applyBorder="1"/>
    <xf numFmtId="0" fontId="4" fillId="0" borderId="1" xfId="0" applyFon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Fill="1" applyBorder="1" applyAlignment="1">
      <alignment vertical="center"/>
    </xf>
    <xf numFmtId="0" fontId="0" fillId="0" borderId="4" xfId="0" applyBorder="1" applyAlignment="1"/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7" xfId="0" applyFill="1" applyBorder="1"/>
    <xf numFmtId="58" fontId="0" fillId="0" borderId="1" xfId="0" applyNumberFormat="1" applyBorder="1"/>
    <xf numFmtId="49" fontId="0" fillId="0" borderId="1" xfId="0" applyNumberFormat="1" applyBorder="1" applyAlignment="1"/>
    <xf numFmtId="49" fontId="0" fillId="0" borderId="0" xfId="0" applyNumberFormat="1"/>
    <xf numFmtId="49" fontId="0" fillId="0" borderId="1" xfId="0" applyNumberFormat="1" applyBorder="1"/>
    <xf numFmtId="0" fontId="0" fillId="0" borderId="5" xfId="0" applyBorder="1"/>
    <xf numFmtId="49" fontId="0" fillId="0" borderId="5" xfId="0" applyNumberFormat="1" applyBorder="1"/>
    <xf numFmtId="0" fontId="17" fillId="0" borderId="1" xfId="0" applyFont="1" applyBorder="1"/>
    <xf numFmtId="0" fontId="0" fillId="0" borderId="8" xfId="0" applyBorder="1" applyAlignment="1"/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0" fillId="0" borderId="2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Fill="1" applyBorder="1" applyAlignment="1">
      <alignment vertical="center"/>
    </xf>
    <xf numFmtId="0" fontId="11" fillId="0" borderId="0" xfId="0" applyFont="1" applyBorder="1" applyAlignment="1">
      <alignment horizontal="left" vertical="top" wrapText="1"/>
    </xf>
    <xf numFmtId="0" fontId="5" fillId="0" borderId="1" xfId="0" applyFont="1" applyBorder="1"/>
    <xf numFmtId="49" fontId="0" fillId="0" borderId="5" xfId="0" applyNumberFormat="1" applyBorder="1" applyAlignment="1">
      <alignment vertical="top"/>
    </xf>
    <xf numFmtId="0" fontId="0" fillId="0" borderId="4" xfId="0" applyBorder="1"/>
    <xf numFmtId="0" fontId="15" fillId="4" borderId="1" xfId="0" applyFont="1" applyFill="1" applyBorder="1" applyAlignment="1">
      <alignment wrapText="1"/>
    </xf>
    <xf numFmtId="0" fontId="15" fillId="0" borderId="1" xfId="0" applyFont="1" applyBorder="1"/>
    <xf numFmtId="0" fontId="15" fillId="0" borderId="4" xfId="0" applyFont="1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7" fillId="0" borderId="5" xfId="0" applyFont="1" applyBorder="1" applyAlignment="1">
      <alignment horizontal="center"/>
    </xf>
    <xf numFmtId="0" fontId="0" fillId="4" borderId="4" xfId="0" applyFill="1" applyBorder="1" applyAlignment="1">
      <alignment horizontal="left" vertical="top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5" borderId="0" xfId="0" applyFill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4" borderId="2" xfId="0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58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26102;&#38388;&#27169;&#22411;&#19982;&#20135;&#20986;&#25511;&#2104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26102;&#38388;&#27169;&#22411;&#19982;&#20135;&#20986;&#25511;&#21046;%20(&#33258;&#21160;&#20445;&#23384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升级时间曲线"/>
      <sheetName val="疲劳值，副本开启时间"/>
      <sheetName val="副本玩点分布"/>
      <sheetName val="投放控制方法"/>
      <sheetName val="参考"/>
      <sheetName val="Q&amp;A"/>
      <sheetName val="玩家历程（未完成）"/>
      <sheetName val="产出消耗流图"/>
    </sheetNames>
    <sheetDataSet>
      <sheetData sheetId="0"/>
      <sheetData sheetId="1">
        <row r="26">
          <cell r="Q26">
            <v>7.3231592024144021</v>
          </cell>
        </row>
      </sheetData>
      <sheetData sheetId="2">
        <row r="2">
          <cell r="B2">
            <v>6</v>
          </cell>
        </row>
        <row r="10">
          <cell r="B10">
            <v>240</v>
          </cell>
        </row>
        <row r="34">
          <cell r="D34">
            <v>40</v>
          </cell>
          <cell r="J34">
            <v>1</v>
          </cell>
          <cell r="K34">
            <v>1</v>
          </cell>
          <cell r="L34">
            <v>40</v>
          </cell>
        </row>
        <row r="35">
          <cell r="J35">
            <v>10</v>
          </cell>
          <cell r="K35">
            <v>2</v>
          </cell>
          <cell r="L35">
            <v>110</v>
          </cell>
        </row>
        <row r="36">
          <cell r="J36">
            <v>12</v>
          </cell>
          <cell r="K36">
            <v>3</v>
          </cell>
          <cell r="L36">
            <v>150</v>
          </cell>
        </row>
        <row r="37">
          <cell r="J37">
            <v>13</v>
          </cell>
          <cell r="K37">
            <v>4</v>
          </cell>
          <cell r="L37">
            <v>150</v>
          </cell>
        </row>
        <row r="38">
          <cell r="J38">
            <v>15</v>
          </cell>
          <cell r="K38">
            <v>5</v>
          </cell>
          <cell r="L38">
            <v>170</v>
          </cell>
        </row>
        <row r="39">
          <cell r="J39">
            <v>17</v>
          </cell>
          <cell r="K39">
            <v>6</v>
          </cell>
          <cell r="L39">
            <v>220</v>
          </cell>
        </row>
        <row r="40">
          <cell r="J40">
            <v>19</v>
          </cell>
          <cell r="K40">
            <v>7</v>
          </cell>
          <cell r="L40">
            <v>290</v>
          </cell>
        </row>
        <row r="41">
          <cell r="J41">
            <v>20</v>
          </cell>
          <cell r="K41">
            <v>8</v>
          </cell>
          <cell r="L41">
            <v>320</v>
          </cell>
        </row>
        <row r="42">
          <cell r="J42">
            <v>24</v>
          </cell>
          <cell r="K42">
            <v>9</v>
          </cell>
          <cell r="L42">
            <v>350</v>
          </cell>
        </row>
        <row r="43">
          <cell r="J43">
            <v>25</v>
          </cell>
          <cell r="K43">
            <v>10</v>
          </cell>
          <cell r="L43">
            <v>350</v>
          </cell>
        </row>
        <row r="44">
          <cell r="J44">
            <v>30</v>
          </cell>
          <cell r="K44">
            <v>11</v>
          </cell>
          <cell r="L44">
            <v>430</v>
          </cell>
        </row>
        <row r="45">
          <cell r="J45">
            <v>30</v>
          </cell>
          <cell r="K45">
            <v>12</v>
          </cell>
          <cell r="L45">
            <v>480</v>
          </cell>
        </row>
        <row r="53">
          <cell r="E53"/>
          <cell r="F53"/>
          <cell r="G53"/>
          <cell r="N53"/>
        </row>
        <row r="54">
          <cell r="E54">
            <v>1</v>
          </cell>
          <cell r="F54">
            <v>1</v>
          </cell>
          <cell r="G54">
            <v>1</v>
          </cell>
          <cell r="N54">
            <v>2</v>
          </cell>
        </row>
        <row r="55">
          <cell r="E55">
            <v>1</v>
          </cell>
          <cell r="F55">
            <v>1</v>
          </cell>
          <cell r="G55">
            <v>1</v>
          </cell>
          <cell r="N55">
            <v>4</v>
          </cell>
        </row>
        <row r="56">
          <cell r="E56">
            <v>1</v>
          </cell>
          <cell r="F56">
            <v>1</v>
          </cell>
          <cell r="G56">
            <v>1</v>
          </cell>
          <cell r="N56">
            <v>6</v>
          </cell>
        </row>
        <row r="57">
          <cell r="E57">
            <v>1</v>
          </cell>
          <cell r="F57">
            <v>1</v>
          </cell>
          <cell r="G57">
            <v>1</v>
          </cell>
          <cell r="N57">
            <v>8</v>
          </cell>
        </row>
        <row r="58">
          <cell r="E58">
            <v>1</v>
          </cell>
          <cell r="F58">
            <v>1</v>
          </cell>
          <cell r="G58">
            <v>1</v>
          </cell>
          <cell r="N58">
            <v>10</v>
          </cell>
        </row>
        <row r="59">
          <cell r="E59">
            <v>1</v>
          </cell>
          <cell r="F59">
            <v>1</v>
          </cell>
          <cell r="G59">
            <v>1</v>
          </cell>
          <cell r="N59">
            <v>11</v>
          </cell>
        </row>
        <row r="60">
          <cell r="E60">
            <v>1</v>
          </cell>
          <cell r="F60">
            <v>1</v>
          </cell>
          <cell r="G60">
            <v>1</v>
          </cell>
          <cell r="N60">
            <v>13</v>
          </cell>
        </row>
        <row r="61">
          <cell r="E61">
            <v>1</v>
          </cell>
          <cell r="F61">
            <v>1</v>
          </cell>
          <cell r="G61">
            <v>1</v>
          </cell>
          <cell r="N61">
            <v>15</v>
          </cell>
        </row>
        <row r="62">
          <cell r="E62">
            <v>1</v>
          </cell>
          <cell r="F62">
            <v>1</v>
          </cell>
          <cell r="G62">
            <v>1</v>
          </cell>
          <cell r="N62">
            <v>17</v>
          </cell>
        </row>
        <row r="63">
          <cell r="E63">
            <v>2</v>
          </cell>
          <cell r="F63">
            <v>1</v>
          </cell>
          <cell r="G63">
            <v>1</v>
          </cell>
          <cell r="N63">
            <v>19</v>
          </cell>
        </row>
        <row r="64">
          <cell r="E64">
            <v>2</v>
          </cell>
          <cell r="F64">
            <v>1</v>
          </cell>
          <cell r="G64">
            <v>1</v>
          </cell>
          <cell r="N64">
            <v>20</v>
          </cell>
        </row>
        <row r="65">
          <cell r="E65">
            <v>2</v>
          </cell>
          <cell r="F65">
            <v>1</v>
          </cell>
          <cell r="G65">
            <v>1</v>
          </cell>
          <cell r="N65">
            <v>22</v>
          </cell>
        </row>
        <row r="66">
          <cell r="E66">
            <v>2</v>
          </cell>
          <cell r="F66">
            <v>2</v>
          </cell>
          <cell r="G66">
            <v>1</v>
          </cell>
          <cell r="N66">
            <v>24</v>
          </cell>
        </row>
        <row r="67">
          <cell r="E67">
            <v>2</v>
          </cell>
          <cell r="F67">
            <v>2</v>
          </cell>
          <cell r="G67">
            <v>1</v>
          </cell>
          <cell r="N67">
            <v>26</v>
          </cell>
        </row>
        <row r="68">
          <cell r="E68">
            <v>2</v>
          </cell>
          <cell r="F68">
            <v>2</v>
          </cell>
          <cell r="G68">
            <v>1</v>
          </cell>
          <cell r="N68">
            <v>28</v>
          </cell>
        </row>
        <row r="69">
          <cell r="E69">
            <v>3</v>
          </cell>
          <cell r="F69">
            <v>2</v>
          </cell>
          <cell r="G69">
            <v>2</v>
          </cell>
          <cell r="N69">
            <v>29</v>
          </cell>
        </row>
        <row r="70">
          <cell r="E70">
            <v>3</v>
          </cell>
          <cell r="F70">
            <v>2</v>
          </cell>
          <cell r="G70">
            <v>2</v>
          </cell>
          <cell r="N70">
            <v>31</v>
          </cell>
        </row>
        <row r="71">
          <cell r="E71">
            <v>3</v>
          </cell>
          <cell r="F71">
            <v>2</v>
          </cell>
          <cell r="G71">
            <v>2</v>
          </cell>
          <cell r="N71">
            <v>33</v>
          </cell>
        </row>
        <row r="72">
          <cell r="E72">
            <v>4</v>
          </cell>
          <cell r="F72">
            <v>3</v>
          </cell>
          <cell r="G72">
            <v>2</v>
          </cell>
          <cell r="N72">
            <v>34</v>
          </cell>
        </row>
        <row r="73">
          <cell r="E73">
            <v>4</v>
          </cell>
          <cell r="F73">
            <v>3</v>
          </cell>
          <cell r="G73">
            <v>2</v>
          </cell>
          <cell r="N73">
            <v>35</v>
          </cell>
        </row>
        <row r="74">
          <cell r="E74">
            <v>4</v>
          </cell>
          <cell r="F74">
            <v>3</v>
          </cell>
          <cell r="G74">
            <v>2</v>
          </cell>
          <cell r="N74">
            <v>36</v>
          </cell>
        </row>
        <row r="75">
          <cell r="E75">
            <v>4</v>
          </cell>
          <cell r="F75">
            <v>3</v>
          </cell>
          <cell r="G75">
            <v>2</v>
          </cell>
          <cell r="N75">
            <v>37</v>
          </cell>
        </row>
        <row r="76">
          <cell r="E76">
            <v>5</v>
          </cell>
          <cell r="F76">
            <v>3</v>
          </cell>
          <cell r="G76">
            <v>2</v>
          </cell>
          <cell r="N76">
            <v>38</v>
          </cell>
        </row>
        <row r="77">
          <cell r="E77">
            <v>5</v>
          </cell>
          <cell r="F77">
            <v>4</v>
          </cell>
          <cell r="G77">
            <v>3</v>
          </cell>
          <cell r="N77">
            <v>38</v>
          </cell>
        </row>
        <row r="78">
          <cell r="E78">
            <v>6</v>
          </cell>
          <cell r="F78">
            <v>4</v>
          </cell>
          <cell r="G78">
            <v>3</v>
          </cell>
          <cell r="N78">
            <v>39</v>
          </cell>
        </row>
        <row r="79">
          <cell r="E79">
            <v>6</v>
          </cell>
          <cell r="F79">
            <v>4</v>
          </cell>
          <cell r="G79">
            <v>3</v>
          </cell>
          <cell r="N79">
            <v>40</v>
          </cell>
        </row>
        <row r="80">
          <cell r="E80">
            <v>7</v>
          </cell>
          <cell r="F80">
            <v>5</v>
          </cell>
          <cell r="G80">
            <v>3</v>
          </cell>
          <cell r="N80">
            <v>41</v>
          </cell>
        </row>
        <row r="81">
          <cell r="E81">
            <v>8</v>
          </cell>
          <cell r="F81">
            <v>5</v>
          </cell>
          <cell r="G81">
            <v>4</v>
          </cell>
          <cell r="N81">
            <v>41</v>
          </cell>
        </row>
        <row r="82">
          <cell r="E82">
            <v>9</v>
          </cell>
          <cell r="F82">
            <v>6</v>
          </cell>
          <cell r="G82">
            <v>4</v>
          </cell>
          <cell r="N82">
            <v>42</v>
          </cell>
        </row>
        <row r="83">
          <cell r="E83">
            <v>10</v>
          </cell>
          <cell r="F83">
            <v>7</v>
          </cell>
          <cell r="G83">
            <v>5</v>
          </cell>
          <cell r="N83">
            <v>42</v>
          </cell>
        </row>
        <row r="84">
          <cell r="E84">
            <v>11</v>
          </cell>
          <cell r="F84">
            <v>8</v>
          </cell>
          <cell r="G84">
            <v>5</v>
          </cell>
          <cell r="N84">
            <v>43</v>
          </cell>
        </row>
        <row r="85">
          <cell r="E85">
            <v>13</v>
          </cell>
          <cell r="F85">
            <v>9</v>
          </cell>
          <cell r="G85">
            <v>6</v>
          </cell>
          <cell r="N85">
            <v>43</v>
          </cell>
        </row>
        <row r="86">
          <cell r="E86">
            <v>14</v>
          </cell>
          <cell r="F86">
            <v>10</v>
          </cell>
          <cell r="G86">
            <v>7</v>
          </cell>
          <cell r="N86">
            <v>44</v>
          </cell>
        </row>
        <row r="87">
          <cell r="E87">
            <v>16</v>
          </cell>
          <cell r="F87">
            <v>11</v>
          </cell>
          <cell r="G87">
            <v>8</v>
          </cell>
          <cell r="N87">
            <v>44</v>
          </cell>
        </row>
        <row r="88">
          <cell r="E88">
            <v>19</v>
          </cell>
          <cell r="F88">
            <v>13</v>
          </cell>
          <cell r="G88">
            <v>9</v>
          </cell>
          <cell r="N88">
            <v>45</v>
          </cell>
        </row>
        <row r="89">
          <cell r="E89">
            <v>21</v>
          </cell>
          <cell r="F89">
            <v>14</v>
          </cell>
          <cell r="G89">
            <v>10</v>
          </cell>
          <cell r="N89">
            <v>45</v>
          </cell>
        </row>
        <row r="90">
          <cell r="E90">
            <v>25</v>
          </cell>
          <cell r="F90">
            <v>17</v>
          </cell>
          <cell r="G90">
            <v>11</v>
          </cell>
          <cell r="N90">
            <v>46</v>
          </cell>
        </row>
        <row r="91">
          <cell r="E91">
            <v>28</v>
          </cell>
          <cell r="F91">
            <v>19</v>
          </cell>
          <cell r="G91">
            <v>13</v>
          </cell>
          <cell r="N91">
            <v>46</v>
          </cell>
        </row>
        <row r="92">
          <cell r="E92">
            <v>33</v>
          </cell>
          <cell r="F92">
            <v>22</v>
          </cell>
          <cell r="G92">
            <v>15</v>
          </cell>
          <cell r="N92">
            <v>47</v>
          </cell>
        </row>
        <row r="93">
          <cell r="E93">
            <v>37</v>
          </cell>
          <cell r="F93">
            <v>25</v>
          </cell>
          <cell r="G93">
            <v>17</v>
          </cell>
          <cell r="N93">
            <v>48</v>
          </cell>
        </row>
        <row r="94">
          <cell r="E94">
            <v>42</v>
          </cell>
          <cell r="F94">
            <v>28</v>
          </cell>
          <cell r="G94">
            <v>19</v>
          </cell>
          <cell r="N94">
            <v>48</v>
          </cell>
        </row>
        <row r="95">
          <cell r="E95">
            <v>47</v>
          </cell>
          <cell r="F95">
            <v>31</v>
          </cell>
          <cell r="G95">
            <v>22</v>
          </cell>
          <cell r="N95">
            <v>49</v>
          </cell>
        </row>
        <row r="96">
          <cell r="E96">
            <v>52</v>
          </cell>
          <cell r="F96">
            <v>35</v>
          </cell>
          <cell r="G96">
            <v>24</v>
          </cell>
          <cell r="N96">
            <v>49</v>
          </cell>
        </row>
        <row r="97">
          <cell r="E97">
            <v>58</v>
          </cell>
          <cell r="F97">
            <v>39</v>
          </cell>
          <cell r="G97">
            <v>27</v>
          </cell>
          <cell r="N97">
            <v>50</v>
          </cell>
        </row>
        <row r="98">
          <cell r="E98">
            <v>64</v>
          </cell>
          <cell r="F98">
            <v>43</v>
          </cell>
          <cell r="G98">
            <v>29</v>
          </cell>
          <cell r="N98">
            <v>50</v>
          </cell>
        </row>
        <row r="99">
          <cell r="E99">
            <v>71</v>
          </cell>
          <cell r="F99">
            <v>47</v>
          </cell>
          <cell r="G99">
            <v>32</v>
          </cell>
          <cell r="N99">
            <v>50</v>
          </cell>
        </row>
        <row r="100">
          <cell r="E100">
            <v>78</v>
          </cell>
          <cell r="F100">
            <v>52</v>
          </cell>
          <cell r="G100">
            <v>36</v>
          </cell>
          <cell r="N100">
            <v>51</v>
          </cell>
        </row>
        <row r="101">
          <cell r="E101">
            <v>87</v>
          </cell>
          <cell r="F101">
            <v>58</v>
          </cell>
          <cell r="G101">
            <v>40</v>
          </cell>
          <cell r="N101">
            <v>51</v>
          </cell>
        </row>
        <row r="102">
          <cell r="E102">
            <v>98</v>
          </cell>
          <cell r="F102">
            <v>65</v>
          </cell>
          <cell r="G102">
            <v>45</v>
          </cell>
          <cell r="N102">
            <v>51</v>
          </cell>
        </row>
        <row r="103">
          <cell r="E103">
            <v>107</v>
          </cell>
          <cell r="F103">
            <v>71</v>
          </cell>
          <cell r="G103">
            <v>49</v>
          </cell>
          <cell r="N103">
            <v>52</v>
          </cell>
        </row>
        <row r="104">
          <cell r="E104">
            <v>116</v>
          </cell>
          <cell r="F104">
            <v>78</v>
          </cell>
          <cell r="G104">
            <v>53</v>
          </cell>
          <cell r="N104">
            <v>52</v>
          </cell>
        </row>
        <row r="105">
          <cell r="E105">
            <v>126</v>
          </cell>
          <cell r="F105">
            <v>84</v>
          </cell>
          <cell r="G105">
            <v>58</v>
          </cell>
          <cell r="N105">
            <v>52</v>
          </cell>
        </row>
        <row r="106">
          <cell r="E106">
            <v>137</v>
          </cell>
          <cell r="F106">
            <v>91</v>
          </cell>
          <cell r="G106">
            <v>62</v>
          </cell>
          <cell r="N106">
            <v>53</v>
          </cell>
        </row>
        <row r="107">
          <cell r="E107">
            <v>148</v>
          </cell>
          <cell r="F107">
            <v>99</v>
          </cell>
          <cell r="G107">
            <v>68</v>
          </cell>
          <cell r="N107">
            <v>53</v>
          </cell>
        </row>
        <row r="108">
          <cell r="E108">
            <v>159</v>
          </cell>
          <cell r="F108">
            <v>106</v>
          </cell>
          <cell r="G108">
            <v>73</v>
          </cell>
          <cell r="N108">
            <v>53</v>
          </cell>
        </row>
        <row r="109">
          <cell r="E109">
            <v>172</v>
          </cell>
          <cell r="F109">
            <v>115</v>
          </cell>
          <cell r="G109">
            <v>78</v>
          </cell>
          <cell r="N109">
            <v>53</v>
          </cell>
        </row>
        <row r="110">
          <cell r="E110">
            <v>185</v>
          </cell>
          <cell r="F110">
            <v>123</v>
          </cell>
          <cell r="G110">
            <v>84</v>
          </cell>
          <cell r="N110">
            <v>54</v>
          </cell>
        </row>
        <row r="111">
          <cell r="E111">
            <v>198</v>
          </cell>
          <cell r="F111">
            <v>132</v>
          </cell>
          <cell r="G111">
            <v>91</v>
          </cell>
          <cell r="N111">
            <v>54</v>
          </cell>
        </row>
        <row r="112">
          <cell r="E112">
            <v>213</v>
          </cell>
          <cell r="F112">
            <v>142</v>
          </cell>
          <cell r="G112">
            <v>97</v>
          </cell>
          <cell r="N112">
            <v>54</v>
          </cell>
        </row>
        <row r="113">
          <cell r="E113">
            <v>227</v>
          </cell>
          <cell r="F113">
            <v>152</v>
          </cell>
          <cell r="G113">
            <v>104</v>
          </cell>
        </row>
      </sheetData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疲劳值，副本开启时间"/>
      <sheetName val="升级时间曲线"/>
      <sheetName val="副本玩点分布"/>
      <sheetName val="投放控制方法"/>
      <sheetName val="参考"/>
      <sheetName val="Q&amp;A"/>
      <sheetName val="玩家历程（未完成）"/>
    </sheetNames>
    <sheetDataSet>
      <sheetData sheetId="0"/>
      <sheetData sheetId="1"/>
      <sheetData sheetId="2">
        <row r="27">
          <cell r="P27">
            <v>8.0309236294931274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workbookViewId="0">
      <selection activeCell="F30" sqref="F30"/>
    </sheetView>
  </sheetViews>
  <sheetFormatPr defaultRowHeight="13.5" x14ac:dyDescent="0.15"/>
  <cols>
    <col min="16" max="24" width="9" customWidth="1"/>
  </cols>
  <sheetData>
    <row r="1" spans="1:22" ht="16.5" x14ac:dyDescent="0.15">
      <c r="A1" s="7" t="s">
        <v>474</v>
      </c>
      <c r="B1" s="7"/>
      <c r="C1" s="84" t="s">
        <v>473</v>
      </c>
      <c r="D1" s="84"/>
      <c r="E1" s="84"/>
      <c r="F1" s="7"/>
      <c r="G1" s="7"/>
      <c r="H1" s="7"/>
      <c r="I1" s="7"/>
      <c r="J1" s="7"/>
      <c r="K1" s="7"/>
      <c r="L1" s="7"/>
      <c r="M1" s="7"/>
      <c r="N1" s="7"/>
      <c r="O1" s="7"/>
      <c r="P1" s="8" t="s">
        <v>472</v>
      </c>
      <c r="Q1" s="8"/>
      <c r="R1" s="7"/>
      <c r="S1" s="7"/>
      <c r="T1" s="7"/>
      <c r="U1" s="7"/>
      <c r="V1" s="7"/>
    </row>
    <row r="2" spans="1:22" ht="16.5" x14ac:dyDescent="0.15">
      <c r="A2" s="7"/>
      <c r="B2" s="8" t="s">
        <v>471</v>
      </c>
      <c r="C2" s="8" t="s">
        <v>470</v>
      </c>
      <c r="D2" s="8" t="s">
        <v>469</v>
      </c>
      <c r="E2" s="8" t="s">
        <v>468</v>
      </c>
      <c r="F2" s="8" t="s">
        <v>467</v>
      </c>
      <c r="G2" s="8"/>
      <c r="H2" s="8" t="s">
        <v>466</v>
      </c>
      <c r="I2" s="8" t="s">
        <v>465</v>
      </c>
      <c r="J2" s="8" t="s">
        <v>464</v>
      </c>
      <c r="K2" s="7"/>
      <c r="L2" s="7"/>
      <c r="M2" s="7"/>
      <c r="N2" s="7"/>
      <c r="O2" s="7"/>
      <c r="P2" s="7"/>
      <c r="Q2" s="8" t="s">
        <v>63</v>
      </c>
      <c r="R2" s="7"/>
      <c r="S2" s="7"/>
      <c r="T2" s="7"/>
      <c r="U2" s="7"/>
      <c r="V2" s="7"/>
    </row>
    <row r="3" spans="1:22" ht="16.5" x14ac:dyDescent="0.15">
      <c r="A3" s="7"/>
      <c r="B3" s="9">
        <v>1</v>
      </c>
      <c r="C3" s="10">
        <f>'[1]疲劳值，副本开启时间'!E54</f>
        <v>1</v>
      </c>
      <c r="D3" s="10">
        <f>'[1]疲劳值，副本开启时间'!F54</f>
        <v>1</v>
      </c>
      <c r="E3" s="10">
        <f>'[1]疲劳值，副本开启时间'!G54</f>
        <v>1</v>
      </c>
      <c r="F3" s="10">
        <f>ROUNDUP('[1]疲劳值，副本开启时间'!N54/8,0)</f>
        <v>1</v>
      </c>
      <c r="G3" s="10"/>
      <c r="H3" s="7" t="s">
        <v>463</v>
      </c>
      <c r="I3" s="7"/>
      <c r="J3" s="7"/>
      <c r="K3" s="86" t="s">
        <v>462</v>
      </c>
      <c r="L3" s="7"/>
      <c r="M3" s="7"/>
      <c r="N3" s="7"/>
      <c r="O3" s="7"/>
      <c r="P3" s="7"/>
      <c r="Q3" s="8"/>
      <c r="R3" s="7" t="s">
        <v>65</v>
      </c>
      <c r="S3" s="7"/>
      <c r="T3" s="7"/>
      <c r="U3" s="7"/>
      <c r="V3" s="7"/>
    </row>
    <row r="4" spans="1:22" ht="16.5" x14ac:dyDescent="0.15">
      <c r="A4" s="7"/>
      <c r="B4" s="9">
        <v>2</v>
      </c>
      <c r="C4" s="10">
        <f>'[1]疲劳值，副本开启时间'!E55</f>
        <v>1</v>
      </c>
      <c r="D4" s="10">
        <f>'[1]疲劳值，副本开启时间'!F55</f>
        <v>1</v>
      </c>
      <c r="E4" s="10">
        <f>'[1]疲劳值，副本开启时间'!G55</f>
        <v>1</v>
      </c>
      <c r="F4" s="10">
        <f>ROUNDUP('[1]疲劳值，副本开启时间'!N55/8,0)</f>
        <v>1</v>
      </c>
      <c r="G4" s="10"/>
      <c r="H4" s="7"/>
      <c r="I4" s="7"/>
      <c r="J4" s="7" t="s">
        <v>461</v>
      </c>
      <c r="K4" s="86"/>
      <c r="L4" s="7"/>
      <c r="M4" s="1"/>
      <c r="N4" s="1"/>
      <c r="O4" s="1"/>
      <c r="P4" s="7"/>
      <c r="Q4" s="8"/>
      <c r="R4" s="7" t="s">
        <v>67</v>
      </c>
      <c r="S4" s="7"/>
      <c r="T4" s="7"/>
      <c r="U4" s="7"/>
      <c r="V4" s="7"/>
    </row>
    <row r="5" spans="1:22" ht="16.5" x14ac:dyDescent="0.15">
      <c r="A5" s="7"/>
      <c r="B5" s="9">
        <v>3</v>
      </c>
      <c r="C5" s="10">
        <f>'[1]疲劳值，副本开启时间'!E56</f>
        <v>1</v>
      </c>
      <c r="D5" s="10">
        <f>'[1]疲劳值，副本开启时间'!F56</f>
        <v>1</v>
      </c>
      <c r="E5" s="10">
        <f>'[1]疲劳值，副本开启时间'!G56</f>
        <v>1</v>
      </c>
      <c r="F5" s="10">
        <f>ROUNDUP('[1]疲劳值，副本开启时间'!N56/8,0)</f>
        <v>1</v>
      </c>
      <c r="G5" s="10"/>
      <c r="H5" s="7" t="s">
        <v>460</v>
      </c>
      <c r="I5" s="7"/>
      <c r="J5" s="7" t="s">
        <v>459</v>
      </c>
      <c r="K5" s="86"/>
      <c r="L5" s="7"/>
      <c r="M5" s="1"/>
      <c r="N5" s="1"/>
      <c r="O5" s="1"/>
      <c r="P5" s="7"/>
      <c r="Q5" s="8"/>
      <c r="R5" s="7"/>
      <c r="S5" s="7" t="s">
        <v>70</v>
      </c>
      <c r="T5" s="7"/>
      <c r="U5" s="7"/>
      <c r="V5" s="7"/>
    </row>
    <row r="6" spans="1:22" ht="16.5" x14ac:dyDescent="0.15">
      <c r="A6" s="7"/>
      <c r="B6" s="9">
        <v>4</v>
      </c>
      <c r="C6" s="10">
        <f>'[1]疲劳值，副本开启时间'!E57</f>
        <v>1</v>
      </c>
      <c r="D6" s="10">
        <f>'[1]疲劳值，副本开启时间'!F57</f>
        <v>1</v>
      </c>
      <c r="E6" s="10">
        <f>'[1]疲劳值，副本开启时间'!G57</f>
        <v>1</v>
      </c>
      <c r="F6" s="10">
        <f>ROUNDUP('[1]疲劳值，副本开启时间'!N57/8,0)</f>
        <v>1</v>
      </c>
      <c r="G6" s="10"/>
      <c r="H6" s="7"/>
      <c r="I6" s="7"/>
      <c r="J6" s="7" t="s">
        <v>458</v>
      </c>
      <c r="K6" s="86"/>
      <c r="L6" s="7"/>
      <c r="M6" s="1"/>
      <c r="N6" s="1"/>
      <c r="O6" s="1"/>
      <c r="P6" s="7"/>
      <c r="Q6" s="8"/>
      <c r="R6" s="7" t="s">
        <v>72</v>
      </c>
      <c r="S6" s="7"/>
      <c r="T6" s="7"/>
      <c r="U6" s="7"/>
      <c r="V6" s="7"/>
    </row>
    <row r="7" spans="1:22" ht="16.5" x14ac:dyDescent="0.15">
      <c r="A7" s="7"/>
      <c r="B7" s="9">
        <v>5</v>
      </c>
      <c r="C7" s="10">
        <f>'[1]疲劳值，副本开启时间'!E58</f>
        <v>1</v>
      </c>
      <c r="D7" s="10">
        <f>'[1]疲劳值，副本开启时间'!F58</f>
        <v>1</v>
      </c>
      <c r="E7" s="10">
        <f>'[1]疲劳值，副本开启时间'!G58</f>
        <v>1</v>
      </c>
      <c r="F7" s="10">
        <f>ROUNDUP('[1]疲劳值，副本开启时间'!N58/8,0)</f>
        <v>2</v>
      </c>
      <c r="G7" s="10"/>
      <c r="H7" s="7"/>
      <c r="I7" s="7"/>
      <c r="J7" s="7" t="s">
        <v>457</v>
      </c>
      <c r="K7" s="86"/>
      <c r="L7" s="7"/>
      <c r="M7" s="1"/>
      <c r="N7" s="1"/>
      <c r="O7" s="1"/>
      <c r="P7" s="7"/>
      <c r="Q7" s="8"/>
      <c r="R7" s="7"/>
      <c r="S7" s="7" t="s">
        <v>74</v>
      </c>
      <c r="T7" s="7"/>
      <c r="U7" s="7"/>
      <c r="V7" s="7"/>
    </row>
    <row r="8" spans="1:22" ht="16.5" x14ac:dyDescent="0.15">
      <c r="A8" s="7"/>
      <c r="B8" s="9">
        <v>6</v>
      </c>
      <c r="C8" s="10">
        <f>'[1]疲劳值，副本开启时间'!E59</f>
        <v>1</v>
      </c>
      <c r="D8" s="10">
        <f>'[1]疲劳值，副本开启时间'!F59</f>
        <v>1</v>
      </c>
      <c r="E8" s="10">
        <f>'[1]疲劳值，副本开启时间'!G59</f>
        <v>1</v>
      </c>
      <c r="F8" s="10">
        <f>ROUNDUP('[1]疲劳值，副本开启时间'!N59/8,0)</f>
        <v>2</v>
      </c>
      <c r="G8" s="10"/>
      <c r="H8" s="7" t="s">
        <v>456</v>
      </c>
      <c r="I8" s="1"/>
      <c r="J8" s="85" t="s">
        <v>455</v>
      </c>
      <c r="K8" s="7"/>
      <c r="L8" s="7"/>
      <c r="M8" s="1"/>
      <c r="N8" s="1"/>
      <c r="O8" s="1"/>
      <c r="P8" s="7"/>
      <c r="Q8" s="8"/>
      <c r="R8" s="7" t="s">
        <v>76</v>
      </c>
      <c r="S8" s="7"/>
      <c r="T8" s="7"/>
      <c r="U8" s="7"/>
      <c r="V8" s="7"/>
    </row>
    <row r="9" spans="1:22" ht="16.5" x14ac:dyDescent="0.15">
      <c r="A9" s="7"/>
      <c r="B9" s="9">
        <v>7</v>
      </c>
      <c r="C9" s="10">
        <f>'[1]疲劳值，副本开启时间'!E60</f>
        <v>1</v>
      </c>
      <c r="D9" s="10">
        <f>'[1]疲劳值，副本开启时间'!F60</f>
        <v>1</v>
      </c>
      <c r="E9" s="10">
        <f>'[1]疲劳值，副本开启时间'!G60</f>
        <v>1</v>
      </c>
      <c r="F9" s="10">
        <f>ROUNDUP('[1]疲劳值，副本开启时间'!N60/8,0)</f>
        <v>2</v>
      </c>
      <c r="G9" s="10"/>
      <c r="H9" s="7"/>
      <c r="I9" s="7"/>
      <c r="J9" s="85"/>
      <c r="K9" s="7"/>
      <c r="L9" s="7"/>
      <c r="M9" s="1"/>
      <c r="N9" s="1"/>
      <c r="O9" s="1"/>
      <c r="P9" s="7"/>
      <c r="Q9" s="8" t="s">
        <v>77</v>
      </c>
      <c r="R9" s="7"/>
      <c r="S9" s="7"/>
      <c r="T9" s="7"/>
      <c r="U9" s="7"/>
      <c r="V9" s="7"/>
    </row>
    <row r="10" spans="1:22" ht="16.5" x14ac:dyDescent="0.15">
      <c r="A10" s="7"/>
      <c r="B10" s="9">
        <v>8</v>
      </c>
      <c r="C10" s="10">
        <f>'[1]疲劳值，副本开启时间'!E61</f>
        <v>1</v>
      </c>
      <c r="D10" s="10">
        <f>'[1]疲劳值，副本开启时间'!F61</f>
        <v>1</v>
      </c>
      <c r="E10" s="10">
        <f>'[1]疲劳值，副本开启时间'!G61</f>
        <v>1</v>
      </c>
      <c r="F10" s="10">
        <f>ROUNDUP('[1]疲劳值，副本开启时间'!N61/8,0)</f>
        <v>2</v>
      </c>
      <c r="G10" s="10"/>
      <c r="H10" s="7"/>
      <c r="I10" s="7"/>
      <c r="J10" s="85"/>
      <c r="K10" s="7"/>
      <c r="L10" s="7"/>
      <c r="M10" s="1"/>
      <c r="N10" s="1"/>
      <c r="O10" s="1"/>
      <c r="P10" s="7"/>
      <c r="Q10" s="8"/>
      <c r="R10" s="7" t="s">
        <v>78</v>
      </c>
      <c r="S10" s="7"/>
      <c r="T10" s="7"/>
      <c r="U10" s="7"/>
      <c r="V10" s="7"/>
    </row>
    <row r="11" spans="1:22" ht="16.5" x14ac:dyDescent="0.15">
      <c r="A11" s="7"/>
      <c r="B11" s="9">
        <v>9</v>
      </c>
      <c r="C11" s="10">
        <f>'[1]疲劳值，副本开启时间'!E62</f>
        <v>1</v>
      </c>
      <c r="D11" s="10">
        <f>'[1]疲劳值，副本开启时间'!F62</f>
        <v>1</v>
      </c>
      <c r="E11" s="10">
        <f>'[1]疲劳值，副本开启时间'!G62</f>
        <v>1</v>
      </c>
      <c r="F11" s="10">
        <f>ROUNDUP('[1]疲劳值，副本开启时间'!N62/8,0)</f>
        <v>3</v>
      </c>
      <c r="G11" s="10"/>
      <c r="H11" s="7"/>
      <c r="I11" s="7"/>
      <c r="J11" s="7" t="s">
        <v>454</v>
      </c>
      <c r="K11" s="7"/>
      <c r="L11" s="7"/>
      <c r="M11" s="1"/>
      <c r="N11" s="1"/>
      <c r="O11" s="1"/>
      <c r="P11" s="7"/>
      <c r="Q11" s="8"/>
      <c r="R11" s="7" t="s">
        <v>80</v>
      </c>
      <c r="S11" s="7" t="s">
        <v>81</v>
      </c>
      <c r="T11" s="7"/>
      <c r="U11" s="7"/>
      <c r="V11" s="7"/>
    </row>
    <row r="12" spans="1:22" ht="16.5" x14ac:dyDescent="0.15">
      <c r="A12" s="7"/>
      <c r="B12" s="9">
        <v>10</v>
      </c>
      <c r="C12" s="11">
        <f>'[1]疲劳值，副本开启时间'!E63</f>
        <v>2</v>
      </c>
      <c r="D12" s="10">
        <f>'[1]疲劳值，副本开启时间'!F63</f>
        <v>1</v>
      </c>
      <c r="E12" s="10">
        <f>'[1]疲劳值，副本开启时间'!G63</f>
        <v>1</v>
      </c>
      <c r="F12" s="10">
        <f>ROUNDUP('[1]疲劳值，副本开启时间'!N63/8,0)</f>
        <v>3</v>
      </c>
      <c r="G12" s="10"/>
      <c r="H12" s="7" t="s">
        <v>453</v>
      </c>
      <c r="I12" s="7" t="s">
        <v>452</v>
      </c>
      <c r="J12" s="7"/>
      <c r="K12" s="7"/>
      <c r="L12" s="7"/>
      <c r="M12" s="1"/>
      <c r="N12" s="1"/>
      <c r="O12" s="1"/>
      <c r="P12" s="7"/>
      <c r="Q12" s="8"/>
      <c r="R12" s="7" t="s">
        <v>451</v>
      </c>
      <c r="S12" s="7"/>
      <c r="T12" s="7"/>
      <c r="U12" s="7"/>
      <c r="V12" s="7"/>
    </row>
    <row r="13" spans="1:22" ht="16.5" x14ac:dyDescent="0.15">
      <c r="A13" s="7"/>
      <c r="B13" s="9">
        <v>11</v>
      </c>
      <c r="C13" s="10">
        <f>'[1]疲劳值，副本开启时间'!E64</f>
        <v>2</v>
      </c>
      <c r="D13" s="10">
        <f>'[1]疲劳值，副本开启时间'!F64</f>
        <v>1</v>
      </c>
      <c r="E13" s="10">
        <f>'[1]疲劳值，副本开启时间'!G64</f>
        <v>1</v>
      </c>
      <c r="F13" s="10">
        <f>ROUNDUP('[1]疲劳值，副本开启时间'!N64/8,0)</f>
        <v>3</v>
      </c>
      <c r="G13" s="10"/>
      <c r="H13" s="1"/>
      <c r="I13" s="7"/>
      <c r="J13" s="7"/>
      <c r="K13" s="7"/>
      <c r="L13" s="7"/>
      <c r="M13" s="1"/>
      <c r="N13" s="1"/>
      <c r="O13" s="1"/>
      <c r="P13" s="7"/>
      <c r="Q13" s="8"/>
      <c r="R13" s="7" t="s">
        <v>85</v>
      </c>
      <c r="S13" s="7"/>
      <c r="T13" s="7"/>
      <c r="U13" s="7"/>
      <c r="V13" s="7"/>
    </row>
    <row r="14" spans="1:22" ht="16.5" x14ac:dyDescent="0.15">
      <c r="A14" s="7"/>
      <c r="B14" s="9">
        <v>12</v>
      </c>
      <c r="C14" s="10">
        <f>'[1]疲劳值，副本开启时间'!E65</f>
        <v>2</v>
      </c>
      <c r="D14" s="10">
        <f>'[1]疲劳值，副本开启时间'!F65</f>
        <v>1</v>
      </c>
      <c r="E14" s="10">
        <f>'[1]疲劳值，副本开启时间'!G65</f>
        <v>1</v>
      </c>
      <c r="F14" s="10">
        <f>ROUNDUP('[1]疲劳值，副本开启时间'!N65/8,0)</f>
        <v>3</v>
      </c>
      <c r="G14" s="10"/>
      <c r="H14" s="7"/>
      <c r="I14" s="7"/>
      <c r="J14" s="7"/>
      <c r="K14" s="7"/>
      <c r="L14" s="7"/>
      <c r="M14" s="1"/>
      <c r="N14" s="1"/>
      <c r="O14" s="1"/>
      <c r="P14" s="7"/>
      <c r="Q14" s="8"/>
      <c r="R14" s="7" t="s">
        <v>86</v>
      </c>
      <c r="S14" s="7"/>
      <c r="T14" s="7"/>
      <c r="U14" s="7"/>
      <c r="V14" s="7"/>
    </row>
    <row r="15" spans="1:22" ht="16.5" x14ac:dyDescent="0.15">
      <c r="A15" s="7"/>
      <c r="B15" s="9">
        <v>13</v>
      </c>
      <c r="C15" s="10">
        <f>'[1]疲劳值，副本开启时间'!E66</f>
        <v>2</v>
      </c>
      <c r="D15" s="11">
        <f>'[1]疲劳值，副本开启时间'!F66</f>
        <v>2</v>
      </c>
      <c r="E15" s="10">
        <f>'[1]疲劳值，副本开启时间'!G66</f>
        <v>1</v>
      </c>
      <c r="F15" s="10">
        <f>ROUNDUP('[1]疲劳值，副本开启时间'!N66/8,0)</f>
        <v>3</v>
      </c>
      <c r="G15" s="10"/>
      <c r="H15" s="7"/>
      <c r="I15" s="7"/>
      <c r="J15" s="7" t="s">
        <v>450</v>
      </c>
      <c r="K15" s="7"/>
      <c r="L15" s="7"/>
      <c r="M15" s="1"/>
      <c r="N15" s="1"/>
      <c r="O15" s="1"/>
      <c r="P15" s="7"/>
      <c r="Q15" s="8"/>
      <c r="R15" s="7" t="s">
        <v>449</v>
      </c>
      <c r="S15" s="7"/>
      <c r="T15" s="7"/>
      <c r="U15" s="7"/>
      <c r="V15" s="7"/>
    </row>
    <row r="16" spans="1:22" ht="16.5" x14ac:dyDescent="0.15">
      <c r="A16" s="7"/>
      <c r="B16" s="9">
        <v>14</v>
      </c>
      <c r="C16" s="10">
        <f>'[1]疲劳值，副本开启时间'!E67</f>
        <v>2</v>
      </c>
      <c r="D16" s="10">
        <f>'[1]疲劳值，副本开启时间'!F67</f>
        <v>2</v>
      </c>
      <c r="E16" s="10">
        <f>'[1]疲劳值，副本开启时间'!G67</f>
        <v>1</v>
      </c>
      <c r="F16" s="10">
        <f>ROUNDUP('[1]疲劳值，副本开启时间'!N67/8,0)</f>
        <v>4</v>
      </c>
      <c r="G16" s="10"/>
      <c r="H16" s="1"/>
      <c r="I16" s="7"/>
      <c r="J16" s="7"/>
      <c r="K16" s="7"/>
      <c r="L16" s="7"/>
      <c r="M16" s="1"/>
      <c r="N16" s="1"/>
      <c r="O16" s="1"/>
      <c r="P16" s="7"/>
      <c r="Q16" s="8"/>
      <c r="R16" s="7" t="s">
        <v>89</v>
      </c>
      <c r="S16" s="7"/>
      <c r="T16" s="7"/>
      <c r="U16" s="7"/>
      <c r="V16" s="7"/>
    </row>
    <row r="17" spans="1:22" ht="16.5" x14ac:dyDescent="0.15">
      <c r="A17" s="7"/>
      <c r="B17" s="9">
        <v>15</v>
      </c>
      <c r="C17" s="10">
        <f>'[1]疲劳值，副本开启时间'!E68</f>
        <v>2</v>
      </c>
      <c r="D17" s="10">
        <f>'[1]疲劳值，副本开启时间'!F68</f>
        <v>2</v>
      </c>
      <c r="E17" s="10">
        <f>'[1]疲劳值，副本开启时间'!G68</f>
        <v>1</v>
      </c>
      <c r="F17" s="10">
        <f>ROUNDUP('[1]疲劳值，副本开启时间'!N68/8,0)</f>
        <v>4</v>
      </c>
      <c r="G17" s="10"/>
      <c r="H17" s="7"/>
      <c r="I17" s="7" t="s">
        <v>448</v>
      </c>
      <c r="J17" s="7"/>
      <c r="K17" s="7"/>
      <c r="L17" s="7"/>
      <c r="M17" s="1"/>
      <c r="N17" s="1"/>
      <c r="O17" s="1"/>
      <c r="P17" s="7"/>
      <c r="Q17" s="8"/>
      <c r="R17" s="7" t="s">
        <v>91</v>
      </c>
      <c r="S17" s="7"/>
      <c r="T17" s="7"/>
      <c r="U17" s="7"/>
      <c r="V17" s="7"/>
    </row>
    <row r="18" spans="1:22" ht="16.5" x14ac:dyDescent="0.15">
      <c r="A18" s="7"/>
      <c r="B18" s="9">
        <v>16</v>
      </c>
      <c r="C18" s="11">
        <f>'[1]疲劳值，副本开启时间'!E69</f>
        <v>3</v>
      </c>
      <c r="D18" s="10">
        <f>'[1]疲劳值，副本开启时间'!F69</f>
        <v>2</v>
      </c>
      <c r="E18" s="11">
        <f>'[1]疲劳值，副本开启时间'!G69</f>
        <v>2</v>
      </c>
      <c r="F18" s="10">
        <f>ROUNDUP('[1]疲劳值，副本开启时间'!N69/8,0)</f>
        <v>4</v>
      </c>
      <c r="G18" s="10"/>
      <c r="H18" s="7"/>
      <c r="I18" s="7"/>
      <c r="J18" s="7"/>
      <c r="K18" s="7"/>
      <c r="L18" s="7"/>
      <c r="M18" s="1"/>
      <c r="N18" s="1"/>
      <c r="O18" s="1"/>
      <c r="P18" s="7"/>
      <c r="Q18" s="8"/>
      <c r="R18" s="7"/>
      <c r="S18" s="7" t="s">
        <v>92</v>
      </c>
      <c r="T18" s="7"/>
      <c r="U18" s="7"/>
      <c r="V18" s="7"/>
    </row>
    <row r="19" spans="1:22" ht="16.5" x14ac:dyDescent="0.15">
      <c r="A19" s="7"/>
      <c r="B19" s="9">
        <v>17</v>
      </c>
      <c r="C19" s="10">
        <f>'[1]疲劳值，副本开启时间'!E70</f>
        <v>3</v>
      </c>
      <c r="D19" s="10">
        <f>'[1]疲劳值，副本开启时间'!F70</f>
        <v>2</v>
      </c>
      <c r="E19" s="10">
        <f>'[1]疲劳值，副本开启时间'!G70</f>
        <v>2</v>
      </c>
      <c r="F19" s="10">
        <f>ROUNDUP('[1]疲劳值，副本开启时间'!N70/8,0)</f>
        <v>4</v>
      </c>
      <c r="G19" s="10"/>
      <c r="H19" s="7" t="s">
        <v>447</v>
      </c>
      <c r="I19" s="7" t="s">
        <v>446</v>
      </c>
      <c r="J19" s="7" t="s">
        <v>445</v>
      </c>
      <c r="K19" s="7"/>
      <c r="L19" s="7"/>
      <c r="M19" s="1"/>
      <c r="N19" s="1"/>
      <c r="O19" s="1"/>
      <c r="P19" s="7"/>
      <c r="Q19" s="8"/>
      <c r="R19" s="7"/>
      <c r="S19" s="7" t="s">
        <v>96</v>
      </c>
      <c r="T19" s="7"/>
      <c r="U19" s="7"/>
      <c r="V19" s="7"/>
    </row>
    <row r="20" spans="1:22" ht="16.5" x14ac:dyDescent="0.15">
      <c r="A20" s="7"/>
      <c r="B20" s="9">
        <v>18</v>
      </c>
      <c r="C20" s="10">
        <f>'[1]疲劳值，副本开启时间'!E71</f>
        <v>3</v>
      </c>
      <c r="D20" s="10">
        <f>'[1]疲劳值，副本开启时间'!F71</f>
        <v>2</v>
      </c>
      <c r="E20" s="10">
        <f>'[1]疲劳值，副本开启时间'!G71</f>
        <v>2</v>
      </c>
      <c r="F20" s="10">
        <f>ROUNDUP('[1]疲劳值，副本开启时间'!N71/8,0)</f>
        <v>5</v>
      </c>
      <c r="G20" s="10"/>
      <c r="H20" s="7"/>
      <c r="I20" s="7"/>
      <c r="J20" s="7" t="s">
        <v>444</v>
      </c>
      <c r="K20" s="7"/>
      <c r="L20" s="7"/>
      <c r="M20" s="1"/>
      <c r="N20" s="1"/>
      <c r="O20" s="1"/>
      <c r="P20" s="7"/>
      <c r="Q20" s="8"/>
      <c r="R20" s="7"/>
      <c r="S20" s="7"/>
      <c r="T20" s="7"/>
      <c r="U20" s="7"/>
      <c r="V20" s="7"/>
    </row>
    <row r="21" spans="1:22" ht="16.5" x14ac:dyDescent="0.15">
      <c r="A21" s="7"/>
      <c r="B21" s="9">
        <v>19</v>
      </c>
      <c r="C21" s="11">
        <f>'[1]疲劳值，副本开启时间'!E72</f>
        <v>4</v>
      </c>
      <c r="D21" s="11">
        <f>'[1]疲劳值，副本开启时间'!F72</f>
        <v>3</v>
      </c>
      <c r="E21" s="10">
        <f>'[1]疲劳值，副本开启时间'!G72</f>
        <v>2</v>
      </c>
      <c r="F21" s="10">
        <f>ROUNDUP('[1]疲劳值，副本开启时间'!N72/8,0)</f>
        <v>5</v>
      </c>
      <c r="G21" s="10"/>
      <c r="H21" s="7"/>
      <c r="I21" s="7"/>
      <c r="J21" s="7"/>
      <c r="K21" s="7"/>
      <c r="L21" s="7"/>
      <c r="M21" s="1"/>
      <c r="N21" s="1"/>
      <c r="O21" s="1"/>
      <c r="P21" s="7"/>
      <c r="Q21" s="8" t="s">
        <v>98</v>
      </c>
      <c r="R21" s="7"/>
      <c r="S21" s="7"/>
      <c r="T21" s="7"/>
      <c r="U21" s="7"/>
      <c r="V21" s="7"/>
    </row>
    <row r="22" spans="1:22" ht="16.5" x14ac:dyDescent="0.15">
      <c r="A22" s="7"/>
      <c r="B22" s="9">
        <v>20</v>
      </c>
      <c r="C22" s="10">
        <f>'[1]疲劳值，副本开启时间'!E73</f>
        <v>4</v>
      </c>
      <c r="D22" s="10">
        <f>'[1]疲劳值，副本开启时间'!F73</f>
        <v>3</v>
      </c>
      <c r="E22" s="10">
        <f>'[1]疲劳值，副本开启时间'!G73</f>
        <v>2</v>
      </c>
      <c r="F22" s="10">
        <f>ROUNDUP('[1]疲劳值，副本开启时间'!N73/8,0)</f>
        <v>5</v>
      </c>
      <c r="G22" s="10"/>
      <c r="H22" s="7"/>
      <c r="I22" s="7"/>
      <c r="J22" s="7"/>
      <c r="K22" s="7"/>
      <c r="L22" s="7"/>
      <c r="M22" s="1"/>
      <c r="N22" s="1"/>
      <c r="O22" s="1"/>
      <c r="P22" s="7"/>
      <c r="Q22" s="8"/>
      <c r="R22" s="7" t="s">
        <v>99</v>
      </c>
      <c r="S22" s="7"/>
      <c r="T22" s="7"/>
      <c r="U22" s="7"/>
      <c r="V22" s="7"/>
    </row>
    <row r="23" spans="1:22" ht="16.5" x14ac:dyDescent="0.15">
      <c r="A23" s="7"/>
      <c r="B23" s="9">
        <v>21</v>
      </c>
      <c r="C23" s="10">
        <f>'[1]疲劳值，副本开启时间'!E74</f>
        <v>4</v>
      </c>
      <c r="D23" s="10">
        <f>'[1]疲劳值，副本开启时间'!F74</f>
        <v>3</v>
      </c>
      <c r="E23" s="10">
        <f>'[1]疲劳值，副本开启时间'!G74</f>
        <v>2</v>
      </c>
      <c r="F23" s="10">
        <f>ROUNDUP('[1]疲劳值，副本开启时间'!N74/8,0)</f>
        <v>5</v>
      </c>
      <c r="G23" s="10"/>
      <c r="H23" s="7"/>
      <c r="I23" s="7"/>
      <c r="J23" s="7"/>
      <c r="K23" s="7"/>
      <c r="L23" s="7"/>
      <c r="M23" s="1"/>
      <c r="N23" s="1"/>
      <c r="O23" s="1"/>
      <c r="P23" s="7"/>
      <c r="Q23" s="8"/>
      <c r="R23" s="7" t="s">
        <v>100</v>
      </c>
      <c r="S23" s="7"/>
      <c r="T23" s="7"/>
      <c r="U23" s="7"/>
      <c r="V23" s="7"/>
    </row>
    <row r="24" spans="1:22" ht="16.5" x14ac:dyDescent="0.15">
      <c r="A24" s="7"/>
      <c r="B24" s="9">
        <v>22</v>
      </c>
      <c r="C24" s="10">
        <f>'[1]疲劳值，副本开启时间'!E75</f>
        <v>4</v>
      </c>
      <c r="D24" s="10">
        <f>'[1]疲劳值，副本开启时间'!F75</f>
        <v>3</v>
      </c>
      <c r="E24" s="10">
        <f>'[1]疲劳值，副本开启时间'!G75</f>
        <v>2</v>
      </c>
      <c r="F24" s="10">
        <f>ROUNDUP('[1]疲劳值，副本开启时间'!N75/8,0)</f>
        <v>5</v>
      </c>
      <c r="G24" s="10"/>
      <c r="H24" s="7"/>
      <c r="I24" s="7"/>
      <c r="J24" s="7"/>
      <c r="K24" s="7"/>
      <c r="L24" s="7"/>
      <c r="M24" s="1"/>
      <c r="N24" s="1"/>
      <c r="O24" s="1"/>
      <c r="P24" s="7"/>
      <c r="Q24" s="8"/>
      <c r="R24" s="7" t="s">
        <v>101</v>
      </c>
      <c r="S24" s="7"/>
      <c r="T24" s="7"/>
      <c r="U24" s="7"/>
      <c r="V24" s="7"/>
    </row>
    <row r="25" spans="1:22" ht="16.5" x14ac:dyDescent="0.15">
      <c r="A25" s="7"/>
      <c r="B25" s="9">
        <v>23</v>
      </c>
      <c r="C25" s="11">
        <f>'[1]疲劳值，副本开启时间'!E76</f>
        <v>5</v>
      </c>
      <c r="D25" s="10">
        <f>'[1]疲劳值，副本开启时间'!F76</f>
        <v>3</v>
      </c>
      <c r="E25" s="10">
        <f>'[1]疲劳值，副本开启时间'!G76</f>
        <v>2</v>
      </c>
      <c r="F25" s="10">
        <f>ROUNDUP('[1]疲劳值，副本开启时间'!N76/8,0)</f>
        <v>5</v>
      </c>
      <c r="G25" s="10"/>
      <c r="H25" s="7"/>
      <c r="I25" s="7"/>
      <c r="J25" s="1"/>
      <c r="K25" s="7"/>
      <c r="L25" s="7"/>
      <c r="M25" s="1"/>
      <c r="N25" s="1"/>
      <c r="O25" s="1"/>
      <c r="P25" s="7"/>
      <c r="Q25" s="8"/>
      <c r="R25" s="7" t="s">
        <v>102</v>
      </c>
      <c r="S25" s="7"/>
      <c r="T25" s="7"/>
      <c r="U25" s="7"/>
      <c r="V25" s="7"/>
    </row>
    <row r="26" spans="1:22" ht="16.5" x14ac:dyDescent="0.15">
      <c r="A26" s="7"/>
      <c r="B26" s="9">
        <v>24</v>
      </c>
      <c r="C26" s="10">
        <f>'[1]疲劳值，副本开启时间'!E77</f>
        <v>5</v>
      </c>
      <c r="D26" s="11">
        <f>'[1]疲劳值，副本开启时间'!F77</f>
        <v>4</v>
      </c>
      <c r="E26" s="11">
        <f>'[1]疲劳值，副本开启时间'!G77</f>
        <v>3</v>
      </c>
      <c r="F26" s="10">
        <f>ROUNDUP('[1]疲劳值，副本开启时间'!N77/8,0)</f>
        <v>5</v>
      </c>
      <c r="G26" s="10"/>
      <c r="H26" s="7"/>
      <c r="I26" s="7"/>
      <c r="J26" s="7"/>
      <c r="K26" s="7"/>
      <c r="L26" s="7"/>
      <c r="M26" s="1"/>
      <c r="N26" s="1"/>
      <c r="O26" s="1"/>
      <c r="P26" s="7"/>
      <c r="Q26" s="8"/>
      <c r="R26" s="7" t="s">
        <v>103</v>
      </c>
      <c r="S26" s="7"/>
      <c r="T26" s="7"/>
      <c r="U26" s="7"/>
      <c r="V26" s="7"/>
    </row>
    <row r="27" spans="1:22" ht="16.5" x14ac:dyDescent="0.15">
      <c r="A27" s="7"/>
      <c r="B27" s="9">
        <v>25</v>
      </c>
      <c r="C27" s="11">
        <f>'[1]疲劳值，副本开启时间'!E78</f>
        <v>6</v>
      </c>
      <c r="D27" s="10">
        <f>'[1]疲劳值，副本开启时间'!F78</f>
        <v>4</v>
      </c>
      <c r="E27" s="10">
        <f>'[1]疲劳值，副本开启时间'!G78</f>
        <v>3</v>
      </c>
      <c r="F27" s="10">
        <f>ROUNDUP('[1]疲劳值，副本开启时间'!N78/8,0)</f>
        <v>5</v>
      </c>
      <c r="G27" s="10"/>
      <c r="H27" s="7"/>
      <c r="I27" s="7"/>
      <c r="J27" s="7"/>
      <c r="K27" s="7"/>
      <c r="L27" s="7"/>
      <c r="M27" s="1"/>
      <c r="N27" s="1"/>
      <c r="O27" s="1"/>
      <c r="P27" s="7"/>
      <c r="Q27" s="8"/>
      <c r="R27" s="7" t="s">
        <v>104</v>
      </c>
      <c r="S27" s="7"/>
      <c r="T27" s="7"/>
      <c r="U27" s="7"/>
      <c r="V27" s="7"/>
    </row>
    <row r="28" spans="1:22" ht="16.5" x14ac:dyDescent="0.15">
      <c r="A28" s="7"/>
      <c r="B28" s="9">
        <v>26</v>
      </c>
      <c r="C28" s="10">
        <f>'[1]疲劳值，副本开启时间'!E79</f>
        <v>6</v>
      </c>
      <c r="D28" s="10">
        <f>'[1]疲劳值，副本开启时间'!F79</f>
        <v>4</v>
      </c>
      <c r="E28" s="10">
        <f>'[1]疲劳值，副本开启时间'!G79</f>
        <v>3</v>
      </c>
      <c r="F28" s="10">
        <f>ROUNDUP('[1]疲劳值，副本开启时间'!N79/8,0)</f>
        <v>5</v>
      </c>
      <c r="G28" s="10"/>
      <c r="H28" s="7"/>
      <c r="I28" s="7"/>
      <c r="J28" s="7"/>
      <c r="K28" s="7"/>
      <c r="L28" s="7"/>
      <c r="M28" s="1"/>
      <c r="N28" s="1"/>
      <c r="O28" s="1"/>
      <c r="P28" s="7"/>
      <c r="Q28" s="8"/>
      <c r="R28" s="7" t="s">
        <v>105</v>
      </c>
      <c r="S28" s="7"/>
      <c r="T28" s="7"/>
      <c r="U28" s="7"/>
      <c r="V28" s="7"/>
    </row>
    <row r="29" spans="1:22" ht="16.5" x14ac:dyDescent="0.15">
      <c r="A29" s="7"/>
      <c r="B29" s="9">
        <v>27</v>
      </c>
      <c r="C29" s="10">
        <f>'[1]疲劳值，副本开启时间'!E80</f>
        <v>7</v>
      </c>
      <c r="D29" s="11">
        <f>'[1]疲劳值，副本开启时间'!F80</f>
        <v>5</v>
      </c>
      <c r="E29" s="10">
        <f>'[1]疲劳值，副本开启时间'!G80</f>
        <v>3</v>
      </c>
      <c r="F29" s="10">
        <f>ROUNDUP('[1]疲劳值，副本开启时间'!N80/8,0)</f>
        <v>6</v>
      </c>
      <c r="G29" s="10"/>
      <c r="H29" s="7"/>
      <c r="I29" s="7"/>
      <c r="J29" s="7"/>
      <c r="K29" s="7"/>
      <c r="L29" s="7"/>
      <c r="M29" s="1"/>
      <c r="N29" s="1"/>
      <c r="O29" s="1"/>
      <c r="P29" s="7"/>
      <c r="Q29" s="8"/>
      <c r="R29" s="7" t="s">
        <v>106</v>
      </c>
      <c r="S29" s="7"/>
      <c r="T29" s="7"/>
      <c r="U29" s="7"/>
      <c r="V29" s="7"/>
    </row>
    <row r="30" spans="1:22" ht="16.5" x14ac:dyDescent="0.15">
      <c r="A30" s="7"/>
      <c r="B30" s="9">
        <v>28</v>
      </c>
      <c r="C30" s="11">
        <f>'[1]疲劳值，副本开启时间'!E81</f>
        <v>8</v>
      </c>
      <c r="D30" s="10">
        <f>'[1]疲劳值，副本开启时间'!F81</f>
        <v>5</v>
      </c>
      <c r="E30" s="11">
        <f>'[1]疲劳值，副本开启时间'!G81</f>
        <v>4</v>
      </c>
      <c r="F30" s="10">
        <f>ROUNDUP('[1]疲劳值，副本开启时间'!N81/8,0)</f>
        <v>6</v>
      </c>
      <c r="G30" s="10"/>
      <c r="H30" s="7"/>
      <c r="I30" s="7"/>
      <c r="J30" s="7"/>
      <c r="K30" s="7"/>
      <c r="L30" s="7"/>
      <c r="M30" s="1"/>
      <c r="N30" s="1"/>
      <c r="O30" s="1"/>
      <c r="P30" s="7"/>
      <c r="Q30" s="8"/>
      <c r="R30" s="7" t="s">
        <v>107</v>
      </c>
      <c r="S30" s="7"/>
      <c r="T30" s="7"/>
      <c r="U30" s="7"/>
      <c r="V30" s="7"/>
    </row>
    <row r="31" spans="1:22" ht="16.5" x14ac:dyDescent="0.15">
      <c r="A31" s="7"/>
      <c r="B31" s="9">
        <v>29</v>
      </c>
      <c r="C31" s="10">
        <f>'[1]疲劳值，副本开启时间'!E82</f>
        <v>9</v>
      </c>
      <c r="D31" s="11">
        <f>'[1]疲劳值，副本开启时间'!F82</f>
        <v>6</v>
      </c>
      <c r="E31" s="10">
        <f>'[1]疲劳值，副本开启时间'!G82</f>
        <v>4</v>
      </c>
      <c r="F31" s="10">
        <f>ROUNDUP('[1]疲劳值，副本开启时间'!N82/8,0)</f>
        <v>6</v>
      </c>
      <c r="G31" s="10"/>
      <c r="H31" s="7"/>
      <c r="I31" s="7"/>
      <c r="J31" s="7"/>
      <c r="K31" s="7"/>
      <c r="L31" s="7"/>
      <c r="M31" s="1"/>
      <c r="N31" s="1"/>
      <c r="O31" s="1"/>
      <c r="P31" s="7"/>
      <c r="Q31" s="8"/>
      <c r="R31" s="7" t="s">
        <v>91</v>
      </c>
      <c r="S31" s="7"/>
      <c r="T31" s="7"/>
      <c r="U31" s="7"/>
      <c r="V31" s="7"/>
    </row>
    <row r="32" spans="1:22" ht="16.5" x14ac:dyDescent="0.15">
      <c r="A32" s="7"/>
      <c r="B32" s="9">
        <v>30</v>
      </c>
      <c r="C32" s="10">
        <f>'[1]疲劳值，副本开启时间'!E83</f>
        <v>10</v>
      </c>
      <c r="D32" s="10">
        <f>'[1]疲劳值，副本开启时间'!F83</f>
        <v>7</v>
      </c>
      <c r="E32" s="11">
        <f>'[1]疲劳值，副本开启时间'!G83</f>
        <v>5</v>
      </c>
      <c r="F32" s="10">
        <f>ROUNDUP('[1]疲劳值，副本开启时间'!N83/8,0)</f>
        <v>6</v>
      </c>
      <c r="G32" s="10"/>
      <c r="H32" s="7"/>
      <c r="I32" s="7"/>
      <c r="J32" s="7"/>
      <c r="K32" s="7"/>
      <c r="L32" s="7"/>
      <c r="M32" s="1"/>
      <c r="N32" s="1"/>
      <c r="O32" s="1"/>
      <c r="P32" s="7"/>
      <c r="Q32" s="8"/>
      <c r="R32" s="7"/>
      <c r="S32" s="7" t="s">
        <v>108</v>
      </c>
      <c r="T32" s="7"/>
      <c r="U32" s="7"/>
      <c r="V32" s="7"/>
    </row>
    <row r="33" spans="1:22" ht="16.5" x14ac:dyDescent="0.15">
      <c r="A33" s="7"/>
      <c r="B33" s="9">
        <v>31</v>
      </c>
      <c r="C33" s="10">
        <f>'[1]疲劳值，副本开启时间'!E84</f>
        <v>11</v>
      </c>
      <c r="D33" s="11">
        <f>'[1]疲劳值，副本开启时间'!F84</f>
        <v>8</v>
      </c>
      <c r="E33" s="10">
        <f>'[1]疲劳值，副本开启时间'!G84</f>
        <v>5</v>
      </c>
      <c r="F33" s="10">
        <f>ROUNDUP('[1]疲劳值，副本开启时间'!N84/8,0)</f>
        <v>6</v>
      </c>
      <c r="G33" s="10"/>
      <c r="H33" s="7"/>
      <c r="I33" s="7"/>
      <c r="J33" s="7"/>
      <c r="K33" s="7"/>
      <c r="L33" s="7"/>
      <c r="M33" s="1"/>
      <c r="N33" s="1"/>
      <c r="O33" s="1"/>
      <c r="P33" s="7"/>
      <c r="Q33" s="8"/>
      <c r="R33" s="7"/>
      <c r="S33" s="7" t="s">
        <v>109</v>
      </c>
      <c r="T33" s="7"/>
      <c r="U33" s="7"/>
      <c r="V33" s="7"/>
    </row>
    <row r="34" spans="1:22" ht="16.5" x14ac:dyDescent="0.15">
      <c r="A34" s="7"/>
      <c r="B34" s="9">
        <v>32</v>
      </c>
      <c r="C34" s="10">
        <f>'[1]疲劳值，副本开启时间'!E85</f>
        <v>13</v>
      </c>
      <c r="D34" s="10">
        <f>'[1]疲劳值，副本开启时间'!F85</f>
        <v>9</v>
      </c>
      <c r="E34" s="11">
        <f>'[1]疲劳值，副本开启时间'!G85</f>
        <v>6</v>
      </c>
      <c r="F34" s="10">
        <f>ROUNDUP('[1]疲劳值，副本开启时间'!N85/8,0)</f>
        <v>6</v>
      </c>
      <c r="G34" s="10"/>
      <c r="H34" s="7"/>
      <c r="I34" s="7"/>
      <c r="J34" s="7"/>
      <c r="K34" s="7"/>
      <c r="L34" s="7"/>
      <c r="M34" s="1"/>
      <c r="N34" s="1"/>
      <c r="O34" s="1"/>
      <c r="P34" s="7"/>
      <c r="Q34" s="8"/>
      <c r="R34" s="7"/>
      <c r="S34" s="7" t="s">
        <v>110</v>
      </c>
      <c r="T34" s="7"/>
      <c r="U34" s="7"/>
      <c r="V34" s="7"/>
    </row>
    <row r="35" spans="1:22" ht="16.5" x14ac:dyDescent="0.15">
      <c r="A35" s="7"/>
      <c r="B35" s="9">
        <v>33</v>
      </c>
      <c r="C35" s="10">
        <f>'[1]疲劳值，副本开启时间'!E86</f>
        <v>14</v>
      </c>
      <c r="D35" s="10">
        <f>'[1]疲劳值，副本开启时间'!F86</f>
        <v>10</v>
      </c>
      <c r="E35" s="10">
        <f>'[1]疲劳值，副本开启时间'!G86</f>
        <v>7</v>
      </c>
      <c r="F35" s="10">
        <f>ROUNDUP('[1]疲劳值，副本开启时间'!N86/8,0)</f>
        <v>6</v>
      </c>
      <c r="G35" s="10"/>
      <c r="H35" s="7"/>
      <c r="I35" s="7"/>
      <c r="J35" s="7"/>
      <c r="K35" s="7"/>
      <c r="L35" s="7"/>
      <c r="M35" s="1"/>
      <c r="N35" s="1"/>
      <c r="O35" s="1"/>
      <c r="P35" s="7"/>
      <c r="Q35" s="8" t="s">
        <v>111</v>
      </c>
      <c r="R35" s="7"/>
      <c r="S35" s="7"/>
      <c r="T35" s="7"/>
      <c r="U35" s="7"/>
      <c r="V35" s="7"/>
    </row>
    <row r="36" spans="1:22" ht="16.5" x14ac:dyDescent="0.15">
      <c r="A36" s="7"/>
      <c r="B36" s="9">
        <v>34</v>
      </c>
      <c r="C36" s="10">
        <f>'[1]疲劳值，副本开启时间'!E87</f>
        <v>16</v>
      </c>
      <c r="D36" s="10">
        <f>'[1]疲劳值，副本开启时间'!F87</f>
        <v>11</v>
      </c>
      <c r="E36" s="11">
        <f>'[1]疲劳值，副本开启时间'!G87</f>
        <v>8</v>
      </c>
      <c r="F36" s="10">
        <f>ROUNDUP('[1]疲劳值，副本开启时间'!N87/8,0)</f>
        <v>6</v>
      </c>
      <c r="G36" s="10"/>
      <c r="H36" s="7"/>
      <c r="I36" s="7"/>
      <c r="J36" s="7"/>
      <c r="K36" s="7"/>
      <c r="L36" s="7"/>
      <c r="M36" s="1"/>
      <c r="N36" s="1"/>
      <c r="O36" s="1"/>
      <c r="P36" s="7"/>
      <c r="Q36" s="8"/>
      <c r="R36" s="7" t="s">
        <v>112</v>
      </c>
      <c r="S36" s="7"/>
      <c r="T36" s="7"/>
      <c r="U36" s="7"/>
      <c r="V36" s="7"/>
    </row>
    <row r="37" spans="1:22" ht="16.5" x14ac:dyDescent="0.15">
      <c r="A37" s="7"/>
      <c r="B37" s="9">
        <v>35</v>
      </c>
      <c r="C37" s="10">
        <f>'[1]疲劳值，副本开启时间'!E88</f>
        <v>19</v>
      </c>
      <c r="D37" s="10">
        <f>'[1]疲劳值，副本开启时间'!F88</f>
        <v>13</v>
      </c>
      <c r="E37" s="10">
        <f>'[1]疲劳值，副本开启时间'!G88</f>
        <v>9</v>
      </c>
      <c r="F37" s="10">
        <f>ROUNDUP('[1]疲劳值，副本开启时间'!N88/8,0)</f>
        <v>6</v>
      </c>
      <c r="G37" s="10"/>
      <c r="H37" s="7"/>
      <c r="I37" s="7"/>
      <c r="J37" s="7"/>
      <c r="K37" s="7"/>
      <c r="L37" s="7"/>
      <c r="M37" s="1"/>
      <c r="N37" s="1"/>
      <c r="O37" s="1"/>
      <c r="P37" s="7"/>
      <c r="Q37" s="8"/>
      <c r="R37" s="7" t="s">
        <v>113</v>
      </c>
      <c r="S37" s="7"/>
      <c r="T37" s="7"/>
      <c r="U37" s="7"/>
      <c r="V37" s="7"/>
    </row>
    <row r="38" spans="1:22" ht="16.5" x14ac:dyDescent="0.15">
      <c r="A38" s="7"/>
      <c r="B38" s="9">
        <v>36</v>
      </c>
      <c r="C38" s="10">
        <f>'[1]疲劳值，副本开启时间'!E89</f>
        <v>21</v>
      </c>
      <c r="D38" s="10">
        <f>'[1]疲劳值，副本开启时间'!F89</f>
        <v>14</v>
      </c>
      <c r="E38" s="10">
        <f>'[1]疲劳值，副本开启时间'!G89</f>
        <v>10</v>
      </c>
      <c r="F38" s="10">
        <f>ROUNDUP('[1]疲劳值，副本开启时间'!N89/8,0)</f>
        <v>6</v>
      </c>
      <c r="G38" s="10"/>
      <c r="H38" s="7"/>
      <c r="I38" s="7"/>
      <c r="J38" s="7" t="s">
        <v>443</v>
      </c>
      <c r="K38" s="7"/>
      <c r="L38" s="7"/>
      <c r="M38" s="1"/>
      <c r="N38" s="1"/>
      <c r="O38" s="1"/>
      <c r="P38" s="7"/>
      <c r="Q38" s="8"/>
      <c r="R38" s="7" t="s">
        <v>100</v>
      </c>
      <c r="S38" s="7"/>
      <c r="T38" s="7"/>
      <c r="U38" s="7"/>
      <c r="V38" s="7"/>
    </row>
    <row r="39" spans="1:22" ht="16.5" x14ac:dyDescent="0.15">
      <c r="A39" s="7"/>
      <c r="B39" s="9">
        <v>37</v>
      </c>
      <c r="C39" s="10">
        <f>'[1]疲劳值，副本开启时间'!E90</f>
        <v>25</v>
      </c>
      <c r="D39" s="10">
        <f>'[1]疲劳值，副本开启时间'!F90</f>
        <v>17</v>
      </c>
      <c r="E39" s="10">
        <f>'[1]疲劳值，副本开启时间'!G90</f>
        <v>11</v>
      </c>
      <c r="F39" s="10">
        <f>ROUNDUP('[1]疲劳值，副本开启时间'!N90/8,0)</f>
        <v>6</v>
      </c>
      <c r="G39" s="10"/>
      <c r="H39" s="7"/>
      <c r="I39" s="7"/>
      <c r="J39" s="7"/>
      <c r="K39" s="7"/>
      <c r="L39" s="7"/>
      <c r="M39" s="1"/>
      <c r="N39" s="1"/>
      <c r="O39" s="1"/>
      <c r="P39" s="7"/>
      <c r="Q39" s="8"/>
      <c r="R39" s="7"/>
      <c r="S39" s="7" t="s">
        <v>115</v>
      </c>
      <c r="T39" s="7"/>
      <c r="U39" s="7"/>
      <c r="V39" s="7"/>
    </row>
    <row r="40" spans="1:22" ht="16.5" x14ac:dyDescent="0.15">
      <c r="A40" s="7"/>
      <c r="B40" s="9">
        <v>38</v>
      </c>
      <c r="C40" s="10">
        <f>'[1]疲劳值，副本开启时间'!E91</f>
        <v>28</v>
      </c>
      <c r="D40" s="10">
        <f>'[1]疲劳值，副本开启时间'!F91</f>
        <v>19</v>
      </c>
      <c r="E40" s="10">
        <f>'[1]疲劳值，副本开启时间'!G91</f>
        <v>13</v>
      </c>
      <c r="F40" s="10">
        <f>ROUNDUP('[1]疲劳值，副本开启时间'!N91/8,0)</f>
        <v>6</v>
      </c>
      <c r="G40" s="10"/>
      <c r="H40" s="7"/>
      <c r="I40" s="7"/>
      <c r="J40" s="7"/>
      <c r="K40" s="7"/>
      <c r="L40" s="7"/>
      <c r="M40" s="1"/>
      <c r="N40" s="1"/>
      <c r="O40" s="1"/>
      <c r="P40" s="7"/>
      <c r="Q40" s="8"/>
      <c r="R40" s="7"/>
      <c r="S40" s="7" t="s">
        <v>116</v>
      </c>
      <c r="T40" s="7"/>
      <c r="U40" s="7"/>
      <c r="V40" s="7"/>
    </row>
    <row r="41" spans="1:22" ht="16.5" x14ac:dyDescent="0.15">
      <c r="A41" s="7"/>
      <c r="B41" s="9">
        <v>39</v>
      </c>
      <c r="C41" s="10">
        <f>'[1]疲劳值，副本开启时间'!E92</f>
        <v>33</v>
      </c>
      <c r="D41" s="10">
        <f>'[1]疲劳值，副本开启时间'!F92</f>
        <v>22</v>
      </c>
      <c r="E41" s="10">
        <f>'[1]疲劳值，副本开启时间'!G92</f>
        <v>15</v>
      </c>
      <c r="F41" s="10">
        <f>ROUNDUP('[1]疲劳值，副本开启时间'!N92/8,0)</f>
        <v>6</v>
      </c>
      <c r="G41" s="10"/>
      <c r="H41" s="7"/>
      <c r="I41" s="7"/>
      <c r="J41" s="7"/>
      <c r="K41" s="7"/>
      <c r="L41" s="7"/>
      <c r="M41" s="1"/>
      <c r="N41" s="1"/>
      <c r="O41" s="1"/>
      <c r="P41" s="7"/>
      <c r="Q41" s="8" t="s">
        <v>117</v>
      </c>
      <c r="R41" s="7"/>
      <c r="S41" s="7"/>
      <c r="T41" s="7"/>
      <c r="U41" s="7"/>
      <c r="V41" s="7"/>
    </row>
    <row r="42" spans="1:22" ht="16.5" x14ac:dyDescent="0.15">
      <c r="A42" s="7"/>
      <c r="B42" s="9">
        <v>40</v>
      </c>
      <c r="C42" s="10">
        <f>'[1]疲劳值，副本开启时间'!E93</f>
        <v>37</v>
      </c>
      <c r="D42" s="10">
        <f>'[1]疲劳值，副本开启时间'!F93</f>
        <v>25</v>
      </c>
      <c r="E42" s="10">
        <f>'[1]疲劳值，副本开启时间'!G93</f>
        <v>17</v>
      </c>
      <c r="F42" s="10">
        <f>ROUNDUP('[1]疲劳值，副本开启时间'!N93/8,0)</f>
        <v>6</v>
      </c>
      <c r="G42" s="10"/>
      <c r="H42" s="7"/>
      <c r="I42" s="7"/>
      <c r="J42" s="7"/>
      <c r="K42" s="7"/>
      <c r="L42" s="7"/>
      <c r="M42" s="1"/>
      <c r="N42" s="1"/>
      <c r="O42" s="1"/>
      <c r="P42" s="7"/>
      <c r="Q42" s="8"/>
      <c r="R42" s="7" t="s">
        <v>118</v>
      </c>
      <c r="S42" s="7"/>
      <c r="T42" s="7"/>
      <c r="U42" s="7"/>
      <c r="V42" s="7"/>
    </row>
    <row r="43" spans="1:22" ht="16.5" x14ac:dyDescent="0.15">
      <c r="A43" s="7"/>
      <c r="B43" s="9">
        <v>41</v>
      </c>
      <c r="C43" s="10">
        <f>'[1]疲劳值，副本开启时间'!E94</f>
        <v>42</v>
      </c>
      <c r="D43" s="10">
        <f>'[1]疲劳值，副本开启时间'!F94</f>
        <v>28</v>
      </c>
      <c r="E43" s="10">
        <f>'[1]疲劳值，副本开启时间'!G94</f>
        <v>19</v>
      </c>
      <c r="F43" s="10">
        <f>ROUNDUP('[1]疲劳值，副本开启时间'!N94/8,0)</f>
        <v>6</v>
      </c>
      <c r="G43" s="10"/>
      <c r="H43" s="7"/>
      <c r="I43" s="7"/>
      <c r="J43" s="7"/>
      <c r="K43" s="7"/>
      <c r="L43" s="7"/>
      <c r="M43" s="1"/>
      <c r="N43" s="1"/>
      <c r="O43" s="1"/>
      <c r="P43" s="7"/>
      <c r="Q43" s="8"/>
      <c r="R43" s="7" t="s">
        <v>119</v>
      </c>
      <c r="S43" s="7"/>
      <c r="T43" s="7"/>
      <c r="U43" s="7"/>
      <c r="V43" s="7"/>
    </row>
    <row r="44" spans="1:22" ht="16.5" x14ac:dyDescent="0.15">
      <c r="A44" s="7"/>
      <c r="B44" s="9">
        <v>42</v>
      </c>
      <c r="C44" s="10">
        <f>'[1]疲劳值，副本开启时间'!E95</f>
        <v>47</v>
      </c>
      <c r="D44" s="10">
        <f>'[1]疲劳值，副本开启时间'!F95</f>
        <v>31</v>
      </c>
      <c r="E44" s="10">
        <f>'[1]疲劳值，副本开启时间'!G95</f>
        <v>22</v>
      </c>
      <c r="F44" s="10">
        <f>ROUNDUP('[1]疲劳值，副本开启时间'!N95/8,0)</f>
        <v>7</v>
      </c>
      <c r="G44" s="10"/>
      <c r="H44" s="7"/>
      <c r="I44" s="7"/>
      <c r="J44" s="7"/>
      <c r="K44" s="7"/>
      <c r="L44" s="7"/>
      <c r="M44" s="1"/>
      <c r="N44" s="1"/>
      <c r="O44" s="1"/>
      <c r="P44" s="7"/>
      <c r="Q44" s="8"/>
      <c r="R44" s="7"/>
      <c r="S44" s="7" t="s">
        <v>120</v>
      </c>
      <c r="T44" s="7"/>
      <c r="U44" s="7"/>
      <c r="V44" s="7"/>
    </row>
    <row r="45" spans="1:22" ht="16.5" x14ac:dyDescent="0.15">
      <c r="A45" s="7"/>
      <c r="B45" s="9">
        <v>43</v>
      </c>
      <c r="C45" s="10">
        <f>'[1]疲劳值，副本开启时间'!E96</f>
        <v>52</v>
      </c>
      <c r="D45" s="10">
        <f>'[1]疲劳值，副本开启时间'!F96</f>
        <v>35</v>
      </c>
      <c r="E45" s="10">
        <f>'[1]疲劳值，副本开启时间'!G96</f>
        <v>24</v>
      </c>
      <c r="F45" s="10">
        <f>ROUNDUP('[1]疲劳值，副本开启时间'!N96/8,0)</f>
        <v>7</v>
      </c>
      <c r="G45" s="10"/>
      <c r="H45" s="7"/>
      <c r="I45" s="7"/>
      <c r="J45" s="7"/>
      <c r="K45" s="7"/>
      <c r="L45" s="7"/>
      <c r="M45" s="1"/>
      <c r="N45" s="1"/>
      <c r="O45" s="1"/>
      <c r="P45" s="7"/>
      <c r="Q45" s="8"/>
      <c r="R45" s="7" t="s">
        <v>121</v>
      </c>
      <c r="S45" s="7"/>
      <c r="T45" s="7"/>
      <c r="U45" s="7"/>
      <c r="V45" s="7"/>
    </row>
    <row r="46" spans="1:22" ht="16.5" x14ac:dyDescent="0.15">
      <c r="A46" s="7"/>
      <c r="B46" s="9">
        <v>44</v>
      </c>
      <c r="C46" s="10">
        <f>'[1]疲劳值，副本开启时间'!E97</f>
        <v>58</v>
      </c>
      <c r="D46" s="10">
        <f>'[1]疲劳值，副本开启时间'!F97</f>
        <v>39</v>
      </c>
      <c r="E46" s="10">
        <f>'[1]疲劳值，副本开启时间'!G97</f>
        <v>27</v>
      </c>
      <c r="F46" s="10">
        <f>ROUNDUP('[1]疲劳值，副本开启时间'!N97/8,0)</f>
        <v>7</v>
      </c>
      <c r="G46" s="10"/>
      <c r="H46" s="7"/>
      <c r="I46" s="7"/>
      <c r="J46" s="7"/>
      <c r="K46" s="7"/>
      <c r="L46" s="7"/>
      <c r="M46" s="1"/>
      <c r="N46" s="1"/>
      <c r="O46" s="1"/>
      <c r="P46" s="7"/>
      <c r="Q46" s="8"/>
      <c r="R46" s="7" t="s">
        <v>91</v>
      </c>
      <c r="S46" s="7"/>
      <c r="T46" s="7"/>
      <c r="U46" s="7"/>
      <c r="V46" s="7"/>
    </row>
    <row r="47" spans="1:22" ht="16.5" x14ac:dyDescent="0.15">
      <c r="A47" s="7"/>
      <c r="B47" s="9">
        <v>45</v>
      </c>
      <c r="C47" s="10">
        <f>'[1]疲劳值，副本开启时间'!E98</f>
        <v>64</v>
      </c>
      <c r="D47" s="10">
        <f>'[1]疲劳值，副本开启时间'!F98</f>
        <v>43</v>
      </c>
      <c r="E47" s="10">
        <f>'[1]疲劳值，副本开启时间'!G98</f>
        <v>29</v>
      </c>
      <c r="F47" s="10">
        <f>ROUNDUP('[1]疲劳值，副本开启时间'!N98/8,0)</f>
        <v>7</v>
      </c>
      <c r="G47" s="10"/>
      <c r="H47" s="7"/>
      <c r="I47" s="7"/>
      <c r="J47" s="7"/>
      <c r="K47" s="7"/>
      <c r="L47" s="7"/>
      <c r="M47" s="1"/>
      <c r="N47" s="1"/>
      <c r="O47" s="1"/>
      <c r="P47" s="7"/>
      <c r="Q47" s="8"/>
      <c r="R47" s="7"/>
      <c r="S47" s="7" t="s">
        <v>122</v>
      </c>
      <c r="T47" s="7"/>
      <c r="U47" s="7"/>
      <c r="V47" s="7"/>
    </row>
    <row r="48" spans="1:22" ht="16.5" x14ac:dyDescent="0.15">
      <c r="A48" s="7"/>
      <c r="B48" s="9">
        <v>46</v>
      </c>
      <c r="C48" s="10">
        <f>'[1]疲劳值，副本开启时间'!E99</f>
        <v>71</v>
      </c>
      <c r="D48" s="10">
        <f>'[1]疲劳值，副本开启时间'!F99</f>
        <v>47</v>
      </c>
      <c r="E48" s="10">
        <f>'[1]疲劳值，副本开启时间'!G99</f>
        <v>32</v>
      </c>
      <c r="F48" s="10">
        <f>ROUNDUP('[1]疲劳值，副本开启时间'!N99/8,0)</f>
        <v>7</v>
      </c>
      <c r="G48" s="10"/>
      <c r="H48" s="7"/>
      <c r="I48" s="7"/>
      <c r="J48" s="7"/>
      <c r="K48" s="7"/>
      <c r="L48" s="7"/>
      <c r="M48" s="1"/>
      <c r="N48" s="1"/>
      <c r="O48" s="1"/>
      <c r="P48" s="7"/>
      <c r="Q48" s="8" t="s">
        <v>123</v>
      </c>
      <c r="R48" s="7"/>
      <c r="S48" s="7"/>
      <c r="T48" s="7"/>
      <c r="U48" s="7"/>
      <c r="V48" s="7"/>
    </row>
    <row r="49" spans="1:22" ht="16.5" x14ac:dyDescent="0.15">
      <c r="A49" s="7"/>
      <c r="B49" s="9">
        <v>47</v>
      </c>
      <c r="C49" s="10">
        <f>'[1]疲劳值，副本开启时间'!E100</f>
        <v>78</v>
      </c>
      <c r="D49" s="10">
        <f>'[1]疲劳值，副本开启时间'!F100</f>
        <v>52</v>
      </c>
      <c r="E49" s="10">
        <f>'[1]疲劳值，副本开启时间'!G100</f>
        <v>36</v>
      </c>
      <c r="F49" s="10">
        <f>ROUNDUP('[1]疲劳值，副本开启时间'!N100/8,0)</f>
        <v>7</v>
      </c>
      <c r="G49" s="10"/>
      <c r="H49" s="7"/>
      <c r="I49" s="7"/>
      <c r="J49" s="7"/>
      <c r="K49" s="7"/>
      <c r="L49" s="7"/>
      <c r="M49" s="1"/>
      <c r="N49" s="1"/>
      <c r="O49" s="1"/>
      <c r="P49" s="7"/>
      <c r="Q49" s="8"/>
      <c r="R49" s="7" t="s">
        <v>118</v>
      </c>
      <c r="S49" s="7"/>
      <c r="T49" s="7"/>
      <c r="U49" s="7"/>
      <c r="V49" s="7"/>
    </row>
    <row r="50" spans="1:22" ht="16.5" x14ac:dyDescent="0.15">
      <c r="A50" s="7"/>
      <c r="B50" s="9">
        <v>48</v>
      </c>
      <c r="C50" s="10">
        <f>'[1]疲劳值，副本开启时间'!E101</f>
        <v>87</v>
      </c>
      <c r="D50" s="10">
        <f>'[1]疲劳值，副本开启时间'!F101</f>
        <v>58</v>
      </c>
      <c r="E50" s="10">
        <f>'[1]疲劳值，副本开启时间'!G101</f>
        <v>40</v>
      </c>
      <c r="F50" s="10">
        <f>ROUNDUP('[1]疲劳值，副本开启时间'!N101/8,0)</f>
        <v>7</v>
      </c>
      <c r="G50" s="10"/>
      <c r="H50" s="7"/>
      <c r="I50" s="7"/>
      <c r="J50" s="7"/>
      <c r="K50" s="7"/>
      <c r="L50" s="7"/>
      <c r="M50" s="1"/>
      <c r="N50" s="1"/>
      <c r="O50" s="1"/>
      <c r="P50" s="7"/>
      <c r="Q50" s="7"/>
      <c r="R50" s="7" t="s">
        <v>119</v>
      </c>
      <c r="S50" s="7"/>
      <c r="T50" s="7"/>
      <c r="U50" s="7"/>
      <c r="V50" s="7"/>
    </row>
    <row r="51" spans="1:22" ht="16.5" x14ac:dyDescent="0.15">
      <c r="A51" s="7"/>
      <c r="B51" s="9">
        <v>49</v>
      </c>
      <c r="C51" s="10">
        <f>'[1]疲劳值，副本开启时间'!E102</f>
        <v>98</v>
      </c>
      <c r="D51" s="10">
        <f>'[1]疲劳值，副本开启时间'!F102</f>
        <v>65</v>
      </c>
      <c r="E51" s="10">
        <f>'[1]疲劳值，副本开启时间'!G102</f>
        <v>45</v>
      </c>
      <c r="F51" s="10">
        <f>ROUNDUP('[1]疲劳值，副本开启时间'!N102/8,0)</f>
        <v>7</v>
      </c>
      <c r="G51" s="10"/>
      <c r="H51" s="7"/>
      <c r="I51" s="7"/>
      <c r="J51" s="7"/>
      <c r="K51" s="7"/>
      <c r="L51" s="7"/>
      <c r="M51" s="1"/>
      <c r="N51" s="1"/>
      <c r="O51" s="1"/>
      <c r="P51" s="7"/>
      <c r="Q51" s="7"/>
      <c r="R51" s="7"/>
      <c r="S51" s="7" t="s">
        <v>124</v>
      </c>
      <c r="T51" s="7"/>
      <c r="U51" s="7"/>
      <c r="V51" s="7"/>
    </row>
    <row r="52" spans="1:22" ht="16.5" x14ac:dyDescent="0.15">
      <c r="A52" s="7"/>
      <c r="B52" s="9">
        <v>50</v>
      </c>
      <c r="C52" s="10">
        <f>'[1]疲劳值，副本开启时间'!E103</f>
        <v>107</v>
      </c>
      <c r="D52" s="10">
        <f>'[1]疲劳值，副本开启时间'!F103</f>
        <v>71</v>
      </c>
      <c r="E52" s="10">
        <f>'[1]疲劳值，副本开启时间'!G103</f>
        <v>49</v>
      </c>
      <c r="F52" s="10">
        <f>ROUNDUP('[1]疲劳值，副本开启时间'!N103/8,0)</f>
        <v>7</v>
      </c>
      <c r="G52" s="10"/>
      <c r="H52" s="7"/>
      <c r="I52" s="7"/>
      <c r="J52" s="7"/>
      <c r="K52" s="7"/>
      <c r="L52" s="7"/>
      <c r="M52" s="1"/>
      <c r="N52" s="1"/>
      <c r="O52" s="1"/>
      <c r="P52" s="7"/>
      <c r="Q52" s="7"/>
      <c r="R52" s="7" t="s">
        <v>91</v>
      </c>
      <c r="S52" s="7"/>
      <c r="T52" s="7"/>
      <c r="U52" s="7"/>
      <c r="V52" s="7"/>
    </row>
    <row r="53" spans="1:22" ht="16.5" x14ac:dyDescent="0.15">
      <c r="A53" s="7"/>
      <c r="B53" s="9">
        <v>51</v>
      </c>
      <c r="C53" s="10">
        <f>'[1]疲劳值，副本开启时间'!E104</f>
        <v>116</v>
      </c>
      <c r="D53" s="10">
        <f>'[1]疲劳值，副本开启时间'!F104</f>
        <v>78</v>
      </c>
      <c r="E53" s="10">
        <f>'[1]疲劳值，副本开启时间'!G104</f>
        <v>53</v>
      </c>
      <c r="F53" s="10">
        <f>ROUNDUP('[1]疲劳值，副本开启时间'!N104/8,0)</f>
        <v>7</v>
      </c>
      <c r="G53" s="10"/>
      <c r="H53" s="7"/>
      <c r="I53" s="7"/>
      <c r="J53" s="7"/>
      <c r="K53" s="7"/>
      <c r="L53" s="7"/>
      <c r="M53" s="1"/>
      <c r="N53" s="1"/>
      <c r="O53" s="1"/>
      <c r="P53" s="7"/>
      <c r="Q53" s="7"/>
      <c r="R53" s="7"/>
      <c r="S53" s="7" t="s">
        <v>122</v>
      </c>
      <c r="T53" s="7"/>
      <c r="U53" s="7"/>
      <c r="V53" s="7"/>
    </row>
    <row r="54" spans="1:22" ht="16.5" x14ac:dyDescent="0.15">
      <c r="A54" s="7"/>
      <c r="B54" s="9">
        <v>52</v>
      </c>
      <c r="C54" s="10">
        <f>'[1]疲劳值，副本开启时间'!E105</f>
        <v>126</v>
      </c>
      <c r="D54" s="10">
        <f>'[1]疲劳值，副本开启时间'!F105</f>
        <v>84</v>
      </c>
      <c r="E54" s="10">
        <f>'[1]疲劳值，副本开启时间'!G105</f>
        <v>58</v>
      </c>
      <c r="F54" s="10">
        <f>ROUNDUP('[1]疲劳值，副本开启时间'!N105/8,0)</f>
        <v>7</v>
      </c>
      <c r="G54" s="10"/>
      <c r="H54" s="7"/>
      <c r="I54" s="7"/>
      <c r="J54" s="7"/>
      <c r="K54" s="7"/>
      <c r="L54" s="7"/>
      <c r="M54" s="1"/>
      <c r="N54" s="1"/>
      <c r="O54" s="1"/>
      <c r="P54" s="7"/>
      <c r="Q54" s="7"/>
      <c r="R54" s="7"/>
      <c r="S54" s="7"/>
      <c r="T54" s="7"/>
      <c r="U54" s="7"/>
      <c r="V54" s="7"/>
    </row>
    <row r="55" spans="1:22" ht="16.5" x14ac:dyDescent="0.15">
      <c r="A55" s="7"/>
      <c r="B55" s="9">
        <v>53</v>
      </c>
      <c r="C55" s="10">
        <f>'[1]疲劳值，副本开启时间'!E106</f>
        <v>137</v>
      </c>
      <c r="D55" s="10">
        <f>'[1]疲劳值，副本开启时间'!F106</f>
        <v>91</v>
      </c>
      <c r="E55" s="10">
        <f>'[1]疲劳值，副本开启时间'!G106</f>
        <v>62</v>
      </c>
      <c r="F55" s="10">
        <f>ROUNDUP('[1]疲劳值，副本开启时间'!N106/8,0)</f>
        <v>7</v>
      </c>
      <c r="G55" s="10"/>
      <c r="H55" s="7"/>
      <c r="I55" s="7"/>
      <c r="J55" s="7" t="s">
        <v>442</v>
      </c>
      <c r="K55" s="7"/>
      <c r="L55" s="7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6.5" x14ac:dyDescent="0.15">
      <c r="A56" s="7"/>
      <c r="B56" s="9">
        <v>54</v>
      </c>
      <c r="C56" s="10">
        <f>'[1]疲劳值，副本开启时间'!E107</f>
        <v>148</v>
      </c>
      <c r="D56" s="10">
        <f>'[1]疲劳值，副本开启时间'!F107</f>
        <v>99</v>
      </c>
      <c r="E56" s="10">
        <f>'[1]疲劳值，副本开启时间'!G107</f>
        <v>68</v>
      </c>
      <c r="F56" s="10">
        <f>ROUNDUP('[1]疲劳值，副本开启时间'!N107/8,0)</f>
        <v>7</v>
      </c>
      <c r="G56" s="10"/>
      <c r="H56" s="7"/>
      <c r="I56" s="7"/>
      <c r="J56" s="7"/>
      <c r="K56" s="7"/>
      <c r="L56" s="7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6.5" x14ac:dyDescent="0.15">
      <c r="A57" s="7"/>
      <c r="B57" s="9">
        <v>55</v>
      </c>
      <c r="C57" s="10">
        <f>'[1]疲劳值，副本开启时间'!E108</f>
        <v>159</v>
      </c>
      <c r="D57" s="10">
        <f>'[1]疲劳值，副本开启时间'!F108</f>
        <v>106</v>
      </c>
      <c r="E57" s="10">
        <f>'[1]疲劳值，副本开启时间'!G108</f>
        <v>73</v>
      </c>
      <c r="F57" s="10">
        <f>ROUNDUP('[1]疲劳值，副本开启时间'!N108/8,0)</f>
        <v>7</v>
      </c>
      <c r="G57" s="10"/>
      <c r="H57" s="7"/>
      <c r="I57" s="7"/>
      <c r="J57" s="7"/>
      <c r="K57" s="7"/>
      <c r="L57" s="7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6.5" x14ac:dyDescent="0.15">
      <c r="A58" s="7"/>
      <c r="B58" s="9">
        <v>56</v>
      </c>
      <c r="C58" s="10">
        <f>'[1]疲劳值，副本开启时间'!E109</f>
        <v>172</v>
      </c>
      <c r="D58" s="10">
        <f>'[1]疲劳值，副本开启时间'!F109</f>
        <v>115</v>
      </c>
      <c r="E58" s="10">
        <f>'[1]疲劳值，副本开启时间'!G109</f>
        <v>78</v>
      </c>
      <c r="F58" s="10">
        <f>ROUNDUP('[1]疲劳值，副本开启时间'!N109/8,0)</f>
        <v>7</v>
      </c>
      <c r="G58" s="10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6.5" x14ac:dyDescent="0.15">
      <c r="A59" s="7"/>
      <c r="B59" s="9">
        <v>57</v>
      </c>
      <c r="C59" s="10">
        <f>'[1]疲劳值，副本开启时间'!E110</f>
        <v>185</v>
      </c>
      <c r="D59" s="10">
        <f>'[1]疲劳值，副本开启时间'!F110</f>
        <v>123</v>
      </c>
      <c r="E59" s="10">
        <f>'[1]疲劳值，副本开启时间'!G110</f>
        <v>84</v>
      </c>
      <c r="F59" s="10">
        <f>ROUNDUP('[1]疲劳值，副本开启时间'!N110/8,0)</f>
        <v>7</v>
      </c>
      <c r="G59" s="10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6.5" x14ac:dyDescent="0.15">
      <c r="A60" s="7"/>
      <c r="B60" s="9">
        <v>58</v>
      </c>
      <c r="C60" s="10">
        <f>'[1]疲劳值，副本开启时间'!E111</f>
        <v>198</v>
      </c>
      <c r="D60" s="10">
        <f>'[1]疲劳值，副本开启时间'!F111</f>
        <v>132</v>
      </c>
      <c r="E60" s="10">
        <f>'[1]疲劳值，副本开启时间'!G111</f>
        <v>91</v>
      </c>
      <c r="F60" s="10">
        <f>ROUNDUP('[1]疲劳值，副本开启时间'!N111/8,0)</f>
        <v>7</v>
      </c>
      <c r="G60" s="10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6.5" x14ac:dyDescent="0.15">
      <c r="A61" s="7"/>
      <c r="B61" s="9">
        <v>59</v>
      </c>
      <c r="C61" s="10">
        <f>'[1]疲劳值，副本开启时间'!E112</f>
        <v>213</v>
      </c>
      <c r="D61" s="10">
        <f>'[1]疲劳值，副本开启时间'!F112</f>
        <v>142</v>
      </c>
      <c r="E61" s="10">
        <f>'[1]疲劳值，副本开启时间'!G112</f>
        <v>97</v>
      </c>
      <c r="F61" s="10">
        <f>ROUNDUP('[1]疲劳值，副本开启时间'!N112/8,0)</f>
        <v>7</v>
      </c>
      <c r="G61" s="10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6.5" x14ac:dyDescent="0.15">
      <c r="A62" s="7"/>
      <c r="B62" s="9">
        <v>60</v>
      </c>
      <c r="C62" s="10">
        <f>'[1]疲劳值，副本开启时间'!E113</f>
        <v>227</v>
      </c>
      <c r="D62" s="10">
        <f>'[1]疲劳值，副本开启时间'!F113</f>
        <v>152</v>
      </c>
      <c r="E62" s="10">
        <f>'[1]疲劳值，副本开启时间'!G113</f>
        <v>104</v>
      </c>
      <c r="F62" s="10">
        <f>ROUNDUP('[1]疲劳值，副本开启时间'!N113/8,0)</f>
        <v>0</v>
      </c>
      <c r="G62" s="10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</sheetData>
  <mergeCells count="3">
    <mergeCell ref="C1:E1"/>
    <mergeCell ref="J8:J10"/>
    <mergeCell ref="K3:K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74"/>
  <sheetViews>
    <sheetView topLeftCell="A19" workbookViewId="0">
      <selection activeCell="F43" sqref="F43"/>
    </sheetView>
  </sheetViews>
  <sheetFormatPr defaultRowHeight="13.5" x14ac:dyDescent="0.15"/>
  <cols>
    <col min="2" max="2" width="8.75" customWidth="1"/>
    <col min="3" max="3" width="11" bestFit="1" customWidth="1"/>
    <col min="5" max="5" width="13" bestFit="1" customWidth="1"/>
    <col min="6" max="7" width="13" customWidth="1"/>
    <col min="8" max="8" width="13" bestFit="1" customWidth="1"/>
    <col min="9" max="9" width="13" customWidth="1"/>
    <col min="10" max="11" width="13" bestFit="1" customWidth="1"/>
    <col min="12" max="12" width="20.625" bestFit="1" customWidth="1"/>
    <col min="14" max="15" width="10.5" customWidth="1"/>
    <col min="16" max="16" width="13" bestFit="1" customWidth="1"/>
  </cols>
  <sheetData>
    <row r="2" spans="1:30" x14ac:dyDescent="0.15">
      <c r="A2" t="s">
        <v>441</v>
      </c>
      <c r="D2" t="s">
        <v>440</v>
      </c>
      <c r="E2" t="s">
        <v>439</v>
      </c>
    </row>
    <row r="3" spans="1:30" x14ac:dyDescent="0.15">
      <c r="D3" t="s">
        <v>438</v>
      </c>
      <c r="P3" s="1"/>
      <c r="Q3" s="1" t="s">
        <v>6</v>
      </c>
      <c r="R3" s="1"/>
      <c r="S3" s="1"/>
      <c r="T3" s="1"/>
      <c r="U3" s="1"/>
      <c r="V3" s="1"/>
      <c r="W3" s="1" t="s">
        <v>7</v>
      </c>
      <c r="X3" s="1"/>
      <c r="Y3" s="1"/>
      <c r="Z3" s="1"/>
      <c r="AA3" s="1" t="s">
        <v>8</v>
      </c>
      <c r="AB3" s="1"/>
      <c r="AC3" s="1"/>
    </row>
    <row r="4" spans="1:30" x14ac:dyDescent="0.15">
      <c r="B4" t="s">
        <v>437</v>
      </c>
      <c r="D4">
        <f>Q5</f>
        <v>13</v>
      </c>
      <c r="K4" t="s">
        <v>436</v>
      </c>
      <c r="P4" s="63" t="s">
        <v>9</v>
      </c>
      <c r="Q4" s="63" t="s">
        <v>10</v>
      </c>
      <c r="R4" s="63" t="s">
        <v>11</v>
      </c>
      <c r="S4" s="63" t="s">
        <v>12</v>
      </c>
      <c r="T4" s="63"/>
      <c r="U4" s="63"/>
      <c r="V4" s="63" t="s">
        <v>9</v>
      </c>
      <c r="W4" s="63" t="s">
        <v>10</v>
      </c>
      <c r="X4" s="63" t="s">
        <v>11</v>
      </c>
      <c r="Y4" s="63" t="s">
        <v>12</v>
      </c>
      <c r="Z4" s="63" t="s">
        <v>9</v>
      </c>
      <c r="AA4" s="63" t="s">
        <v>10</v>
      </c>
      <c r="AB4" s="63" t="s">
        <v>11</v>
      </c>
      <c r="AC4" s="63" t="s">
        <v>12</v>
      </c>
    </row>
    <row r="5" spans="1:30" x14ac:dyDescent="0.15">
      <c r="B5" t="s">
        <v>432</v>
      </c>
      <c r="D5">
        <v>10</v>
      </c>
      <c r="K5" t="s">
        <v>435</v>
      </c>
      <c r="M5">
        <v>40</v>
      </c>
      <c r="P5">
        <v>1</v>
      </c>
      <c r="Q5">
        <v>13</v>
      </c>
      <c r="R5">
        <v>16</v>
      </c>
      <c r="S5">
        <v>19</v>
      </c>
      <c r="V5">
        <v>1</v>
      </c>
      <c r="W5">
        <v>22</v>
      </c>
      <c r="X5">
        <v>28</v>
      </c>
      <c r="Y5">
        <v>34</v>
      </c>
      <c r="Z5">
        <v>1</v>
      </c>
      <c r="AA5">
        <v>10</v>
      </c>
      <c r="AB5">
        <v>10</v>
      </c>
      <c r="AC5">
        <v>10</v>
      </c>
    </row>
    <row r="6" spans="1:30" x14ac:dyDescent="0.15">
      <c r="P6">
        <v>2</v>
      </c>
      <c r="Q6">
        <v>19</v>
      </c>
      <c r="R6">
        <v>24</v>
      </c>
      <c r="S6">
        <v>27</v>
      </c>
      <c r="V6">
        <v>2</v>
      </c>
      <c r="W6">
        <v>34</v>
      </c>
      <c r="X6">
        <v>39</v>
      </c>
      <c r="Y6">
        <v>42</v>
      </c>
      <c r="Z6">
        <v>2</v>
      </c>
      <c r="AA6">
        <v>10</v>
      </c>
      <c r="AB6">
        <v>16</v>
      </c>
      <c r="AC6">
        <v>16</v>
      </c>
    </row>
    <row r="7" spans="1:30" x14ac:dyDescent="0.15">
      <c r="B7" t="s">
        <v>434</v>
      </c>
      <c r="D7">
        <f>Q6</f>
        <v>19</v>
      </c>
      <c r="P7">
        <v>3</v>
      </c>
      <c r="Q7">
        <v>24</v>
      </c>
      <c r="R7">
        <v>28</v>
      </c>
      <c r="S7">
        <v>30</v>
      </c>
      <c r="V7">
        <v>3</v>
      </c>
      <c r="W7">
        <v>39</v>
      </c>
      <c r="X7">
        <v>43</v>
      </c>
      <c r="Y7">
        <v>45</v>
      </c>
      <c r="Z7">
        <v>3</v>
      </c>
      <c r="AA7">
        <v>16</v>
      </c>
      <c r="AB7">
        <v>16</v>
      </c>
      <c r="AC7">
        <v>19</v>
      </c>
    </row>
    <row r="8" spans="1:30" x14ac:dyDescent="0.15">
      <c r="B8" t="s">
        <v>432</v>
      </c>
      <c r="D8">
        <v>15</v>
      </c>
      <c r="P8">
        <v>4</v>
      </c>
      <c r="Q8">
        <v>27</v>
      </c>
      <c r="R8">
        <v>30</v>
      </c>
      <c r="S8">
        <v>32</v>
      </c>
      <c r="V8">
        <v>4</v>
      </c>
      <c r="W8">
        <v>42</v>
      </c>
      <c r="X8">
        <v>45</v>
      </c>
      <c r="Y8">
        <v>46</v>
      </c>
      <c r="Z8">
        <v>4</v>
      </c>
      <c r="AA8">
        <v>16</v>
      </c>
      <c r="AB8">
        <v>19</v>
      </c>
      <c r="AC8">
        <v>19</v>
      </c>
    </row>
    <row r="9" spans="1:30" x14ac:dyDescent="0.15">
      <c r="P9">
        <v>5</v>
      </c>
      <c r="Q9">
        <v>29</v>
      </c>
      <c r="R9">
        <v>32</v>
      </c>
      <c r="S9">
        <v>34</v>
      </c>
      <c r="V9">
        <v>5</v>
      </c>
      <c r="W9">
        <v>44</v>
      </c>
      <c r="X9">
        <v>46</v>
      </c>
      <c r="Y9">
        <v>47</v>
      </c>
      <c r="Z9">
        <v>5</v>
      </c>
      <c r="AA9">
        <v>16</v>
      </c>
      <c r="AB9">
        <v>19</v>
      </c>
      <c r="AC9">
        <v>19</v>
      </c>
    </row>
    <row r="10" spans="1:30" x14ac:dyDescent="0.15">
      <c r="B10" t="s">
        <v>433</v>
      </c>
      <c r="P10">
        <v>6</v>
      </c>
      <c r="Q10">
        <v>30</v>
      </c>
      <c r="R10">
        <v>33</v>
      </c>
      <c r="S10">
        <v>35</v>
      </c>
      <c r="V10">
        <v>6</v>
      </c>
      <c r="W10">
        <v>45</v>
      </c>
      <c r="X10">
        <v>46</v>
      </c>
      <c r="Y10">
        <v>47</v>
      </c>
      <c r="Z10">
        <v>6</v>
      </c>
      <c r="AA10">
        <v>19</v>
      </c>
      <c r="AB10">
        <v>19</v>
      </c>
      <c r="AC10">
        <v>20</v>
      </c>
    </row>
    <row r="11" spans="1:30" x14ac:dyDescent="0.15">
      <c r="B11" t="s">
        <v>432</v>
      </c>
      <c r="P11">
        <v>7</v>
      </c>
      <c r="Q11">
        <v>31</v>
      </c>
      <c r="R11">
        <v>34</v>
      </c>
      <c r="S11">
        <v>36</v>
      </c>
      <c r="V11">
        <v>7</v>
      </c>
      <c r="W11">
        <v>45</v>
      </c>
      <c r="X11">
        <v>47</v>
      </c>
      <c r="Y11">
        <v>48</v>
      </c>
      <c r="Z11">
        <v>7</v>
      </c>
      <c r="AA11">
        <v>19</v>
      </c>
      <c r="AB11">
        <v>19</v>
      </c>
      <c r="AC11">
        <v>20</v>
      </c>
    </row>
    <row r="12" spans="1:30" x14ac:dyDescent="0.15">
      <c r="Q12" t="s">
        <v>13</v>
      </c>
      <c r="W12" t="s">
        <v>14</v>
      </c>
      <c r="AA12" t="s">
        <v>15</v>
      </c>
    </row>
    <row r="13" spans="1:30" x14ac:dyDescent="0.15">
      <c r="AD13" s="87" t="s">
        <v>431</v>
      </c>
    </row>
    <row r="14" spans="1:30" x14ac:dyDescent="0.15">
      <c r="B14" t="s">
        <v>430</v>
      </c>
      <c r="N14" t="s">
        <v>429</v>
      </c>
      <c r="P14" t="s">
        <v>428</v>
      </c>
      <c r="Q14" t="s">
        <v>427</v>
      </c>
      <c r="R14" t="s">
        <v>426</v>
      </c>
      <c r="S14" t="s">
        <v>425</v>
      </c>
      <c r="T14" t="s">
        <v>424</v>
      </c>
      <c r="AD14" s="87"/>
    </row>
    <row r="15" spans="1:30" x14ac:dyDescent="0.15">
      <c r="N15" t="s">
        <v>423</v>
      </c>
      <c r="P15" t="s">
        <v>423</v>
      </c>
      <c r="Q15" t="s">
        <v>423</v>
      </c>
      <c r="R15" t="s">
        <v>422</v>
      </c>
      <c r="S15" t="s">
        <v>421</v>
      </c>
      <c r="T15" t="s">
        <v>420</v>
      </c>
    </row>
    <row r="16" spans="1:30" x14ac:dyDescent="0.15">
      <c r="B16" t="s">
        <v>419</v>
      </c>
      <c r="D16">
        <v>6</v>
      </c>
      <c r="E16" t="s">
        <v>418</v>
      </c>
      <c r="N16">
        <v>8</v>
      </c>
      <c r="P16">
        <v>8</v>
      </c>
      <c r="R16">
        <v>10</v>
      </c>
      <c r="S16">
        <f>R16*'[1]疲劳值，副本开启时间'!$B$10/24</f>
        <v>100</v>
      </c>
      <c r="T16">
        <f>VLOOKUP(D16,'[1]疲劳值，副本开启时间'!$J$34:$L$45,3,4)</f>
        <v>40</v>
      </c>
      <c r="AD16" t="s">
        <v>417</v>
      </c>
    </row>
    <row r="17" spans="1:20" x14ac:dyDescent="0.15">
      <c r="B17" t="s">
        <v>416</v>
      </c>
      <c r="D17">
        <v>10</v>
      </c>
      <c r="K17" t="s">
        <v>415</v>
      </c>
      <c r="L17" t="s">
        <v>414</v>
      </c>
      <c r="N17">
        <v>8</v>
      </c>
      <c r="P17">
        <v>15</v>
      </c>
      <c r="Q17">
        <v>300</v>
      </c>
      <c r="T17">
        <f>VLOOKUP(D17,'[1]疲劳值，副本开启时间'!$J$34:$L$45,3,4)</f>
        <v>110</v>
      </c>
    </row>
    <row r="18" spans="1:20" x14ac:dyDescent="0.15">
      <c r="A18" t="s">
        <v>413</v>
      </c>
      <c r="B18" t="s">
        <v>412</v>
      </c>
      <c r="D18">
        <v>17</v>
      </c>
      <c r="L18" t="s">
        <v>411</v>
      </c>
      <c r="N18">
        <v>8</v>
      </c>
      <c r="Q18">
        <v>450</v>
      </c>
      <c r="T18">
        <f>VLOOKUP(D18,'[1]疲劳值，副本开启时间'!$J$34:$L$45,3,4)</f>
        <v>220</v>
      </c>
    </row>
    <row r="19" spans="1:20" x14ac:dyDescent="0.15">
      <c r="B19" t="s">
        <v>410</v>
      </c>
      <c r="D19">
        <v>22</v>
      </c>
      <c r="N19">
        <v>8</v>
      </c>
      <c r="T19">
        <f>VLOOKUP(D19,'[1]疲劳值，副本开启时间'!$J$34:$L$45,3,4)</f>
        <v>320</v>
      </c>
    </row>
    <row r="20" spans="1:20" x14ac:dyDescent="0.15">
      <c r="B20" s="3" t="s">
        <v>409</v>
      </c>
      <c r="C20" s="3"/>
      <c r="D20" s="3">
        <v>30</v>
      </c>
      <c r="E20" s="3"/>
      <c r="F20" s="3"/>
      <c r="G20" s="3"/>
      <c r="H20" s="3"/>
      <c r="I20" s="3"/>
      <c r="J20" s="3"/>
      <c r="K20" s="3"/>
      <c r="L20" s="3"/>
      <c r="M20" s="3"/>
      <c r="N20">
        <v>8</v>
      </c>
      <c r="P20" s="3"/>
      <c r="Q20" s="3"/>
      <c r="R20" s="3"/>
      <c r="S20" s="3"/>
      <c r="T20" s="3">
        <f>VLOOKUP(D20,'[1]疲劳值，副本开启时间'!$J$34:$L$45,3,4)</f>
        <v>480</v>
      </c>
    </row>
    <row r="21" spans="1:20" x14ac:dyDescent="0.15">
      <c r="A21" s="3"/>
      <c r="B21" s="3" t="s">
        <v>408</v>
      </c>
      <c r="C21" s="3"/>
      <c r="D21" s="3">
        <v>40</v>
      </c>
      <c r="E21" s="3"/>
      <c r="F21" s="3"/>
      <c r="G21" s="3"/>
      <c r="H21" s="3"/>
      <c r="I21" s="3"/>
      <c r="J21" s="3"/>
      <c r="K21" s="3"/>
      <c r="L21" s="3"/>
      <c r="M21" s="3"/>
      <c r="N21">
        <v>8</v>
      </c>
      <c r="P21" s="3"/>
      <c r="Q21" s="3"/>
      <c r="R21" s="3"/>
      <c r="S21" s="3"/>
      <c r="T21" s="3">
        <f>VLOOKUP(D21,'[1]疲劳值，副本开启时间'!$J$34:$L$45,3,4)</f>
        <v>480</v>
      </c>
    </row>
    <row r="22" spans="1:20" x14ac:dyDescent="0.15">
      <c r="A22" s="3"/>
      <c r="B22" s="3" t="s">
        <v>407</v>
      </c>
      <c r="C22" s="3"/>
      <c r="D22" s="3">
        <v>50</v>
      </c>
      <c r="E22" s="3"/>
      <c r="F22" s="3"/>
      <c r="G22" s="3"/>
      <c r="H22" s="3"/>
      <c r="I22" s="3"/>
      <c r="J22" s="3"/>
      <c r="K22" s="3"/>
      <c r="L22" s="3"/>
      <c r="M22" s="3"/>
      <c r="N22">
        <v>8</v>
      </c>
      <c r="P22" s="3"/>
      <c r="Q22" s="3"/>
      <c r="R22" s="3"/>
      <c r="S22" s="3"/>
      <c r="T22" s="3">
        <f>VLOOKUP(D22,'[1]疲劳值，副本开启时间'!$J$34:$L$45,3,4)</f>
        <v>480</v>
      </c>
    </row>
    <row r="23" spans="1:20" x14ac:dyDescent="0.15">
      <c r="A23" s="3"/>
      <c r="B23" s="3" t="s">
        <v>406</v>
      </c>
      <c r="C23" s="3"/>
      <c r="D23" s="3">
        <v>60</v>
      </c>
      <c r="E23" s="3"/>
      <c r="F23" s="3"/>
      <c r="G23" s="3"/>
      <c r="H23" s="3"/>
      <c r="I23" s="3"/>
      <c r="J23" s="3"/>
      <c r="K23" s="3"/>
      <c r="L23" s="3"/>
      <c r="M23" s="3"/>
      <c r="N23">
        <v>8</v>
      </c>
      <c r="P23" s="3"/>
      <c r="Q23" s="3"/>
      <c r="R23" s="3"/>
      <c r="S23" s="3"/>
      <c r="T23" s="3">
        <f>VLOOKUP(D23,'[1]疲劳值，副本开启时间'!$J$34:$L$45,3,4)</f>
        <v>480</v>
      </c>
    </row>
    <row r="28" spans="1:20" x14ac:dyDescent="0.15">
      <c r="K28" t="s">
        <v>405</v>
      </c>
    </row>
    <row r="29" spans="1:20" x14ac:dyDescent="0.15">
      <c r="K29" s="4">
        <v>1</v>
      </c>
    </row>
    <row r="30" spans="1:20" x14ac:dyDescent="0.15">
      <c r="B30" s="6" t="s">
        <v>404</v>
      </c>
      <c r="C30" s="6" t="s">
        <v>403</v>
      </c>
      <c r="D30" s="6" t="s">
        <v>402</v>
      </c>
      <c r="E30" s="6" t="s">
        <v>401</v>
      </c>
      <c r="F30" s="6" t="s">
        <v>475</v>
      </c>
      <c r="G30" s="6" t="s">
        <v>400</v>
      </c>
      <c r="H30" s="6" t="s">
        <v>399</v>
      </c>
      <c r="I30" s="6" t="s">
        <v>398</v>
      </c>
      <c r="J30" s="6" t="s">
        <v>397</v>
      </c>
      <c r="K30" s="6" t="s">
        <v>396</v>
      </c>
      <c r="L30" s="6" t="s">
        <v>395</v>
      </c>
      <c r="M30" s="6" t="s">
        <v>394</v>
      </c>
      <c r="N30" s="6" t="s">
        <v>393</v>
      </c>
      <c r="O30" s="6" t="s">
        <v>392</v>
      </c>
      <c r="P30" s="6" t="s">
        <v>391</v>
      </c>
    </row>
    <row r="31" spans="1:20" x14ac:dyDescent="0.15">
      <c r="A31" s="79">
        <v>1</v>
      </c>
      <c r="B31" s="88">
        <v>1</v>
      </c>
      <c r="D31">
        <v>1</v>
      </c>
      <c r="E31">
        <f>SUM($C$31:D31)</f>
        <v>1</v>
      </c>
      <c r="G31">
        <f>E31*'[1]疲劳值，副本开启时间'!$B$2</f>
        <v>6</v>
      </c>
      <c r="H31">
        <v>1</v>
      </c>
      <c r="I31">
        <v>20</v>
      </c>
      <c r="J31">
        <v>20</v>
      </c>
      <c r="K31">
        <f t="shared" ref="K31:K50" si="0">G31*$K$29</f>
        <v>6</v>
      </c>
      <c r="M31">
        <v>1</v>
      </c>
      <c r="N31">
        <v>20</v>
      </c>
      <c r="O31">
        <f t="shared" ref="O31:O39" si="1">L31+J31+K31</f>
        <v>26</v>
      </c>
      <c r="P31" s="79">
        <f>SUM($N$31:N31)</f>
        <v>20</v>
      </c>
    </row>
    <row r="32" spans="1:20" x14ac:dyDescent="0.15">
      <c r="A32">
        <v>2</v>
      </c>
      <c r="B32" s="88"/>
      <c r="D32">
        <v>1</v>
      </c>
      <c r="E32">
        <f>SUM($C$31:D32)</f>
        <v>2</v>
      </c>
      <c r="G32">
        <f>E32*'[1]疲劳值，副本开启时间'!$B$2</f>
        <v>12</v>
      </c>
      <c r="J32">
        <f>SUM($I$31:I32)</f>
        <v>20</v>
      </c>
      <c r="K32">
        <f t="shared" si="0"/>
        <v>12</v>
      </c>
      <c r="M32">
        <v>2</v>
      </c>
      <c r="N32">
        <v>30</v>
      </c>
      <c r="O32">
        <f t="shared" si="1"/>
        <v>32</v>
      </c>
      <c r="P32">
        <f>SUM($N$31:N32)</f>
        <v>50</v>
      </c>
    </row>
    <row r="33" spans="1:16" x14ac:dyDescent="0.15">
      <c r="A33" s="79">
        <v>3</v>
      </c>
      <c r="B33" s="88"/>
      <c r="D33">
        <v>1</v>
      </c>
      <c r="E33">
        <f>SUM($C$31:D33)</f>
        <v>3</v>
      </c>
      <c r="G33">
        <f>E33*'[1]疲劳值，副本开启时间'!$B$2</f>
        <v>18</v>
      </c>
      <c r="H33">
        <v>1</v>
      </c>
      <c r="I33">
        <v>25</v>
      </c>
      <c r="J33">
        <f>SUM($I$31:I33)</f>
        <v>45</v>
      </c>
      <c r="K33">
        <f t="shared" si="0"/>
        <v>18</v>
      </c>
      <c r="M33">
        <v>2</v>
      </c>
      <c r="O33">
        <f t="shared" si="1"/>
        <v>63</v>
      </c>
      <c r="P33" s="79">
        <f>SUM($N$31:N33)</f>
        <v>50</v>
      </c>
    </row>
    <row r="34" spans="1:16" x14ac:dyDescent="0.15">
      <c r="A34">
        <v>4</v>
      </c>
      <c r="B34" s="88"/>
      <c r="D34">
        <v>1</v>
      </c>
      <c r="E34">
        <f>SUM($C$31:D34)</f>
        <v>4</v>
      </c>
      <c r="G34">
        <f>E34*'[1]疲劳值，副本开启时间'!$B$2</f>
        <v>24</v>
      </c>
      <c r="J34">
        <f>SUM($I$31:I34)</f>
        <v>45</v>
      </c>
      <c r="K34">
        <f t="shared" si="0"/>
        <v>24</v>
      </c>
      <c r="M34">
        <v>3</v>
      </c>
      <c r="N34">
        <v>40</v>
      </c>
      <c r="O34">
        <f t="shared" si="1"/>
        <v>69</v>
      </c>
      <c r="P34">
        <f>SUM($N$31:N34)</f>
        <v>90</v>
      </c>
    </row>
    <row r="35" spans="1:16" x14ac:dyDescent="0.15">
      <c r="A35">
        <v>5</v>
      </c>
      <c r="B35" s="88"/>
      <c r="D35">
        <v>1</v>
      </c>
      <c r="E35">
        <f>SUM($C$31:D35)</f>
        <v>5</v>
      </c>
      <c r="G35">
        <f>E35*'[1]疲劳值，副本开启时间'!$B$2</f>
        <v>30</v>
      </c>
      <c r="H35">
        <v>1</v>
      </c>
      <c r="I35">
        <v>30</v>
      </c>
      <c r="J35">
        <f>SUM($I$31:I35)</f>
        <v>75</v>
      </c>
      <c r="K35">
        <f t="shared" si="0"/>
        <v>30</v>
      </c>
      <c r="M35">
        <v>3</v>
      </c>
      <c r="O35">
        <f t="shared" si="1"/>
        <v>105</v>
      </c>
      <c r="P35" s="79">
        <f>SUM($N$31:N35)</f>
        <v>90</v>
      </c>
    </row>
    <row r="36" spans="1:16" x14ac:dyDescent="0.15">
      <c r="A36">
        <v>6</v>
      </c>
      <c r="B36" s="88"/>
      <c r="D36">
        <v>1</v>
      </c>
      <c r="E36">
        <f>SUM($C$31:D36)</f>
        <v>6</v>
      </c>
      <c r="G36">
        <f>E36*'[1]疲劳值，副本开启时间'!$B$2</f>
        <v>36</v>
      </c>
      <c r="J36">
        <f>SUM($I$31:I36)</f>
        <v>75</v>
      </c>
      <c r="K36">
        <f t="shared" si="0"/>
        <v>36</v>
      </c>
      <c r="M36">
        <v>4</v>
      </c>
      <c r="N36">
        <v>50</v>
      </c>
      <c r="O36">
        <f t="shared" si="1"/>
        <v>111</v>
      </c>
      <c r="P36">
        <f>SUM($N$31:N36)</f>
        <v>140</v>
      </c>
    </row>
    <row r="37" spans="1:16" x14ac:dyDescent="0.15">
      <c r="A37">
        <v>7</v>
      </c>
      <c r="B37" s="88"/>
      <c r="D37">
        <v>1</v>
      </c>
      <c r="E37">
        <f>SUM($C$31:D37)</f>
        <v>7</v>
      </c>
      <c r="G37">
        <f>E37*'[1]疲劳值，副本开启时间'!$B$2</f>
        <v>42</v>
      </c>
      <c r="J37">
        <f>SUM($I$31:I37)</f>
        <v>75</v>
      </c>
      <c r="K37">
        <f t="shared" si="0"/>
        <v>42</v>
      </c>
      <c r="M37">
        <v>4</v>
      </c>
      <c r="O37">
        <f t="shared" si="1"/>
        <v>117</v>
      </c>
      <c r="P37">
        <f>SUM($N$31:N37)</f>
        <v>140</v>
      </c>
    </row>
    <row r="38" spans="1:16" x14ac:dyDescent="0.15">
      <c r="A38">
        <v>8</v>
      </c>
      <c r="B38" s="88"/>
      <c r="D38">
        <v>1</v>
      </c>
      <c r="E38">
        <f>SUM($C$31:D38)</f>
        <v>8</v>
      </c>
      <c r="G38">
        <f>E38*'[1]疲劳值，副本开启时间'!$B$2</f>
        <v>48</v>
      </c>
      <c r="H38">
        <v>1</v>
      </c>
      <c r="I38">
        <v>35</v>
      </c>
      <c r="J38">
        <f>SUM($I$31:I38)</f>
        <v>110</v>
      </c>
      <c r="K38">
        <f t="shared" si="0"/>
        <v>48</v>
      </c>
      <c r="M38">
        <v>4</v>
      </c>
      <c r="O38">
        <f t="shared" si="1"/>
        <v>158</v>
      </c>
      <c r="P38">
        <f>SUM($N$31:N38)</f>
        <v>140</v>
      </c>
    </row>
    <row r="39" spans="1:16" x14ac:dyDescent="0.15">
      <c r="A39">
        <v>1</v>
      </c>
      <c r="B39" s="88">
        <v>2</v>
      </c>
      <c r="D39">
        <v>1</v>
      </c>
      <c r="E39">
        <f>SUM($C$31:D39)</f>
        <v>9</v>
      </c>
      <c r="G39">
        <f>E39*'[1]疲劳值，副本开启时间'!$B$2</f>
        <v>54</v>
      </c>
      <c r="J39">
        <f>SUM($I$31:I39)</f>
        <v>110</v>
      </c>
      <c r="K39">
        <f t="shared" si="0"/>
        <v>54</v>
      </c>
      <c r="M39">
        <v>4</v>
      </c>
      <c r="O39">
        <f t="shared" si="1"/>
        <v>164</v>
      </c>
      <c r="P39">
        <f>SUM($N$31:N39)</f>
        <v>140</v>
      </c>
    </row>
    <row r="40" spans="1:16" x14ac:dyDescent="0.15">
      <c r="A40">
        <v>2</v>
      </c>
      <c r="B40" s="88"/>
      <c r="D40">
        <v>1</v>
      </c>
      <c r="E40">
        <f>SUM($C$31:D40)</f>
        <v>10</v>
      </c>
      <c r="G40">
        <f>E40*'[1]疲劳值，副本开启时间'!$B$2</f>
        <v>60</v>
      </c>
      <c r="J40">
        <f>SUM($I$31:I40)</f>
        <v>110</v>
      </c>
      <c r="K40">
        <f t="shared" si="0"/>
        <v>60</v>
      </c>
      <c r="L40">
        <f>'[1]疲劳值，副本开启时间'!$D$34</f>
        <v>40</v>
      </c>
      <c r="M40">
        <v>5</v>
      </c>
      <c r="N40">
        <v>30</v>
      </c>
      <c r="O40">
        <f>L37+J37+K37</f>
        <v>117</v>
      </c>
      <c r="P40" s="79">
        <f>SUM($N$31:N40)</f>
        <v>170</v>
      </c>
    </row>
    <row r="41" spans="1:16" x14ac:dyDescent="0.15">
      <c r="A41">
        <v>3</v>
      </c>
      <c r="B41" s="88"/>
      <c r="C41">
        <v>3</v>
      </c>
      <c r="D41">
        <v>1</v>
      </c>
      <c r="E41">
        <f>SUM($C$31:D41)</f>
        <v>14</v>
      </c>
      <c r="G41">
        <f>E41*'[1]疲劳值，副本开启时间'!$B$2</f>
        <v>84</v>
      </c>
      <c r="J41">
        <f>SUM($I$31:I41)</f>
        <v>110</v>
      </c>
      <c r="K41">
        <f t="shared" si="0"/>
        <v>84</v>
      </c>
      <c r="L41">
        <f>'[1]疲劳值，副本开启时间'!$L$35</f>
        <v>110</v>
      </c>
      <c r="M41">
        <v>6</v>
      </c>
      <c r="N41">
        <v>35</v>
      </c>
      <c r="O41">
        <f>L38+J38+K38</f>
        <v>158</v>
      </c>
      <c r="P41">
        <f>SUM($N$31:N41)</f>
        <v>205</v>
      </c>
    </row>
    <row r="42" spans="1:16" x14ac:dyDescent="0.15">
      <c r="A42">
        <v>4</v>
      </c>
      <c r="B42" s="88"/>
      <c r="C42">
        <v>5</v>
      </c>
      <c r="D42">
        <v>1</v>
      </c>
      <c r="E42">
        <f>SUM($C$31:D42)</f>
        <v>20</v>
      </c>
      <c r="G42">
        <f>E42*'[1]疲劳值，副本开启时间'!$B$2</f>
        <v>120</v>
      </c>
      <c r="J42">
        <f>SUM($I$31:I42)</f>
        <v>110</v>
      </c>
      <c r="K42">
        <f t="shared" si="0"/>
        <v>120</v>
      </c>
      <c r="M42">
        <v>7</v>
      </c>
      <c r="N42">
        <v>40</v>
      </c>
      <c r="O42">
        <f>L39+J39+K39</f>
        <v>164</v>
      </c>
      <c r="P42" s="79">
        <f>SUM($N$31:N42)</f>
        <v>245</v>
      </c>
    </row>
    <row r="43" spans="1:16" x14ac:dyDescent="0.15">
      <c r="A43">
        <v>5</v>
      </c>
      <c r="B43" s="88"/>
      <c r="D43">
        <v>1</v>
      </c>
      <c r="E43">
        <f>SUM($C$31:D43)</f>
        <v>21</v>
      </c>
      <c r="G43">
        <f>E43*'[1]疲劳值，副本开启时间'!$B$2</f>
        <v>126</v>
      </c>
      <c r="J43">
        <f>SUM($I$31:I43)</f>
        <v>110</v>
      </c>
      <c r="K43">
        <f t="shared" si="0"/>
        <v>126</v>
      </c>
      <c r="M43">
        <v>8</v>
      </c>
      <c r="N43">
        <v>45</v>
      </c>
      <c r="O43">
        <f>L40+J40+K40</f>
        <v>210</v>
      </c>
      <c r="P43">
        <f>SUM($N$31:N43)</f>
        <v>290</v>
      </c>
    </row>
    <row r="44" spans="1:16" x14ac:dyDescent="0.15">
      <c r="A44">
        <v>6</v>
      </c>
      <c r="B44" s="88"/>
      <c r="D44">
        <v>1</v>
      </c>
      <c r="E44">
        <f>SUM($C$31:D44)</f>
        <v>22</v>
      </c>
      <c r="G44">
        <f>E44*'[1]疲劳值，副本开启时间'!$B$2</f>
        <v>132</v>
      </c>
      <c r="J44">
        <f>SUM($I$31:I44)</f>
        <v>110</v>
      </c>
      <c r="K44">
        <f t="shared" si="0"/>
        <v>132</v>
      </c>
      <c r="M44">
        <v>9</v>
      </c>
      <c r="N44">
        <v>50</v>
      </c>
      <c r="O44">
        <f>L41+J41+K41</f>
        <v>304</v>
      </c>
      <c r="P44" s="79">
        <f>SUM($N$31:N44)</f>
        <v>340</v>
      </c>
    </row>
    <row r="45" spans="1:16" x14ac:dyDescent="0.15">
      <c r="A45">
        <v>7</v>
      </c>
      <c r="B45" s="88"/>
      <c r="D45">
        <v>1</v>
      </c>
      <c r="E45">
        <f>SUM($C$31:D45)</f>
        <v>23</v>
      </c>
      <c r="G45">
        <f>E45*'[1]疲劳值，副本开启时间'!$B$2</f>
        <v>138</v>
      </c>
      <c r="J45">
        <f>SUM($I$31:I45)</f>
        <v>110</v>
      </c>
      <c r="K45">
        <f t="shared" si="0"/>
        <v>138</v>
      </c>
      <c r="M45" s="4">
        <v>10</v>
      </c>
      <c r="N45">
        <v>105</v>
      </c>
      <c r="P45">
        <f>SUM($N$31:N45)</f>
        <v>445</v>
      </c>
    </row>
    <row r="46" spans="1:16" x14ac:dyDescent="0.15">
      <c r="A46">
        <v>8</v>
      </c>
      <c r="B46" s="88"/>
      <c r="D46">
        <v>1</v>
      </c>
      <c r="E46">
        <f>SUM($C$31:D46)</f>
        <v>24</v>
      </c>
      <c r="G46">
        <f>E46*'[1]疲劳值，副本开启时间'!$B$2</f>
        <v>144</v>
      </c>
      <c r="J46">
        <f>SUM($I$31:I46)</f>
        <v>110</v>
      </c>
      <c r="K46">
        <f t="shared" si="0"/>
        <v>144</v>
      </c>
      <c r="M46">
        <v>11</v>
      </c>
      <c r="N46">
        <v>130</v>
      </c>
      <c r="P46" s="79">
        <f>SUM($N$31:N46)</f>
        <v>575</v>
      </c>
    </row>
    <row r="47" spans="1:16" x14ac:dyDescent="0.15">
      <c r="E47">
        <f>SUM($C$31:D47)</f>
        <v>24</v>
      </c>
      <c r="G47">
        <f>E47*'[1]疲劳值，副本开启时间'!$B$2</f>
        <v>144</v>
      </c>
      <c r="J47">
        <f>SUM($I$31:I47)</f>
        <v>110</v>
      </c>
      <c r="K47">
        <f t="shared" si="0"/>
        <v>144</v>
      </c>
      <c r="M47" s="5">
        <v>12</v>
      </c>
      <c r="N47">
        <v>150</v>
      </c>
      <c r="P47">
        <f>SUM($N$31:N47)</f>
        <v>725</v>
      </c>
    </row>
    <row r="48" spans="1:16" x14ac:dyDescent="0.15">
      <c r="E48">
        <f>SUM($C$31:D48)</f>
        <v>24</v>
      </c>
      <c r="G48">
        <f>E48*'[1]疲劳值，副本开启时间'!$B$2</f>
        <v>144</v>
      </c>
      <c r="J48">
        <f>SUM($I$31:I48)</f>
        <v>110</v>
      </c>
      <c r="K48">
        <f t="shared" si="0"/>
        <v>144</v>
      </c>
      <c r="M48">
        <v>13</v>
      </c>
      <c r="N48">
        <v>170</v>
      </c>
    </row>
    <row r="49" spans="5:14" x14ac:dyDescent="0.15">
      <c r="E49">
        <f>SUM($C$31:D49)</f>
        <v>24</v>
      </c>
      <c r="G49">
        <f>E49*'[1]疲劳值，副本开启时间'!$B$2</f>
        <v>144</v>
      </c>
      <c r="J49">
        <f>SUM($I$31:I49)</f>
        <v>110</v>
      </c>
      <c r="K49">
        <f t="shared" si="0"/>
        <v>144</v>
      </c>
      <c r="M49" s="5">
        <v>14</v>
      </c>
      <c r="N49">
        <v>190</v>
      </c>
    </row>
    <row r="50" spans="5:14" x14ac:dyDescent="0.15">
      <c r="E50">
        <f>SUM($C$31:D50)</f>
        <v>24</v>
      </c>
      <c r="G50">
        <f>E50*'[1]疲劳值，副本开启时间'!$B$2</f>
        <v>144</v>
      </c>
      <c r="J50">
        <f>SUM($I$31:I50)</f>
        <v>110</v>
      </c>
      <c r="K50">
        <f t="shared" si="0"/>
        <v>144</v>
      </c>
      <c r="M50">
        <v>15</v>
      </c>
      <c r="N50">
        <v>210</v>
      </c>
    </row>
    <row r="51" spans="5:14" x14ac:dyDescent="0.15">
      <c r="G51">
        <f>E51*'[1]疲劳值，副本开启时间'!$B$2</f>
        <v>0</v>
      </c>
      <c r="M51" s="5">
        <v>16</v>
      </c>
      <c r="N51">
        <v>230</v>
      </c>
    </row>
    <row r="52" spans="5:14" x14ac:dyDescent="0.15">
      <c r="M52">
        <v>17</v>
      </c>
      <c r="N52">
        <v>250</v>
      </c>
    </row>
    <row r="53" spans="5:14" x14ac:dyDescent="0.15">
      <c r="M53" s="5">
        <v>18</v>
      </c>
      <c r="N53">
        <v>270</v>
      </c>
    </row>
    <row r="54" spans="5:14" x14ac:dyDescent="0.15">
      <c r="M54">
        <v>19</v>
      </c>
      <c r="N54">
        <v>290</v>
      </c>
    </row>
    <row r="55" spans="5:14" x14ac:dyDescent="0.15">
      <c r="M55" s="5">
        <v>20</v>
      </c>
      <c r="N55">
        <v>320</v>
      </c>
    </row>
    <row r="56" spans="5:14" x14ac:dyDescent="0.15">
      <c r="M56">
        <v>21</v>
      </c>
      <c r="N56">
        <v>360</v>
      </c>
    </row>
    <row r="57" spans="5:14" x14ac:dyDescent="0.15">
      <c r="M57" s="5">
        <v>22</v>
      </c>
      <c r="N57">
        <v>400</v>
      </c>
    </row>
    <row r="58" spans="5:14" x14ac:dyDescent="0.15">
      <c r="M58">
        <v>23</v>
      </c>
      <c r="N58">
        <v>440</v>
      </c>
    </row>
    <row r="59" spans="5:14" x14ac:dyDescent="0.15">
      <c r="M59" s="5">
        <v>24</v>
      </c>
      <c r="N59">
        <v>480</v>
      </c>
    </row>
    <row r="60" spans="5:14" x14ac:dyDescent="0.15">
      <c r="M60">
        <v>25</v>
      </c>
      <c r="N60">
        <v>520</v>
      </c>
    </row>
    <row r="61" spans="5:14" x14ac:dyDescent="0.15">
      <c r="M61" s="5">
        <v>26</v>
      </c>
      <c r="N61">
        <v>560</v>
      </c>
    </row>
    <row r="62" spans="5:14" x14ac:dyDescent="0.15">
      <c r="M62">
        <v>27</v>
      </c>
      <c r="N62">
        <v>600</v>
      </c>
    </row>
    <row r="63" spans="5:14" x14ac:dyDescent="0.15">
      <c r="M63" s="5">
        <v>28</v>
      </c>
      <c r="N63">
        <v>640</v>
      </c>
    </row>
    <row r="64" spans="5:14" x14ac:dyDescent="0.15">
      <c r="M64">
        <v>29</v>
      </c>
      <c r="N64">
        <v>680</v>
      </c>
    </row>
    <row r="65" spans="3:14" x14ac:dyDescent="0.15">
      <c r="M65" s="5">
        <v>30</v>
      </c>
      <c r="N65">
        <v>720</v>
      </c>
    </row>
    <row r="66" spans="3:14" x14ac:dyDescent="0.15">
      <c r="C66" s="5"/>
      <c r="H66" s="5"/>
      <c r="I66" s="5"/>
      <c r="J66" s="5"/>
      <c r="M66">
        <v>31</v>
      </c>
      <c r="N66">
        <v>810</v>
      </c>
    </row>
    <row r="67" spans="3:14" x14ac:dyDescent="0.15">
      <c r="M67" s="5">
        <v>32</v>
      </c>
      <c r="N67">
        <v>900</v>
      </c>
    </row>
    <row r="68" spans="3:14" x14ac:dyDescent="0.15">
      <c r="C68" s="5"/>
      <c r="H68" s="5"/>
      <c r="I68" s="5"/>
      <c r="J68" s="5"/>
      <c r="M68">
        <v>33</v>
      </c>
      <c r="N68">
        <v>990</v>
      </c>
    </row>
    <row r="69" spans="3:14" x14ac:dyDescent="0.15">
      <c r="M69" s="5">
        <v>34</v>
      </c>
      <c r="N69">
        <v>1080</v>
      </c>
    </row>
    <row r="70" spans="3:14" x14ac:dyDescent="0.15">
      <c r="C70" s="5"/>
      <c r="H70" s="5"/>
      <c r="I70" s="5"/>
      <c r="J70" s="5"/>
      <c r="M70">
        <v>35</v>
      </c>
      <c r="N70">
        <v>1170</v>
      </c>
    </row>
    <row r="72" spans="3:14" x14ac:dyDescent="0.15">
      <c r="C72" s="5"/>
    </row>
    <row r="74" spans="3:14" x14ac:dyDescent="0.15">
      <c r="C74" s="5"/>
    </row>
  </sheetData>
  <mergeCells count="3">
    <mergeCell ref="AD13:AD14"/>
    <mergeCell ref="B31:B38"/>
    <mergeCell ref="B39:B4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workbookViewId="0">
      <selection activeCell="C52" sqref="C3:F52"/>
    </sheetView>
  </sheetViews>
  <sheetFormatPr defaultRowHeight="13.5" x14ac:dyDescent="0.15"/>
  <cols>
    <col min="16" max="24" width="9" customWidth="1"/>
  </cols>
  <sheetData>
    <row r="1" spans="1:22" ht="16.5" x14ac:dyDescent="0.15">
      <c r="A1" s="7" t="s">
        <v>52</v>
      </c>
      <c r="B1" s="7"/>
      <c r="C1" s="84" t="s">
        <v>53</v>
      </c>
      <c r="D1" s="84"/>
      <c r="E1" s="84"/>
      <c r="F1" s="7"/>
      <c r="G1" s="7"/>
      <c r="H1" s="7"/>
      <c r="I1" s="7"/>
      <c r="J1" s="7"/>
      <c r="K1" s="7"/>
      <c r="L1" s="7"/>
      <c r="M1" s="7"/>
      <c r="N1" s="7"/>
      <c r="O1" s="7"/>
      <c r="P1" s="8" t="s">
        <v>54</v>
      </c>
      <c r="Q1" s="8"/>
      <c r="R1" s="7"/>
      <c r="S1" s="7"/>
      <c r="T1" s="7"/>
      <c r="U1" s="7"/>
      <c r="V1" s="7"/>
    </row>
    <row r="2" spans="1:22" ht="16.5" x14ac:dyDescent="0.15">
      <c r="A2" s="7"/>
      <c r="B2" s="8" t="s">
        <v>55</v>
      </c>
      <c r="C2" s="8" t="s">
        <v>56</v>
      </c>
      <c r="D2" s="8" t="s">
        <v>57</v>
      </c>
      <c r="E2" s="8" t="s">
        <v>58</v>
      </c>
      <c r="F2" s="8" t="s">
        <v>59</v>
      </c>
      <c r="G2" s="8"/>
      <c r="H2" s="8" t="s">
        <v>60</v>
      </c>
      <c r="I2" s="8" t="s">
        <v>61</v>
      </c>
      <c r="J2" s="8" t="s">
        <v>62</v>
      </c>
      <c r="K2" s="7"/>
      <c r="L2" s="7"/>
      <c r="M2" s="7"/>
      <c r="N2" s="7"/>
      <c r="O2" s="7"/>
      <c r="P2" s="7"/>
      <c r="Q2" s="8" t="s">
        <v>63</v>
      </c>
      <c r="R2" s="7"/>
      <c r="S2" s="7"/>
      <c r="T2" s="7"/>
      <c r="U2" s="7"/>
      <c r="V2" s="7"/>
    </row>
    <row r="3" spans="1:22" ht="16.5" x14ac:dyDescent="0.15">
      <c r="A3" s="7"/>
      <c r="B3" s="9">
        <v>1</v>
      </c>
      <c r="C3" s="10">
        <f>'[1]疲劳值，副本开启时间'!E53</f>
        <v>0</v>
      </c>
      <c r="D3" s="10">
        <f>'[1]疲劳值，副本开启时间'!F53</f>
        <v>0</v>
      </c>
      <c r="E3" s="10">
        <f>'[1]疲劳值，副本开启时间'!G53</f>
        <v>0</v>
      </c>
      <c r="F3" s="10">
        <f>ROUNDUP('[1]疲劳值，副本开启时间'!N53/8,0)</f>
        <v>0</v>
      </c>
      <c r="G3" s="10"/>
      <c r="H3" s="7" t="s">
        <v>64</v>
      </c>
      <c r="I3" s="7"/>
      <c r="J3" s="7"/>
      <c r="K3" s="86" t="s">
        <v>134</v>
      </c>
      <c r="L3" s="7"/>
      <c r="M3" s="7"/>
      <c r="N3" s="7"/>
      <c r="O3" s="7"/>
      <c r="P3" s="7"/>
      <c r="Q3" s="8"/>
      <c r="R3" s="7" t="s">
        <v>65</v>
      </c>
      <c r="S3" s="7"/>
      <c r="T3" s="7"/>
      <c r="U3" s="7"/>
      <c r="V3" s="7"/>
    </row>
    <row r="4" spans="1:22" ht="16.5" x14ac:dyDescent="0.15">
      <c r="A4" s="7"/>
      <c r="B4" s="9">
        <v>2</v>
      </c>
      <c r="C4" s="10">
        <f>'[1]疲劳值，副本开启时间'!E54</f>
        <v>1</v>
      </c>
      <c r="D4" s="10">
        <f>'[1]疲劳值，副本开启时间'!F54</f>
        <v>1</v>
      </c>
      <c r="E4" s="10">
        <f>'[1]疲劳值，副本开启时间'!G54</f>
        <v>1</v>
      </c>
      <c r="F4" s="10">
        <f>ROUNDUP('[1]疲劳值，副本开启时间'!N54/8,0)</f>
        <v>1</v>
      </c>
      <c r="G4" s="10"/>
      <c r="H4" s="7"/>
      <c r="I4" s="7"/>
      <c r="J4" s="7" t="s">
        <v>66</v>
      </c>
      <c r="K4" s="86"/>
      <c r="L4" s="7"/>
      <c r="M4" s="1"/>
      <c r="N4" s="1"/>
      <c r="O4" s="1"/>
      <c r="P4" s="7"/>
      <c r="Q4" s="8"/>
      <c r="R4" s="7" t="s">
        <v>67</v>
      </c>
      <c r="S4" s="7"/>
      <c r="T4" s="7"/>
      <c r="U4" s="7"/>
      <c r="V4" s="7"/>
    </row>
    <row r="5" spans="1:22" ht="16.5" x14ac:dyDescent="0.15">
      <c r="A5" s="7"/>
      <c r="B5" s="9">
        <v>3</v>
      </c>
      <c r="C5" s="10">
        <f>'[1]疲劳值，副本开启时间'!E55</f>
        <v>1</v>
      </c>
      <c r="D5" s="10">
        <f>'[1]疲劳值，副本开启时间'!F55</f>
        <v>1</v>
      </c>
      <c r="E5" s="10">
        <f>'[1]疲劳值，副本开启时间'!G55</f>
        <v>1</v>
      </c>
      <c r="F5" s="10">
        <f>ROUNDUP('[1]疲劳值，副本开启时间'!N55/8,0)</f>
        <v>1</v>
      </c>
      <c r="G5" s="10"/>
      <c r="H5" s="7" t="s">
        <v>68</v>
      </c>
      <c r="I5" s="7"/>
      <c r="J5" s="7" t="s">
        <v>69</v>
      </c>
      <c r="K5" s="86"/>
      <c r="L5" s="7"/>
      <c r="M5" s="1"/>
      <c r="N5" s="1"/>
      <c r="O5" s="1"/>
      <c r="P5" s="7"/>
      <c r="Q5" s="8"/>
      <c r="R5" s="7"/>
      <c r="S5" s="7" t="s">
        <v>70</v>
      </c>
      <c r="T5" s="7"/>
      <c r="U5" s="7"/>
      <c r="V5" s="7"/>
    </row>
    <row r="6" spans="1:22" ht="16.5" x14ac:dyDescent="0.15">
      <c r="A6" s="7"/>
      <c r="B6" s="9">
        <v>4</v>
      </c>
      <c r="C6" s="10">
        <f>'[1]疲劳值，副本开启时间'!E56</f>
        <v>1</v>
      </c>
      <c r="D6" s="10">
        <f>'[1]疲劳值，副本开启时间'!F56</f>
        <v>1</v>
      </c>
      <c r="E6" s="10">
        <f>'[1]疲劳值，副本开启时间'!G56</f>
        <v>1</v>
      </c>
      <c r="F6" s="10">
        <f>ROUNDUP('[1]疲劳值，副本开启时间'!N56/8,0)</f>
        <v>1</v>
      </c>
      <c r="G6" s="10"/>
      <c r="H6" s="7"/>
      <c r="I6" s="7"/>
      <c r="J6" s="7" t="s">
        <v>71</v>
      </c>
      <c r="K6" s="86"/>
      <c r="L6" s="7"/>
      <c r="M6" s="1"/>
      <c r="N6" s="1"/>
      <c r="O6" s="1"/>
      <c r="P6" s="7"/>
      <c r="Q6" s="8"/>
      <c r="R6" s="7" t="s">
        <v>72</v>
      </c>
      <c r="S6" s="7"/>
      <c r="T6" s="7"/>
      <c r="U6" s="7"/>
      <c r="V6" s="7"/>
    </row>
    <row r="7" spans="1:22" ht="16.5" x14ac:dyDescent="0.15">
      <c r="A7" s="7"/>
      <c r="B7" s="9">
        <v>5</v>
      </c>
      <c r="C7" s="10">
        <f>'[1]疲劳值，副本开启时间'!E57</f>
        <v>1</v>
      </c>
      <c r="D7" s="10">
        <f>'[1]疲劳值，副本开启时间'!F57</f>
        <v>1</v>
      </c>
      <c r="E7" s="10">
        <f>'[1]疲劳值，副本开启时间'!G57</f>
        <v>1</v>
      </c>
      <c r="F7" s="10">
        <f>ROUNDUP('[1]疲劳值，副本开启时间'!N57/8,0)</f>
        <v>1</v>
      </c>
      <c r="G7" s="10"/>
      <c r="H7" s="7"/>
      <c r="I7" s="7"/>
      <c r="J7" s="7" t="s">
        <v>73</v>
      </c>
      <c r="K7" s="86"/>
      <c r="L7" s="7"/>
      <c r="M7" s="1"/>
      <c r="N7" s="1"/>
      <c r="O7" s="1"/>
      <c r="P7" s="7"/>
      <c r="Q7" s="8"/>
      <c r="R7" s="7"/>
      <c r="S7" s="7" t="s">
        <v>74</v>
      </c>
      <c r="T7" s="7"/>
      <c r="U7" s="7"/>
      <c r="V7" s="7"/>
    </row>
    <row r="8" spans="1:22" ht="16.5" x14ac:dyDescent="0.15">
      <c r="A8" s="7"/>
      <c r="B8" s="9">
        <v>6</v>
      </c>
      <c r="C8" s="10">
        <f>'[1]疲劳值，副本开启时间'!E58</f>
        <v>1</v>
      </c>
      <c r="D8" s="10">
        <f>'[1]疲劳值，副本开启时间'!F58</f>
        <v>1</v>
      </c>
      <c r="E8" s="10">
        <f>'[1]疲劳值，副本开启时间'!G58</f>
        <v>1</v>
      </c>
      <c r="F8" s="10">
        <f>ROUNDUP('[1]疲劳值，副本开启时间'!N58/8,0)</f>
        <v>2</v>
      </c>
      <c r="G8" s="10"/>
      <c r="H8" s="7" t="s">
        <v>75</v>
      </c>
      <c r="I8" s="1"/>
      <c r="J8" s="85" t="s">
        <v>126</v>
      </c>
      <c r="K8" s="7"/>
      <c r="L8" s="7"/>
      <c r="M8" s="1"/>
      <c r="N8" s="1"/>
      <c r="O8" s="1"/>
      <c r="P8" s="7"/>
      <c r="Q8" s="8"/>
      <c r="R8" s="7" t="s">
        <v>76</v>
      </c>
      <c r="S8" s="7"/>
      <c r="T8" s="7"/>
      <c r="U8" s="7"/>
      <c r="V8" s="7"/>
    </row>
    <row r="9" spans="1:22" ht="16.5" x14ac:dyDescent="0.15">
      <c r="A9" s="7"/>
      <c r="B9" s="9">
        <v>7</v>
      </c>
      <c r="C9" s="10">
        <f>'[1]疲劳值，副本开启时间'!E59</f>
        <v>1</v>
      </c>
      <c r="D9" s="10">
        <f>'[1]疲劳值，副本开启时间'!F59</f>
        <v>1</v>
      </c>
      <c r="E9" s="10">
        <f>'[1]疲劳值，副本开启时间'!G59</f>
        <v>1</v>
      </c>
      <c r="F9" s="10">
        <f>ROUNDUP('[1]疲劳值，副本开启时间'!N59/8,0)</f>
        <v>2</v>
      </c>
      <c r="G9" s="10"/>
      <c r="H9" s="7"/>
      <c r="I9" s="7"/>
      <c r="J9" s="85"/>
      <c r="K9" s="7"/>
      <c r="L9" s="7"/>
      <c r="M9" s="1"/>
      <c r="N9" s="1"/>
      <c r="O9" s="1"/>
      <c r="P9" s="7"/>
      <c r="Q9" s="8" t="s">
        <v>77</v>
      </c>
      <c r="R9" s="7"/>
      <c r="S9" s="7"/>
      <c r="T9" s="7"/>
      <c r="U9" s="7"/>
      <c r="V9" s="7"/>
    </row>
    <row r="10" spans="1:22" ht="16.5" x14ac:dyDescent="0.15">
      <c r="A10" s="7"/>
      <c r="B10" s="9">
        <v>8</v>
      </c>
      <c r="C10" s="10">
        <f>'[1]疲劳值，副本开启时间'!E60</f>
        <v>1</v>
      </c>
      <c r="D10" s="10">
        <f>'[1]疲劳值，副本开启时间'!F60</f>
        <v>1</v>
      </c>
      <c r="E10" s="10">
        <f>'[1]疲劳值，副本开启时间'!G60</f>
        <v>1</v>
      </c>
      <c r="F10" s="10">
        <f>ROUNDUP('[1]疲劳值，副本开启时间'!N60/8,0)</f>
        <v>2</v>
      </c>
      <c r="G10" s="10"/>
      <c r="H10" s="7"/>
      <c r="I10" s="7"/>
      <c r="J10" s="85"/>
      <c r="K10" s="7"/>
      <c r="L10" s="7"/>
      <c r="M10" s="1"/>
      <c r="N10" s="1"/>
      <c r="O10" s="1"/>
      <c r="P10" s="7"/>
      <c r="Q10" s="8"/>
      <c r="R10" s="7" t="s">
        <v>78</v>
      </c>
      <c r="S10" s="7"/>
      <c r="T10" s="7"/>
      <c r="U10" s="7"/>
      <c r="V10" s="7"/>
    </row>
    <row r="11" spans="1:22" ht="16.5" x14ac:dyDescent="0.15">
      <c r="A11" s="7"/>
      <c r="B11" s="9">
        <v>9</v>
      </c>
      <c r="C11" s="10">
        <f>'[1]疲劳值，副本开启时间'!E61</f>
        <v>1</v>
      </c>
      <c r="D11" s="10">
        <f>'[1]疲劳值，副本开启时间'!F61</f>
        <v>1</v>
      </c>
      <c r="E11" s="10">
        <f>'[1]疲劳值，副本开启时间'!G61</f>
        <v>1</v>
      </c>
      <c r="F11" s="10">
        <f>ROUNDUP('[1]疲劳值，副本开启时间'!N61/8,0)</f>
        <v>2</v>
      </c>
      <c r="G11" s="10"/>
      <c r="H11" s="7"/>
      <c r="I11" s="7"/>
      <c r="J11" s="7" t="s">
        <v>79</v>
      </c>
      <c r="K11" s="7"/>
      <c r="L11" s="7"/>
      <c r="M11" s="1"/>
      <c r="N11" s="1"/>
      <c r="O11" s="1"/>
      <c r="P11" s="7"/>
      <c r="Q11" s="8"/>
      <c r="R11" s="7" t="s">
        <v>80</v>
      </c>
      <c r="S11" s="7" t="s">
        <v>81</v>
      </c>
      <c r="T11" s="7"/>
      <c r="U11" s="7"/>
      <c r="V11" s="7"/>
    </row>
    <row r="12" spans="1:22" ht="16.5" x14ac:dyDescent="0.15">
      <c r="A12" s="7"/>
      <c r="B12" s="9">
        <v>10</v>
      </c>
      <c r="C12" s="11">
        <f>'[1]疲劳值，副本开启时间'!E62</f>
        <v>1</v>
      </c>
      <c r="D12" s="10">
        <f>'[1]疲劳值，副本开启时间'!F62</f>
        <v>1</v>
      </c>
      <c r="E12" s="10">
        <f>'[1]疲劳值，副本开启时间'!G62</f>
        <v>1</v>
      </c>
      <c r="F12" s="10">
        <f>ROUNDUP('[1]疲劳值，副本开启时间'!N62/8,0)</f>
        <v>3</v>
      </c>
      <c r="G12" s="10"/>
      <c r="H12" s="7" t="s">
        <v>82</v>
      </c>
      <c r="I12" s="7" t="s">
        <v>83</v>
      </c>
      <c r="J12" s="7"/>
      <c r="K12" s="7"/>
      <c r="L12" s="7"/>
      <c r="M12" s="1"/>
      <c r="N12" s="1"/>
      <c r="O12" s="1"/>
      <c r="P12" s="7"/>
      <c r="Q12" s="8"/>
      <c r="R12" s="7" t="s">
        <v>84</v>
      </c>
      <c r="S12" s="7"/>
      <c r="T12" s="7"/>
      <c r="U12" s="7"/>
      <c r="V12" s="7"/>
    </row>
    <row r="13" spans="1:22" ht="16.5" x14ac:dyDescent="0.15">
      <c r="A13" s="7"/>
      <c r="B13" s="9">
        <v>11</v>
      </c>
      <c r="C13" s="10">
        <f>'[1]疲劳值，副本开启时间'!E63</f>
        <v>2</v>
      </c>
      <c r="D13" s="10">
        <f>'[1]疲劳值，副本开启时间'!F63</f>
        <v>1</v>
      </c>
      <c r="E13" s="10">
        <f>'[1]疲劳值，副本开启时间'!G63</f>
        <v>1</v>
      </c>
      <c r="F13" s="10">
        <f>ROUNDUP('[1]疲劳值，副本开启时间'!N63/8,0)</f>
        <v>3</v>
      </c>
      <c r="G13" s="10"/>
      <c r="H13" s="1"/>
      <c r="I13" s="7"/>
      <c r="J13" s="7"/>
      <c r="K13" s="7"/>
      <c r="L13" s="7"/>
      <c r="M13" s="1"/>
      <c r="N13" s="1"/>
      <c r="O13" s="1"/>
      <c r="P13" s="7"/>
      <c r="Q13" s="8"/>
      <c r="R13" s="7" t="s">
        <v>85</v>
      </c>
      <c r="S13" s="7"/>
      <c r="T13" s="7"/>
      <c r="U13" s="7"/>
      <c r="V13" s="7"/>
    </row>
    <row r="14" spans="1:22" ht="16.5" x14ac:dyDescent="0.15">
      <c r="A14" s="7"/>
      <c r="B14" s="9">
        <v>12</v>
      </c>
      <c r="C14" s="10">
        <f>'[1]疲劳值，副本开启时间'!E64</f>
        <v>2</v>
      </c>
      <c r="D14" s="10">
        <f>'[1]疲劳值，副本开启时间'!F64</f>
        <v>1</v>
      </c>
      <c r="E14" s="10">
        <f>'[1]疲劳值，副本开启时间'!G64</f>
        <v>1</v>
      </c>
      <c r="F14" s="10">
        <f>ROUNDUP('[1]疲劳值，副本开启时间'!N64/8,0)</f>
        <v>3</v>
      </c>
      <c r="G14" s="10"/>
      <c r="H14" s="7"/>
      <c r="I14" s="7"/>
      <c r="J14" s="7"/>
      <c r="K14" s="7"/>
      <c r="L14" s="7"/>
      <c r="M14" s="1"/>
      <c r="N14" s="1"/>
      <c r="O14" s="1"/>
      <c r="P14" s="7"/>
      <c r="Q14" s="8"/>
      <c r="R14" s="7" t="s">
        <v>86</v>
      </c>
      <c r="S14" s="7"/>
      <c r="T14" s="7"/>
      <c r="U14" s="7"/>
      <c r="V14" s="7"/>
    </row>
    <row r="15" spans="1:22" ht="16.5" x14ac:dyDescent="0.15">
      <c r="A15" s="7"/>
      <c r="B15" s="9">
        <v>13</v>
      </c>
      <c r="C15" s="10">
        <f>'[1]疲劳值，副本开启时间'!E65</f>
        <v>2</v>
      </c>
      <c r="D15" s="11">
        <f>'[1]疲劳值，副本开启时间'!F65</f>
        <v>1</v>
      </c>
      <c r="E15" s="10">
        <f>'[1]疲劳值，副本开启时间'!G65</f>
        <v>1</v>
      </c>
      <c r="F15" s="10">
        <f>ROUNDUP('[1]疲劳值，副本开启时间'!N65/8,0)</f>
        <v>3</v>
      </c>
      <c r="G15" s="10"/>
      <c r="H15" s="7"/>
      <c r="I15" s="7"/>
      <c r="J15" s="7" t="s">
        <v>87</v>
      </c>
      <c r="K15" s="7"/>
      <c r="L15" s="7"/>
      <c r="M15" s="1"/>
      <c r="N15" s="1"/>
      <c r="O15" s="1"/>
      <c r="P15" s="7"/>
      <c r="Q15" s="8"/>
      <c r="R15" s="7" t="s">
        <v>88</v>
      </c>
      <c r="S15" s="7"/>
      <c r="T15" s="7"/>
      <c r="U15" s="7"/>
      <c r="V15" s="7"/>
    </row>
    <row r="16" spans="1:22" ht="16.5" x14ac:dyDescent="0.15">
      <c r="A16" s="7"/>
      <c r="B16" s="9">
        <v>14</v>
      </c>
      <c r="C16" s="10">
        <f>'[1]疲劳值，副本开启时间'!E66</f>
        <v>2</v>
      </c>
      <c r="D16" s="10">
        <f>'[1]疲劳值，副本开启时间'!F66</f>
        <v>2</v>
      </c>
      <c r="E16" s="10">
        <f>'[1]疲劳值，副本开启时间'!G66</f>
        <v>1</v>
      </c>
      <c r="F16" s="10">
        <f>ROUNDUP('[1]疲劳值，副本开启时间'!N66/8,0)</f>
        <v>3</v>
      </c>
      <c r="G16" s="10"/>
      <c r="H16" s="1"/>
      <c r="I16" s="7"/>
      <c r="J16" s="7"/>
      <c r="K16" s="7"/>
      <c r="L16" s="7"/>
      <c r="M16" s="1"/>
      <c r="N16" s="1"/>
      <c r="O16" s="1"/>
      <c r="P16" s="7"/>
      <c r="Q16" s="8"/>
      <c r="R16" s="7" t="s">
        <v>89</v>
      </c>
      <c r="S16" s="7"/>
      <c r="T16" s="7"/>
      <c r="U16" s="7"/>
      <c r="V16" s="7"/>
    </row>
    <row r="17" spans="1:22" ht="16.5" x14ac:dyDescent="0.15">
      <c r="A17" s="7"/>
      <c r="B17" s="9">
        <v>15</v>
      </c>
      <c r="C17" s="10">
        <f>'[1]疲劳值，副本开启时间'!E67</f>
        <v>2</v>
      </c>
      <c r="D17" s="10">
        <f>'[1]疲劳值，副本开启时间'!F67</f>
        <v>2</v>
      </c>
      <c r="E17" s="10">
        <f>'[1]疲劳值，副本开启时间'!G67</f>
        <v>1</v>
      </c>
      <c r="F17" s="10">
        <f>ROUNDUP('[1]疲劳值，副本开启时间'!N67/8,0)</f>
        <v>4</v>
      </c>
      <c r="G17" s="10"/>
      <c r="H17" s="7"/>
      <c r="I17" s="7" t="s">
        <v>90</v>
      </c>
      <c r="J17" s="7"/>
      <c r="K17" s="7"/>
      <c r="L17" s="7"/>
      <c r="M17" s="1"/>
      <c r="N17" s="1"/>
      <c r="O17" s="1"/>
      <c r="P17" s="7"/>
      <c r="Q17" s="8"/>
      <c r="R17" s="7" t="s">
        <v>91</v>
      </c>
      <c r="S17" s="7"/>
      <c r="T17" s="7"/>
      <c r="U17" s="7"/>
      <c r="V17" s="7"/>
    </row>
    <row r="18" spans="1:22" ht="16.5" x14ac:dyDescent="0.15">
      <c r="A18" s="7"/>
      <c r="B18" s="9">
        <v>16</v>
      </c>
      <c r="C18" s="11">
        <f>'[1]疲劳值，副本开启时间'!E68</f>
        <v>2</v>
      </c>
      <c r="D18" s="10">
        <f>'[1]疲劳值，副本开启时间'!F68</f>
        <v>2</v>
      </c>
      <c r="E18" s="11">
        <f>'[1]疲劳值，副本开启时间'!G68</f>
        <v>1</v>
      </c>
      <c r="F18" s="10">
        <f>ROUNDUP('[1]疲劳值，副本开启时间'!N68/8,0)</f>
        <v>4</v>
      </c>
      <c r="G18" s="10"/>
      <c r="H18" s="7"/>
      <c r="I18" s="7"/>
      <c r="J18" s="7"/>
      <c r="K18" s="7"/>
      <c r="L18" s="7"/>
      <c r="M18" s="1"/>
      <c r="N18" s="1"/>
      <c r="O18" s="1"/>
      <c r="P18" s="7"/>
      <c r="Q18" s="8"/>
      <c r="R18" s="7"/>
      <c r="S18" s="7" t="s">
        <v>92</v>
      </c>
      <c r="T18" s="7"/>
      <c r="U18" s="7"/>
      <c r="V18" s="7"/>
    </row>
    <row r="19" spans="1:22" ht="16.5" x14ac:dyDescent="0.15">
      <c r="A19" s="7"/>
      <c r="B19" s="9">
        <v>17</v>
      </c>
      <c r="C19" s="10">
        <f>'[1]疲劳值，副本开启时间'!E69</f>
        <v>3</v>
      </c>
      <c r="D19" s="10">
        <f>'[1]疲劳值，副本开启时间'!F69</f>
        <v>2</v>
      </c>
      <c r="E19" s="10">
        <f>'[1]疲劳值，副本开启时间'!G69</f>
        <v>2</v>
      </c>
      <c r="F19" s="10">
        <f>ROUNDUP('[1]疲劳值，副本开启时间'!N69/8,0)</f>
        <v>4</v>
      </c>
      <c r="G19" s="10"/>
      <c r="H19" s="7" t="s">
        <v>93</v>
      </c>
      <c r="I19" s="7" t="s">
        <v>94</v>
      </c>
      <c r="J19" s="7" t="s">
        <v>95</v>
      </c>
      <c r="K19" s="7"/>
      <c r="L19" s="7"/>
      <c r="M19" s="1"/>
      <c r="N19" s="1"/>
      <c r="O19" s="1"/>
      <c r="P19" s="7"/>
      <c r="Q19" s="8"/>
      <c r="R19" s="7"/>
      <c r="S19" s="7" t="s">
        <v>96</v>
      </c>
      <c r="T19" s="7"/>
      <c r="U19" s="7"/>
      <c r="V19" s="7"/>
    </row>
    <row r="20" spans="1:22" ht="16.5" x14ac:dyDescent="0.15">
      <c r="A20" s="7"/>
      <c r="B20" s="9">
        <v>18</v>
      </c>
      <c r="C20" s="10">
        <f>'[1]疲劳值，副本开启时间'!E70</f>
        <v>3</v>
      </c>
      <c r="D20" s="10">
        <f>'[1]疲劳值，副本开启时间'!F70</f>
        <v>2</v>
      </c>
      <c r="E20" s="10">
        <f>'[1]疲劳值，副本开启时间'!G70</f>
        <v>2</v>
      </c>
      <c r="F20" s="10">
        <f>ROUNDUP('[1]疲劳值，副本开启时间'!N70/8,0)</f>
        <v>4</v>
      </c>
      <c r="G20" s="10"/>
      <c r="H20" s="7"/>
      <c r="I20" s="7"/>
      <c r="J20" s="7" t="s">
        <v>97</v>
      </c>
      <c r="K20" s="7"/>
      <c r="L20" s="7"/>
      <c r="M20" s="1"/>
      <c r="N20" s="1"/>
      <c r="O20" s="1"/>
      <c r="P20" s="7"/>
      <c r="Q20" s="8"/>
      <c r="R20" s="7"/>
      <c r="S20" s="7"/>
      <c r="T20" s="7"/>
      <c r="U20" s="7"/>
      <c r="V20" s="7"/>
    </row>
    <row r="21" spans="1:22" ht="16.5" x14ac:dyDescent="0.15">
      <c r="A21" s="7"/>
      <c r="B21" s="9">
        <v>19</v>
      </c>
      <c r="C21" s="11">
        <f>'[1]疲劳值，副本开启时间'!E71</f>
        <v>3</v>
      </c>
      <c r="D21" s="11">
        <f>'[1]疲劳值，副本开启时间'!F71</f>
        <v>2</v>
      </c>
      <c r="E21" s="10">
        <f>'[1]疲劳值，副本开启时间'!G71</f>
        <v>2</v>
      </c>
      <c r="F21" s="10">
        <f>ROUNDUP('[1]疲劳值，副本开启时间'!N71/8,0)</f>
        <v>5</v>
      </c>
      <c r="G21" s="10"/>
      <c r="H21" s="7"/>
      <c r="I21" s="7"/>
      <c r="J21" s="7"/>
      <c r="K21" s="7"/>
      <c r="L21" s="7"/>
      <c r="M21" s="1"/>
      <c r="N21" s="1"/>
      <c r="O21" s="1"/>
      <c r="P21" s="7"/>
      <c r="Q21" s="8" t="s">
        <v>98</v>
      </c>
      <c r="R21" s="7"/>
      <c r="S21" s="7"/>
      <c r="T21" s="7"/>
      <c r="U21" s="7"/>
      <c r="V21" s="7"/>
    </row>
    <row r="22" spans="1:22" ht="16.5" x14ac:dyDescent="0.15">
      <c r="A22" s="7"/>
      <c r="B22" s="9">
        <v>20</v>
      </c>
      <c r="C22" s="10">
        <f>'[1]疲劳值，副本开启时间'!E72</f>
        <v>4</v>
      </c>
      <c r="D22" s="10">
        <f>'[1]疲劳值，副本开启时间'!F72</f>
        <v>3</v>
      </c>
      <c r="E22" s="10">
        <f>'[1]疲劳值，副本开启时间'!G72</f>
        <v>2</v>
      </c>
      <c r="F22" s="10">
        <f>ROUNDUP('[1]疲劳值，副本开启时间'!N72/8,0)</f>
        <v>5</v>
      </c>
      <c r="G22" s="10"/>
      <c r="H22" s="7"/>
      <c r="I22" s="7"/>
      <c r="J22" s="7"/>
      <c r="K22" s="7"/>
      <c r="L22" s="7"/>
      <c r="M22" s="1"/>
      <c r="N22" s="1"/>
      <c r="O22" s="1"/>
      <c r="P22" s="7"/>
      <c r="Q22" s="8"/>
      <c r="R22" s="7" t="s">
        <v>99</v>
      </c>
      <c r="S22" s="7"/>
      <c r="T22" s="7"/>
      <c r="U22" s="7"/>
      <c r="V22" s="7"/>
    </row>
    <row r="23" spans="1:22" ht="16.5" x14ac:dyDescent="0.15">
      <c r="A23" s="7"/>
      <c r="B23" s="9">
        <v>21</v>
      </c>
      <c r="C23" s="10">
        <f>'[1]疲劳值，副本开启时间'!E73</f>
        <v>4</v>
      </c>
      <c r="D23" s="10">
        <f>'[1]疲劳值，副本开启时间'!F73</f>
        <v>3</v>
      </c>
      <c r="E23" s="10">
        <f>'[1]疲劳值，副本开启时间'!G73</f>
        <v>2</v>
      </c>
      <c r="F23" s="10">
        <f>ROUNDUP('[1]疲劳值，副本开启时间'!N73/8,0)</f>
        <v>5</v>
      </c>
      <c r="G23" s="10"/>
      <c r="H23" s="7"/>
      <c r="I23" s="7"/>
      <c r="J23" s="7"/>
      <c r="K23" s="7"/>
      <c r="L23" s="7"/>
      <c r="M23" s="1"/>
      <c r="N23" s="1"/>
      <c r="O23" s="1"/>
      <c r="P23" s="7"/>
      <c r="Q23" s="8"/>
      <c r="R23" s="7" t="s">
        <v>100</v>
      </c>
      <c r="S23" s="7"/>
      <c r="T23" s="7"/>
      <c r="U23" s="7"/>
      <c r="V23" s="7"/>
    </row>
    <row r="24" spans="1:22" ht="16.5" x14ac:dyDescent="0.15">
      <c r="A24" s="7"/>
      <c r="B24" s="9">
        <v>22</v>
      </c>
      <c r="C24" s="10">
        <f>'[1]疲劳值，副本开启时间'!E74</f>
        <v>4</v>
      </c>
      <c r="D24" s="10">
        <f>'[1]疲劳值，副本开启时间'!F74</f>
        <v>3</v>
      </c>
      <c r="E24" s="10">
        <f>'[1]疲劳值，副本开启时间'!G74</f>
        <v>2</v>
      </c>
      <c r="F24" s="10">
        <f>ROUNDUP('[1]疲劳值，副本开启时间'!N74/8,0)</f>
        <v>5</v>
      </c>
      <c r="G24" s="10"/>
      <c r="H24" s="7"/>
      <c r="I24" s="7"/>
      <c r="J24" s="7"/>
      <c r="K24" s="7"/>
      <c r="L24" s="7"/>
      <c r="M24" s="1"/>
      <c r="N24" s="1"/>
      <c r="O24" s="1"/>
      <c r="P24" s="7"/>
      <c r="Q24" s="8"/>
      <c r="R24" s="7" t="s">
        <v>101</v>
      </c>
      <c r="S24" s="7"/>
      <c r="T24" s="7"/>
      <c r="U24" s="7"/>
      <c r="V24" s="7"/>
    </row>
    <row r="25" spans="1:22" ht="16.5" x14ac:dyDescent="0.15">
      <c r="A25" s="7"/>
      <c r="B25" s="9">
        <v>23</v>
      </c>
      <c r="C25" s="11">
        <f>'[1]疲劳值，副本开启时间'!E75</f>
        <v>4</v>
      </c>
      <c r="D25" s="10">
        <f>'[1]疲劳值，副本开启时间'!F75</f>
        <v>3</v>
      </c>
      <c r="E25" s="10">
        <f>'[1]疲劳值，副本开启时间'!G75</f>
        <v>2</v>
      </c>
      <c r="F25" s="10">
        <f>ROUNDUP('[1]疲劳值，副本开启时间'!N75/8,0)</f>
        <v>5</v>
      </c>
      <c r="G25" s="10"/>
      <c r="H25" s="7"/>
      <c r="I25" s="7"/>
      <c r="J25" s="1"/>
      <c r="K25" s="7"/>
      <c r="L25" s="7"/>
      <c r="M25" s="1"/>
      <c r="N25" s="1"/>
      <c r="O25" s="1"/>
      <c r="P25" s="7"/>
      <c r="Q25" s="8"/>
      <c r="R25" s="7" t="s">
        <v>102</v>
      </c>
      <c r="S25" s="7"/>
      <c r="T25" s="7"/>
      <c r="U25" s="7"/>
      <c r="V25" s="7"/>
    </row>
    <row r="26" spans="1:22" ht="16.5" x14ac:dyDescent="0.15">
      <c r="A26" s="7"/>
      <c r="B26" s="9">
        <v>24</v>
      </c>
      <c r="C26" s="10">
        <f>'[1]疲劳值，副本开启时间'!E76</f>
        <v>5</v>
      </c>
      <c r="D26" s="11">
        <f>'[1]疲劳值，副本开启时间'!F76</f>
        <v>3</v>
      </c>
      <c r="E26" s="11">
        <f>'[1]疲劳值，副本开启时间'!G76</f>
        <v>2</v>
      </c>
      <c r="F26" s="10">
        <f>ROUNDUP('[1]疲劳值，副本开启时间'!N76/8,0)</f>
        <v>5</v>
      </c>
      <c r="G26" s="10"/>
      <c r="H26" s="7"/>
      <c r="I26" s="7"/>
      <c r="J26" s="7"/>
      <c r="K26" s="7"/>
      <c r="L26" s="7"/>
      <c r="M26" s="1"/>
      <c r="N26" s="1"/>
      <c r="O26" s="1"/>
      <c r="P26" s="7"/>
      <c r="Q26" s="8"/>
      <c r="R26" s="7" t="s">
        <v>103</v>
      </c>
      <c r="S26" s="7"/>
      <c r="T26" s="7"/>
      <c r="U26" s="7"/>
      <c r="V26" s="7"/>
    </row>
    <row r="27" spans="1:22" ht="16.5" x14ac:dyDescent="0.15">
      <c r="A27" s="7"/>
      <c r="B27" s="9">
        <v>25</v>
      </c>
      <c r="C27" s="11">
        <f>'[1]疲劳值，副本开启时间'!E77</f>
        <v>5</v>
      </c>
      <c r="D27" s="10">
        <f>'[1]疲劳值，副本开启时间'!F77</f>
        <v>4</v>
      </c>
      <c r="E27" s="10">
        <f>'[1]疲劳值，副本开启时间'!G77</f>
        <v>3</v>
      </c>
      <c r="F27" s="10">
        <f>ROUNDUP('[1]疲劳值，副本开启时间'!N77/8,0)</f>
        <v>5</v>
      </c>
      <c r="G27" s="10"/>
      <c r="H27" s="7"/>
      <c r="I27" s="7"/>
      <c r="J27" s="7"/>
      <c r="K27" s="7"/>
      <c r="L27" s="7"/>
      <c r="M27" s="1"/>
      <c r="N27" s="1"/>
      <c r="O27" s="1"/>
      <c r="P27" s="7"/>
      <c r="Q27" s="8"/>
      <c r="R27" s="7" t="s">
        <v>104</v>
      </c>
      <c r="S27" s="7"/>
      <c r="T27" s="7"/>
      <c r="U27" s="7"/>
      <c r="V27" s="7"/>
    </row>
    <row r="28" spans="1:22" ht="16.5" x14ac:dyDescent="0.15">
      <c r="A28" s="7"/>
      <c r="B28" s="9">
        <v>26</v>
      </c>
      <c r="C28" s="10">
        <f>'[1]疲劳值，副本开启时间'!E78</f>
        <v>6</v>
      </c>
      <c r="D28" s="10">
        <f>'[1]疲劳值，副本开启时间'!F78</f>
        <v>4</v>
      </c>
      <c r="E28" s="10">
        <f>'[1]疲劳值，副本开启时间'!G78</f>
        <v>3</v>
      </c>
      <c r="F28" s="10">
        <f>ROUNDUP('[1]疲劳值，副本开启时间'!N78/8,0)</f>
        <v>5</v>
      </c>
      <c r="G28" s="10"/>
      <c r="H28" s="7"/>
      <c r="I28" s="7"/>
      <c r="J28" s="7"/>
      <c r="K28" s="7"/>
      <c r="L28" s="7"/>
      <c r="M28" s="1"/>
      <c r="N28" s="1"/>
      <c r="O28" s="1"/>
      <c r="P28" s="7"/>
      <c r="Q28" s="8"/>
      <c r="R28" s="7" t="s">
        <v>105</v>
      </c>
      <c r="S28" s="7"/>
      <c r="T28" s="7"/>
      <c r="U28" s="7"/>
      <c r="V28" s="7"/>
    </row>
    <row r="29" spans="1:22" ht="16.5" x14ac:dyDescent="0.15">
      <c r="A29" s="7"/>
      <c r="B29" s="9">
        <v>27</v>
      </c>
      <c r="C29" s="10">
        <f>'[1]疲劳值，副本开启时间'!E79</f>
        <v>6</v>
      </c>
      <c r="D29" s="11">
        <f>'[1]疲劳值，副本开启时间'!F79</f>
        <v>4</v>
      </c>
      <c r="E29" s="10">
        <f>'[1]疲劳值，副本开启时间'!G79</f>
        <v>3</v>
      </c>
      <c r="F29" s="10">
        <f>ROUNDUP('[1]疲劳值，副本开启时间'!N79/8,0)</f>
        <v>5</v>
      </c>
      <c r="G29" s="10"/>
      <c r="H29" s="7"/>
      <c r="I29" s="7"/>
      <c r="J29" s="7"/>
      <c r="K29" s="7"/>
      <c r="L29" s="7"/>
      <c r="M29" s="1"/>
      <c r="N29" s="1"/>
      <c r="O29" s="1"/>
      <c r="P29" s="7"/>
      <c r="Q29" s="8"/>
      <c r="R29" s="7" t="s">
        <v>106</v>
      </c>
      <c r="S29" s="7"/>
      <c r="T29" s="7"/>
      <c r="U29" s="7"/>
      <c r="V29" s="7"/>
    </row>
    <row r="30" spans="1:22" ht="16.5" x14ac:dyDescent="0.15">
      <c r="A30" s="7"/>
      <c r="B30" s="9">
        <v>28</v>
      </c>
      <c r="C30" s="11">
        <f>'[1]疲劳值，副本开启时间'!E80</f>
        <v>7</v>
      </c>
      <c r="D30" s="10">
        <f>'[1]疲劳值，副本开启时间'!F80</f>
        <v>5</v>
      </c>
      <c r="E30" s="11">
        <f>'[1]疲劳值，副本开启时间'!G80</f>
        <v>3</v>
      </c>
      <c r="F30" s="10">
        <f>ROUNDUP('[1]疲劳值，副本开启时间'!N80/8,0)</f>
        <v>6</v>
      </c>
      <c r="G30" s="10"/>
      <c r="H30" s="7"/>
      <c r="I30" s="7"/>
      <c r="J30" s="7"/>
      <c r="K30" s="7"/>
      <c r="L30" s="7"/>
      <c r="M30" s="1"/>
      <c r="N30" s="1"/>
      <c r="O30" s="1"/>
      <c r="P30" s="7"/>
      <c r="Q30" s="8"/>
      <c r="R30" s="7" t="s">
        <v>107</v>
      </c>
      <c r="S30" s="7"/>
      <c r="T30" s="7"/>
      <c r="U30" s="7"/>
      <c r="V30" s="7"/>
    </row>
    <row r="31" spans="1:22" ht="16.5" x14ac:dyDescent="0.15">
      <c r="A31" s="7"/>
      <c r="B31" s="9">
        <v>29</v>
      </c>
      <c r="C31" s="10">
        <f>'[1]疲劳值，副本开启时间'!E81</f>
        <v>8</v>
      </c>
      <c r="D31" s="11">
        <f>'[1]疲劳值，副本开启时间'!F81</f>
        <v>5</v>
      </c>
      <c r="E31" s="10">
        <f>'[1]疲劳值，副本开启时间'!G81</f>
        <v>4</v>
      </c>
      <c r="F31" s="10">
        <f>ROUNDUP('[1]疲劳值，副本开启时间'!N81/8,0)</f>
        <v>6</v>
      </c>
      <c r="G31" s="10"/>
      <c r="H31" s="7"/>
      <c r="I31" s="7"/>
      <c r="J31" s="7"/>
      <c r="K31" s="7"/>
      <c r="L31" s="7"/>
      <c r="M31" s="1"/>
      <c r="N31" s="1"/>
      <c r="O31" s="1"/>
      <c r="P31" s="7"/>
      <c r="Q31" s="8"/>
      <c r="R31" s="7" t="s">
        <v>91</v>
      </c>
      <c r="S31" s="7"/>
      <c r="T31" s="7"/>
      <c r="U31" s="7"/>
      <c r="V31" s="7"/>
    </row>
    <row r="32" spans="1:22" ht="16.5" x14ac:dyDescent="0.15">
      <c r="A32" s="7"/>
      <c r="B32" s="9">
        <v>30</v>
      </c>
      <c r="C32" s="10">
        <f>'[1]疲劳值，副本开启时间'!E82</f>
        <v>9</v>
      </c>
      <c r="D32" s="10">
        <f>'[1]疲劳值，副本开启时间'!F82</f>
        <v>6</v>
      </c>
      <c r="E32" s="11">
        <f>'[1]疲劳值，副本开启时间'!G82</f>
        <v>4</v>
      </c>
      <c r="F32" s="10">
        <f>ROUNDUP('[1]疲劳值，副本开启时间'!N82/8,0)</f>
        <v>6</v>
      </c>
      <c r="G32" s="10"/>
      <c r="H32" s="7"/>
      <c r="I32" s="7"/>
      <c r="J32" s="7"/>
      <c r="K32" s="7"/>
      <c r="L32" s="7"/>
      <c r="M32" s="1"/>
      <c r="N32" s="1"/>
      <c r="O32" s="1"/>
      <c r="P32" s="7"/>
      <c r="Q32" s="8"/>
      <c r="R32" s="7"/>
      <c r="S32" s="7" t="s">
        <v>108</v>
      </c>
      <c r="T32" s="7"/>
      <c r="U32" s="7"/>
      <c r="V32" s="7"/>
    </row>
    <row r="33" spans="1:22" ht="16.5" x14ac:dyDescent="0.15">
      <c r="A33" s="7"/>
      <c r="B33" s="9">
        <v>31</v>
      </c>
      <c r="C33" s="10">
        <f>'[1]疲劳值，副本开启时间'!E83</f>
        <v>10</v>
      </c>
      <c r="D33" s="11">
        <f>'[1]疲劳值，副本开启时间'!F83</f>
        <v>7</v>
      </c>
      <c r="E33" s="10">
        <f>'[1]疲劳值，副本开启时间'!G83</f>
        <v>5</v>
      </c>
      <c r="F33" s="10">
        <f>ROUNDUP('[1]疲劳值，副本开启时间'!N83/8,0)</f>
        <v>6</v>
      </c>
      <c r="G33" s="10"/>
      <c r="H33" s="7"/>
      <c r="I33" s="7"/>
      <c r="J33" s="7"/>
      <c r="K33" s="7"/>
      <c r="L33" s="7"/>
      <c r="M33" s="1"/>
      <c r="N33" s="1"/>
      <c r="O33" s="1"/>
      <c r="P33" s="7"/>
      <c r="Q33" s="8"/>
      <c r="R33" s="7"/>
      <c r="S33" s="7" t="s">
        <v>109</v>
      </c>
      <c r="T33" s="7"/>
      <c r="U33" s="7"/>
      <c r="V33" s="7"/>
    </row>
    <row r="34" spans="1:22" ht="16.5" x14ac:dyDescent="0.15">
      <c r="A34" s="7"/>
      <c r="B34" s="9">
        <v>32</v>
      </c>
      <c r="C34" s="10">
        <f>'[1]疲劳值，副本开启时间'!E84</f>
        <v>11</v>
      </c>
      <c r="D34" s="10">
        <f>'[1]疲劳值，副本开启时间'!F84</f>
        <v>8</v>
      </c>
      <c r="E34" s="11">
        <f>'[1]疲劳值，副本开启时间'!G84</f>
        <v>5</v>
      </c>
      <c r="F34" s="10">
        <f>ROUNDUP('[1]疲劳值，副本开启时间'!N84/8,0)</f>
        <v>6</v>
      </c>
      <c r="G34" s="10"/>
      <c r="H34" s="7"/>
      <c r="I34" s="7"/>
      <c r="J34" s="7"/>
      <c r="K34" s="7"/>
      <c r="L34" s="7"/>
      <c r="M34" s="1"/>
      <c r="N34" s="1"/>
      <c r="O34" s="1"/>
      <c r="P34" s="7"/>
      <c r="Q34" s="8"/>
      <c r="R34" s="7"/>
      <c r="S34" s="7" t="s">
        <v>110</v>
      </c>
      <c r="T34" s="7"/>
      <c r="U34" s="7"/>
      <c r="V34" s="7"/>
    </row>
    <row r="35" spans="1:22" ht="16.5" x14ac:dyDescent="0.15">
      <c r="A35" s="7"/>
      <c r="B35" s="9">
        <v>33</v>
      </c>
      <c r="C35" s="10">
        <f>'[1]疲劳值，副本开启时间'!E85</f>
        <v>13</v>
      </c>
      <c r="D35" s="10">
        <f>'[1]疲劳值，副本开启时间'!F85</f>
        <v>9</v>
      </c>
      <c r="E35" s="10">
        <f>'[1]疲劳值，副本开启时间'!G85</f>
        <v>6</v>
      </c>
      <c r="F35" s="10">
        <f>ROUNDUP('[1]疲劳值，副本开启时间'!N85/8,0)</f>
        <v>6</v>
      </c>
      <c r="G35" s="10"/>
      <c r="H35" s="7"/>
      <c r="I35" s="7"/>
      <c r="J35" s="7"/>
      <c r="K35" s="7"/>
      <c r="L35" s="7"/>
      <c r="M35" s="1"/>
      <c r="N35" s="1"/>
      <c r="O35" s="1"/>
      <c r="P35" s="7"/>
      <c r="Q35" s="8" t="s">
        <v>111</v>
      </c>
      <c r="R35" s="7"/>
      <c r="S35" s="7"/>
      <c r="T35" s="7"/>
      <c r="U35" s="7"/>
      <c r="V35" s="7"/>
    </row>
    <row r="36" spans="1:22" ht="16.5" x14ac:dyDescent="0.15">
      <c r="A36" s="7"/>
      <c r="B36" s="9">
        <v>34</v>
      </c>
      <c r="C36" s="10">
        <f>'[1]疲劳值，副本开启时间'!E86</f>
        <v>14</v>
      </c>
      <c r="D36" s="10">
        <f>'[1]疲劳值，副本开启时间'!F86</f>
        <v>10</v>
      </c>
      <c r="E36" s="11">
        <f>'[1]疲劳值，副本开启时间'!G86</f>
        <v>7</v>
      </c>
      <c r="F36" s="10">
        <f>ROUNDUP('[1]疲劳值，副本开启时间'!N86/8,0)</f>
        <v>6</v>
      </c>
      <c r="G36" s="10"/>
      <c r="H36" s="7"/>
      <c r="I36" s="7"/>
      <c r="J36" s="7"/>
      <c r="K36" s="7"/>
      <c r="L36" s="7"/>
      <c r="M36" s="1"/>
      <c r="N36" s="1"/>
      <c r="O36" s="1"/>
      <c r="P36" s="7"/>
      <c r="Q36" s="8"/>
      <c r="R36" s="7" t="s">
        <v>112</v>
      </c>
      <c r="S36" s="7"/>
      <c r="T36" s="7"/>
      <c r="U36" s="7"/>
      <c r="V36" s="7"/>
    </row>
    <row r="37" spans="1:22" ht="16.5" x14ac:dyDescent="0.15">
      <c r="A37" s="7"/>
      <c r="B37" s="9">
        <v>35</v>
      </c>
      <c r="C37" s="10">
        <f>'[1]疲劳值，副本开启时间'!E87</f>
        <v>16</v>
      </c>
      <c r="D37" s="10">
        <f>'[1]疲劳值，副本开启时间'!F87</f>
        <v>11</v>
      </c>
      <c r="E37" s="10">
        <f>'[1]疲劳值，副本开启时间'!G87</f>
        <v>8</v>
      </c>
      <c r="F37" s="10">
        <f>ROUNDUP('[1]疲劳值，副本开启时间'!N87/8,0)</f>
        <v>6</v>
      </c>
      <c r="G37" s="10"/>
      <c r="H37" s="7"/>
      <c r="I37" s="7"/>
      <c r="J37" s="7"/>
      <c r="K37" s="7"/>
      <c r="L37" s="7"/>
      <c r="M37" s="1"/>
      <c r="N37" s="1"/>
      <c r="O37" s="1"/>
      <c r="P37" s="7"/>
      <c r="Q37" s="8"/>
      <c r="R37" s="7" t="s">
        <v>113</v>
      </c>
      <c r="S37" s="7"/>
      <c r="T37" s="7"/>
      <c r="U37" s="7"/>
      <c r="V37" s="7"/>
    </row>
    <row r="38" spans="1:22" ht="16.5" x14ac:dyDescent="0.15">
      <c r="A38" s="7"/>
      <c r="B38" s="9">
        <v>36</v>
      </c>
      <c r="C38" s="10">
        <f>'[1]疲劳值，副本开启时间'!E88</f>
        <v>19</v>
      </c>
      <c r="D38" s="10">
        <f>'[1]疲劳值，副本开启时间'!F88</f>
        <v>13</v>
      </c>
      <c r="E38" s="10">
        <f>'[1]疲劳值，副本开启时间'!G88</f>
        <v>9</v>
      </c>
      <c r="F38" s="10">
        <f>ROUNDUP('[1]疲劳值，副本开启时间'!N88/8,0)</f>
        <v>6</v>
      </c>
      <c r="G38" s="10"/>
      <c r="H38" s="7"/>
      <c r="I38" s="7"/>
      <c r="J38" s="7" t="s">
        <v>114</v>
      </c>
      <c r="K38" s="7"/>
      <c r="L38" s="7"/>
      <c r="M38" s="1"/>
      <c r="N38" s="1"/>
      <c r="O38" s="1"/>
      <c r="P38" s="7"/>
      <c r="Q38" s="8"/>
      <c r="R38" s="7" t="s">
        <v>100</v>
      </c>
      <c r="S38" s="7"/>
      <c r="T38" s="7"/>
      <c r="U38" s="7"/>
      <c r="V38" s="7"/>
    </row>
    <row r="39" spans="1:22" ht="16.5" x14ac:dyDescent="0.15">
      <c r="A39" s="7"/>
      <c r="B39" s="9">
        <v>37</v>
      </c>
      <c r="C39" s="10">
        <f>'[1]疲劳值，副本开启时间'!E89</f>
        <v>21</v>
      </c>
      <c r="D39" s="10">
        <f>'[1]疲劳值，副本开启时间'!F89</f>
        <v>14</v>
      </c>
      <c r="E39" s="10">
        <f>'[1]疲劳值，副本开启时间'!G89</f>
        <v>10</v>
      </c>
      <c r="F39" s="10">
        <f>ROUNDUP('[1]疲劳值，副本开启时间'!N89/8,0)</f>
        <v>6</v>
      </c>
      <c r="G39" s="10"/>
      <c r="H39" s="7"/>
      <c r="I39" s="7"/>
      <c r="J39" s="7"/>
      <c r="K39" s="7"/>
      <c r="L39" s="7"/>
      <c r="M39" s="1"/>
      <c r="N39" s="1"/>
      <c r="O39" s="1"/>
      <c r="P39" s="7"/>
      <c r="Q39" s="8"/>
      <c r="R39" s="7"/>
      <c r="S39" s="7" t="s">
        <v>115</v>
      </c>
      <c r="T39" s="7"/>
      <c r="U39" s="7"/>
      <c r="V39" s="7"/>
    </row>
    <row r="40" spans="1:22" ht="16.5" x14ac:dyDescent="0.15">
      <c r="A40" s="7"/>
      <c r="B40" s="9">
        <v>38</v>
      </c>
      <c r="C40" s="10">
        <f>'[1]疲劳值，副本开启时间'!E90</f>
        <v>25</v>
      </c>
      <c r="D40" s="10">
        <f>'[1]疲劳值，副本开启时间'!F90</f>
        <v>17</v>
      </c>
      <c r="E40" s="10">
        <f>'[1]疲劳值，副本开启时间'!G90</f>
        <v>11</v>
      </c>
      <c r="F40" s="10">
        <f>ROUNDUP('[1]疲劳值，副本开启时间'!N90/8,0)</f>
        <v>6</v>
      </c>
      <c r="G40" s="10"/>
      <c r="H40" s="7"/>
      <c r="I40" s="7"/>
      <c r="J40" s="7"/>
      <c r="K40" s="7"/>
      <c r="L40" s="7"/>
      <c r="M40" s="1"/>
      <c r="N40" s="1"/>
      <c r="O40" s="1"/>
      <c r="P40" s="7"/>
      <c r="Q40" s="8"/>
      <c r="R40" s="7"/>
      <c r="S40" s="7" t="s">
        <v>116</v>
      </c>
      <c r="T40" s="7"/>
      <c r="U40" s="7"/>
      <c r="V40" s="7"/>
    </row>
    <row r="41" spans="1:22" ht="16.5" x14ac:dyDescent="0.15">
      <c r="A41" s="7"/>
      <c r="B41" s="9">
        <v>39</v>
      </c>
      <c r="C41" s="10">
        <f>'[1]疲劳值，副本开启时间'!E91</f>
        <v>28</v>
      </c>
      <c r="D41" s="10">
        <f>'[1]疲劳值，副本开启时间'!F91</f>
        <v>19</v>
      </c>
      <c r="E41" s="10">
        <f>'[1]疲劳值，副本开启时间'!G91</f>
        <v>13</v>
      </c>
      <c r="F41" s="10">
        <f>ROUNDUP('[1]疲劳值，副本开启时间'!N91/8,0)</f>
        <v>6</v>
      </c>
      <c r="G41" s="10"/>
      <c r="H41" s="7"/>
      <c r="I41" s="7"/>
      <c r="J41" s="7"/>
      <c r="K41" s="7"/>
      <c r="L41" s="7"/>
      <c r="M41" s="1"/>
      <c r="N41" s="1"/>
      <c r="O41" s="1"/>
      <c r="P41" s="7"/>
      <c r="Q41" s="8" t="s">
        <v>117</v>
      </c>
      <c r="R41" s="7"/>
      <c r="S41" s="7"/>
      <c r="T41" s="7"/>
      <c r="U41" s="7"/>
      <c r="V41" s="7"/>
    </row>
    <row r="42" spans="1:22" ht="16.5" x14ac:dyDescent="0.15">
      <c r="A42" s="7"/>
      <c r="B42" s="9">
        <v>40</v>
      </c>
      <c r="C42" s="10">
        <f>'[1]疲劳值，副本开启时间'!E92</f>
        <v>33</v>
      </c>
      <c r="D42" s="10">
        <f>'[1]疲劳值，副本开启时间'!F92</f>
        <v>22</v>
      </c>
      <c r="E42" s="10">
        <f>'[1]疲劳值，副本开启时间'!G92</f>
        <v>15</v>
      </c>
      <c r="F42" s="10">
        <f>ROUNDUP('[1]疲劳值，副本开启时间'!N92/8,0)</f>
        <v>6</v>
      </c>
      <c r="G42" s="10"/>
      <c r="H42" s="7"/>
      <c r="I42" s="7"/>
      <c r="J42" s="7"/>
      <c r="K42" s="7"/>
      <c r="L42" s="7"/>
      <c r="M42" s="1"/>
      <c r="N42" s="1"/>
      <c r="O42" s="1"/>
      <c r="P42" s="7"/>
      <c r="Q42" s="8"/>
      <c r="R42" s="7" t="s">
        <v>118</v>
      </c>
      <c r="S42" s="7"/>
      <c r="T42" s="7"/>
      <c r="U42" s="7"/>
      <c r="V42" s="7"/>
    </row>
    <row r="43" spans="1:22" ht="16.5" x14ac:dyDescent="0.15">
      <c r="A43" s="7"/>
      <c r="B43" s="9">
        <v>41</v>
      </c>
      <c r="C43" s="10">
        <f>'[1]疲劳值，副本开启时间'!E93</f>
        <v>37</v>
      </c>
      <c r="D43" s="10">
        <f>'[1]疲劳值，副本开启时间'!F93</f>
        <v>25</v>
      </c>
      <c r="E43" s="10">
        <f>'[1]疲劳值，副本开启时间'!G93</f>
        <v>17</v>
      </c>
      <c r="F43" s="10">
        <f>ROUNDUP('[1]疲劳值，副本开启时间'!N93/8,0)</f>
        <v>6</v>
      </c>
      <c r="G43" s="10"/>
      <c r="H43" s="7"/>
      <c r="I43" s="7"/>
      <c r="J43" s="7"/>
      <c r="K43" s="7"/>
      <c r="L43" s="7"/>
      <c r="M43" s="1"/>
      <c r="N43" s="1"/>
      <c r="O43" s="1"/>
      <c r="P43" s="7"/>
      <c r="Q43" s="8"/>
      <c r="R43" s="7" t="s">
        <v>119</v>
      </c>
      <c r="S43" s="7"/>
      <c r="T43" s="7"/>
      <c r="U43" s="7"/>
      <c r="V43" s="7"/>
    </row>
    <row r="44" spans="1:22" ht="16.5" x14ac:dyDescent="0.15">
      <c r="A44" s="7"/>
      <c r="B44" s="9">
        <v>42</v>
      </c>
      <c r="C44" s="10">
        <f>'[1]疲劳值，副本开启时间'!E94</f>
        <v>42</v>
      </c>
      <c r="D44" s="10">
        <f>'[1]疲劳值，副本开启时间'!F94</f>
        <v>28</v>
      </c>
      <c r="E44" s="10">
        <f>'[1]疲劳值，副本开启时间'!G94</f>
        <v>19</v>
      </c>
      <c r="F44" s="10">
        <f>ROUNDUP('[1]疲劳值，副本开启时间'!N94/8,0)</f>
        <v>6</v>
      </c>
      <c r="G44" s="10"/>
      <c r="H44" s="7"/>
      <c r="I44" s="7"/>
      <c r="J44" s="7"/>
      <c r="K44" s="7"/>
      <c r="L44" s="7"/>
      <c r="M44" s="1"/>
      <c r="N44" s="1"/>
      <c r="O44" s="1"/>
      <c r="P44" s="7"/>
      <c r="Q44" s="8"/>
      <c r="R44" s="7"/>
      <c r="S44" s="7" t="s">
        <v>120</v>
      </c>
      <c r="T44" s="7"/>
      <c r="U44" s="7"/>
      <c r="V44" s="7"/>
    </row>
    <row r="45" spans="1:22" ht="16.5" x14ac:dyDescent="0.15">
      <c r="A45" s="7"/>
      <c r="B45" s="9">
        <v>43</v>
      </c>
      <c r="C45" s="10">
        <f>'[1]疲劳值，副本开启时间'!E95</f>
        <v>47</v>
      </c>
      <c r="D45" s="10">
        <f>'[1]疲劳值，副本开启时间'!F95</f>
        <v>31</v>
      </c>
      <c r="E45" s="10">
        <f>'[1]疲劳值，副本开启时间'!G95</f>
        <v>22</v>
      </c>
      <c r="F45" s="10">
        <f>ROUNDUP('[1]疲劳值，副本开启时间'!N95/8,0)</f>
        <v>7</v>
      </c>
      <c r="G45" s="10"/>
      <c r="H45" s="7"/>
      <c r="I45" s="7"/>
      <c r="J45" s="7"/>
      <c r="K45" s="7"/>
      <c r="L45" s="7"/>
      <c r="M45" s="1"/>
      <c r="N45" s="1"/>
      <c r="O45" s="1"/>
      <c r="P45" s="7"/>
      <c r="Q45" s="8"/>
      <c r="R45" s="7" t="s">
        <v>121</v>
      </c>
      <c r="S45" s="7"/>
      <c r="T45" s="7"/>
      <c r="U45" s="7"/>
      <c r="V45" s="7"/>
    </row>
    <row r="46" spans="1:22" ht="16.5" x14ac:dyDescent="0.15">
      <c r="A46" s="7"/>
      <c r="B46" s="9">
        <v>44</v>
      </c>
      <c r="C46" s="10">
        <f>'[1]疲劳值，副本开启时间'!E96</f>
        <v>52</v>
      </c>
      <c r="D46" s="10">
        <f>'[1]疲劳值，副本开启时间'!F96</f>
        <v>35</v>
      </c>
      <c r="E46" s="10">
        <f>'[1]疲劳值，副本开启时间'!G96</f>
        <v>24</v>
      </c>
      <c r="F46" s="10">
        <f>ROUNDUP('[1]疲劳值，副本开启时间'!N96/8,0)</f>
        <v>7</v>
      </c>
      <c r="G46" s="10"/>
      <c r="H46" s="7"/>
      <c r="I46" s="7"/>
      <c r="J46" s="7"/>
      <c r="K46" s="7"/>
      <c r="L46" s="7"/>
      <c r="M46" s="1"/>
      <c r="N46" s="1"/>
      <c r="O46" s="1"/>
      <c r="P46" s="7"/>
      <c r="Q46" s="8"/>
      <c r="R46" s="7" t="s">
        <v>91</v>
      </c>
      <c r="S46" s="7"/>
      <c r="T46" s="7"/>
      <c r="U46" s="7"/>
      <c r="V46" s="7"/>
    </row>
    <row r="47" spans="1:22" ht="16.5" x14ac:dyDescent="0.15">
      <c r="A47" s="7"/>
      <c r="B47" s="9">
        <v>45</v>
      </c>
      <c r="C47" s="10">
        <f>'[1]疲劳值，副本开启时间'!E97</f>
        <v>58</v>
      </c>
      <c r="D47" s="10">
        <f>'[1]疲劳值，副本开启时间'!F97</f>
        <v>39</v>
      </c>
      <c r="E47" s="10">
        <f>'[1]疲劳值，副本开启时间'!G97</f>
        <v>27</v>
      </c>
      <c r="F47" s="10">
        <f>ROUNDUP('[1]疲劳值，副本开启时间'!N97/8,0)</f>
        <v>7</v>
      </c>
      <c r="G47" s="10"/>
      <c r="H47" s="7"/>
      <c r="I47" s="7"/>
      <c r="J47" s="7"/>
      <c r="K47" s="7"/>
      <c r="L47" s="7"/>
      <c r="M47" s="1"/>
      <c r="N47" s="1"/>
      <c r="O47" s="1"/>
      <c r="P47" s="7"/>
      <c r="Q47" s="8"/>
      <c r="R47" s="7"/>
      <c r="S47" s="7" t="s">
        <v>122</v>
      </c>
      <c r="T47" s="7"/>
      <c r="U47" s="7"/>
      <c r="V47" s="7"/>
    </row>
    <row r="48" spans="1:22" ht="16.5" x14ac:dyDescent="0.15">
      <c r="A48" s="7"/>
      <c r="B48" s="9">
        <v>46</v>
      </c>
      <c r="C48" s="10">
        <f>'[1]疲劳值，副本开启时间'!E98</f>
        <v>64</v>
      </c>
      <c r="D48" s="10">
        <f>'[1]疲劳值，副本开启时间'!F98</f>
        <v>43</v>
      </c>
      <c r="E48" s="10">
        <f>'[1]疲劳值，副本开启时间'!G98</f>
        <v>29</v>
      </c>
      <c r="F48" s="10">
        <f>ROUNDUP('[1]疲劳值，副本开启时间'!N98/8,0)</f>
        <v>7</v>
      </c>
      <c r="G48" s="10"/>
      <c r="H48" s="7"/>
      <c r="I48" s="7"/>
      <c r="J48" s="7"/>
      <c r="K48" s="7"/>
      <c r="L48" s="7"/>
      <c r="M48" s="1"/>
      <c r="N48" s="1"/>
      <c r="O48" s="1"/>
      <c r="P48" s="7"/>
      <c r="Q48" s="8" t="s">
        <v>123</v>
      </c>
      <c r="R48" s="7"/>
      <c r="S48" s="7"/>
      <c r="T48" s="7"/>
      <c r="U48" s="7"/>
      <c r="V48" s="7"/>
    </row>
    <row r="49" spans="1:22" ht="16.5" x14ac:dyDescent="0.15">
      <c r="A49" s="7"/>
      <c r="B49" s="9">
        <v>47</v>
      </c>
      <c r="C49" s="10">
        <f>'[1]疲劳值，副本开启时间'!E99</f>
        <v>71</v>
      </c>
      <c r="D49" s="10">
        <f>'[1]疲劳值，副本开启时间'!F99</f>
        <v>47</v>
      </c>
      <c r="E49" s="10">
        <f>'[1]疲劳值，副本开启时间'!G99</f>
        <v>32</v>
      </c>
      <c r="F49" s="10">
        <f>ROUNDUP('[1]疲劳值，副本开启时间'!N99/8,0)</f>
        <v>7</v>
      </c>
      <c r="G49" s="10"/>
      <c r="H49" s="7"/>
      <c r="I49" s="7"/>
      <c r="J49" s="7"/>
      <c r="K49" s="7"/>
      <c r="L49" s="7"/>
      <c r="M49" s="1"/>
      <c r="N49" s="1"/>
      <c r="O49" s="1"/>
      <c r="P49" s="7"/>
      <c r="Q49" s="8"/>
      <c r="R49" s="7" t="s">
        <v>118</v>
      </c>
      <c r="S49" s="7"/>
      <c r="T49" s="7"/>
      <c r="U49" s="7"/>
      <c r="V49" s="7"/>
    </row>
    <row r="50" spans="1:22" ht="16.5" x14ac:dyDescent="0.15">
      <c r="A50" s="7"/>
      <c r="B50" s="9">
        <v>48</v>
      </c>
      <c r="C50" s="10">
        <f>'[1]疲劳值，副本开启时间'!E100</f>
        <v>78</v>
      </c>
      <c r="D50" s="10">
        <f>'[1]疲劳值，副本开启时间'!F100</f>
        <v>52</v>
      </c>
      <c r="E50" s="10">
        <f>'[1]疲劳值，副本开启时间'!G100</f>
        <v>36</v>
      </c>
      <c r="F50" s="10">
        <f>ROUNDUP('[1]疲劳值，副本开启时间'!N100/8,0)</f>
        <v>7</v>
      </c>
      <c r="G50" s="10"/>
      <c r="H50" s="7"/>
      <c r="I50" s="7"/>
      <c r="J50" s="7"/>
      <c r="K50" s="7"/>
      <c r="L50" s="7"/>
      <c r="M50" s="1"/>
      <c r="N50" s="1"/>
      <c r="O50" s="1"/>
      <c r="P50" s="7"/>
      <c r="Q50" s="7"/>
      <c r="R50" s="7" t="s">
        <v>119</v>
      </c>
      <c r="S50" s="7"/>
      <c r="T50" s="7"/>
      <c r="U50" s="7"/>
      <c r="V50" s="7"/>
    </row>
    <row r="51" spans="1:22" ht="16.5" x14ac:dyDescent="0.15">
      <c r="A51" s="7"/>
      <c r="B51" s="9">
        <v>49</v>
      </c>
      <c r="C51" s="10">
        <f>'[1]疲劳值，副本开启时间'!E101</f>
        <v>87</v>
      </c>
      <c r="D51" s="10">
        <f>'[1]疲劳值，副本开启时间'!F101</f>
        <v>58</v>
      </c>
      <c r="E51" s="10">
        <f>'[1]疲劳值，副本开启时间'!G101</f>
        <v>40</v>
      </c>
      <c r="F51" s="10">
        <f>ROUNDUP('[1]疲劳值，副本开启时间'!N101/8,0)</f>
        <v>7</v>
      </c>
      <c r="G51" s="10"/>
      <c r="H51" s="7"/>
      <c r="I51" s="7"/>
      <c r="J51" s="7"/>
      <c r="K51" s="7"/>
      <c r="L51" s="7"/>
      <c r="M51" s="1"/>
      <c r="N51" s="1"/>
      <c r="O51" s="1"/>
      <c r="P51" s="7"/>
      <c r="Q51" s="7"/>
      <c r="R51" s="7"/>
      <c r="S51" s="7" t="s">
        <v>124</v>
      </c>
      <c r="T51" s="7"/>
      <c r="U51" s="7"/>
      <c r="V51" s="7"/>
    </row>
    <row r="52" spans="1:22" ht="16.5" x14ac:dyDescent="0.15">
      <c r="A52" s="7"/>
      <c r="B52" s="9">
        <v>50</v>
      </c>
      <c r="C52" s="10">
        <f>'[1]疲劳值，副本开启时间'!E102</f>
        <v>98</v>
      </c>
      <c r="D52" s="10">
        <f>'[1]疲劳值，副本开启时间'!F102</f>
        <v>65</v>
      </c>
      <c r="E52" s="10">
        <f>'[1]疲劳值，副本开启时间'!G102</f>
        <v>45</v>
      </c>
      <c r="F52" s="10">
        <f>ROUNDUP('[1]疲劳值，副本开启时间'!N102/8,0)</f>
        <v>7</v>
      </c>
      <c r="G52" s="10"/>
      <c r="H52" s="7"/>
      <c r="I52" s="7"/>
      <c r="J52" s="7"/>
      <c r="K52" s="7"/>
      <c r="L52" s="7"/>
      <c r="M52" s="1"/>
      <c r="N52" s="1"/>
      <c r="O52" s="1"/>
      <c r="P52" s="7"/>
      <c r="Q52" s="7"/>
      <c r="R52" s="7" t="s">
        <v>91</v>
      </c>
      <c r="S52" s="7"/>
      <c r="T52" s="7"/>
      <c r="U52" s="7"/>
      <c r="V52" s="7"/>
    </row>
    <row r="53" spans="1:22" ht="16.5" x14ac:dyDescent="0.15">
      <c r="A53" s="7"/>
      <c r="B53" s="9">
        <v>51</v>
      </c>
      <c r="C53" s="10">
        <f>'[1]疲劳值，副本开启时间'!E103</f>
        <v>107</v>
      </c>
      <c r="D53" s="10">
        <f>'[1]疲劳值，副本开启时间'!F103</f>
        <v>71</v>
      </c>
      <c r="E53" s="10">
        <f>'[1]疲劳值，副本开启时间'!G103</f>
        <v>49</v>
      </c>
      <c r="F53" s="10">
        <f>ROUNDUP('[1]疲劳值，副本开启时间'!N103/8,0)</f>
        <v>7</v>
      </c>
      <c r="G53" s="10"/>
      <c r="H53" s="7"/>
      <c r="I53" s="7"/>
      <c r="J53" s="7"/>
      <c r="K53" s="7"/>
      <c r="L53" s="7"/>
      <c r="M53" s="1"/>
      <c r="N53" s="1"/>
      <c r="O53" s="1"/>
      <c r="P53" s="7"/>
      <c r="Q53" s="7"/>
      <c r="R53" s="7"/>
      <c r="S53" s="7" t="s">
        <v>122</v>
      </c>
      <c r="T53" s="7"/>
      <c r="U53" s="7"/>
      <c r="V53" s="7"/>
    </row>
    <row r="54" spans="1:22" ht="16.5" x14ac:dyDescent="0.15">
      <c r="A54" s="7"/>
      <c r="B54" s="9">
        <v>52</v>
      </c>
      <c r="C54" s="10">
        <f>'[1]疲劳值，副本开启时间'!E104</f>
        <v>116</v>
      </c>
      <c r="D54" s="10">
        <f>'[1]疲劳值，副本开启时间'!F104</f>
        <v>78</v>
      </c>
      <c r="E54" s="10">
        <f>'[1]疲劳值，副本开启时间'!G104</f>
        <v>53</v>
      </c>
      <c r="F54" s="10">
        <f>ROUNDUP('[1]疲劳值，副本开启时间'!N104/8,0)</f>
        <v>7</v>
      </c>
      <c r="G54" s="10"/>
      <c r="H54" s="7"/>
      <c r="I54" s="7"/>
      <c r="J54" s="7"/>
      <c r="K54" s="7"/>
      <c r="L54" s="7"/>
      <c r="M54" s="1"/>
      <c r="N54" s="1"/>
      <c r="O54" s="1"/>
      <c r="P54" s="7"/>
      <c r="Q54" s="7"/>
      <c r="R54" s="7"/>
      <c r="S54" s="7"/>
      <c r="T54" s="7"/>
      <c r="U54" s="7"/>
      <c r="V54" s="7"/>
    </row>
    <row r="55" spans="1:22" ht="16.5" x14ac:dyDescent="0.15">
      <c r="A55" s="7"/>
      <c r="B55" s="9">
        <v>53</v>
      </c>
      <c r="C55" s="10">
        <f>'[1]疲劳值，副本开启时间'!E105</f>
        <v>126</v>
      </c>
      <c r="D55" s="10">
        <f>'[1]疲劳值，副本开启时间'!F105</f>
        <v>84</v>
      </c>
      <c r="E55" s="10">
        <f>'[1]疲劳值，副本开启时间'!G105</f>
        <v>58</v>
      </c>
      <c r="F55" s="10">
        <f>ROUNDUP('[1]疲劳值，副本开启时间'!N105/8,0)</f>
        <v>7</v>
      </c>
      <c r="G55" s="10"/>
      <c r="H55" s="7"/>
      <c r="I55" s="7"/>
      <c r="J55" s="7" t="s">
        <v>125</v>
      </c>
      <c r="K55" s="7"/>
      <c r="L55" s="7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6.5" x14ac:dyDescent="0.15">
      <c r="A56" s="7"/>
      <c r="B56" s="9">
        <v>54</v>
      </c>
      <c r="C56" s="10">
        <f>'[1]疲劳值，副本开启时间'!E106</f>
        <v>137</v>
      </c>
      <c r="D56" s="10">
        <f>'[1]疲劳值，副本开启时间'!F106</f>
        <v>91</v>
      </c>
      <c r="E56" s="10">
        <f>'[1]疲劳值，副本开启时间'!G106</f>
        <v>62</v>
      </c>
      <c r="F56" s="10">
        <f>ROUNDUP('[1]疲劳值，副本开启时间'!N106/8,0)</f>
        <v>7</v>
      </c>
      <c r="G56" s="10"/>
      <c r="H56" s="7"/>
      <c r="I56" s="7"/>
      <c r="J56" s="7"/>
      <c r="K56" s="7"/>
      <c r="L56" s="7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6.5" x14ac:dyDescent="0.15">
      <c r="A57" s="7"/>
      <c r="B57" s="9">
        <v>55</v>
      </c>
      <c r="C57" s="10">
        <f>'[1]疲劳值，副本开启时间'!E107</f>
        <v>148</v>
      </c>
      <c r="D57" s="10">
        <f>'[1]疲劳值，副本开启时间'!F107</f>
        <v>99</v>
      </c>
      <c r="E57" s="10">
        <f>'[1]疲劳值，副本开启时间'!G107</f>
        <v>68</v>
      </c>
      <c r="F57" s="10">
        <f>ROUNDUP('[1]疲劳值，副本开启时间'!N107/8,0)</f>
        <v>7</v>
      </c>
      <c r="G57" s="10"/>
      <c r="H57" s="7"/>
      <c r="I57" s="7"/>
      <c r="J57" s="7"/>
      <c r="K57" s="7"/>
      <c r="L57" s="7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6.5" x14ac:dyDescent="0.15">
      <c r="A58" s="7"/>
      <c r="B58" s="9">
        <v>56</v>
      </c>
      <c r="C58" s="10">
        <f>'[1]疲劳值，副本开启时间'!E108</f>
        <v>159</v>
      </c>
      <c r="D58" s="10">
        <f>'[1]疲劳值，副本开启时间'!F108</f>
        <v>106</v>
      </c>
      <c r="E58" s="10">
        <f>'[1]疲劳值，副本开启时间'!G108</f>
        <v>73</v>
      </c>
      <c r="F58" s="10">
        <f>ROUNDUP('[1]疲劳值，副本开启时间'!N108/8,0)</f>
        <v>7</v>
      </c>
      <c r="G58" s="10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6.5" x14ac:dyDescent="0.15">
      <c r="A59" s="7"/>
      <c r="B59" s="9">
        <v>57</v>
      </c>
      <c r="C59" s="10">
        <f>'[1]疲劳值，副本开启时间'!E109</f>
        <v>172</v>
      </c>
      <c r="D59" s="10">
        <f>'[1]疲劳值，副本开启时间'!F109</f>
        <v>115</v>
      </c>
      <c r="E59" s="10">
        <f>'[1]疲劳值，副本开启时间'!G109</f>
        <v>78</v>
      </c>
      <c r="F59" s="10">
        <f>ROUNDUP('[1]疲劳值，副本开启时间'!N109/8,0)</f>
        <v>7</v>
      </c>
      <c r="G59" s="10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6.5" x14ac:dyDescent="0.15">
      <c r="A60" s="7"/>
      <c r="B60" s="9">
        <v>58</v>
      </c>
      <c r="C60" s="10">
        <f>'[1]疲劳值，副本开启时间'!E110</f>
        <v>185</v>
      </c>
      <c r="D60" s="10">
        <f>'[1]疲劳值，副本开启时间'!F110</f>
        <v>123</v>
      </c>
      <c r="E60" s="10">
        <f>'[1]疲劳值，副本开启时间'!G110</f>
        <v>84</v>
      </c>
      <c r="F60" s="10">
        <f>ROUNDUP('[1]疲劳值，副本开启时间'!N110/8,0)</f>
        <v>7</v>
      </c>
      <c r="G60" s="10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6.5" x14ac:dyDescent="0.15">
      <c r="A61" s="7"/>
      <c r="B61" s="9">
        <v>59</v>
      </c>
      <c r="C61" s="10">
        <f>'[1]疲劳值，副本开启时间'!E111</f>
        <v>198</v>
      </c>
      <c r="D61" s="10">
        <f>'[1]疲劳值，副本开启时间'!F111</f>
        <v>132</v>
      </c>
      <c r="E61" s="10">
        <f>'[1]疲劳值，副本开启时间'!G111</f>
        <v>91</v>
      </c>
      <c r="F61" s="10">
        <f>ROUNDUP('[1]疲劳值，副本开启时间'!N111/8,0)</f>
        <v>7</v>
      </c>
      <c r="G61" s="10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6.5" x14ac:dyDescent="0.15">
      <c r="A62" s="7"/>
      <c r="B62" s="9">
        <v>60</v>
      </c>
      <c r="C62" s="10">
        <f>'[1]疲劳值，副本开启时间'!E112</f>
        <v>213</v>
      </c>
      <c r="D62" s="10">
        <f>'[1]疲劳值，副本开启时间'!F112</f>
        <v>142</v>
      </c>
      <c r="E62" s="10">
        <f>'[1]疲劳值，副本开启时间'!G112</f>
        <v>97</v>
      </c>
      <c r="F62" s="10">
        <f>ROUNDUP('[1]疲劳值，副本开启时间'!N112/8,0)</f>
        <v>7</v>
      </c>
      <c r="G62" s="10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</sheetData>
  <mergeCells count="3">
    <mergeCell ref="C1:E1"/>
    <mergeCell ref="J8:J10"/>
    <mergeCell ref="K3:K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74"/>
  <sheetViews>
    <sheetView workbookViewId="0">
      <selection activeCell="G76" sqref="G76"/>
    </sheetView>
  </sheetViews>
  <sheetFormatPr defaultRowHeight="13.5" x14ac:dyDescent="0.15"/>
  <cols>
    <col min="2" max="2" width="8.75" customWidth="1"/>
    <col min="3" max="3" width="11" bestFit="1" customWidth="1"/>
    <col min="5" max="5" width="13" bestFit="1" customWidth="1"/>
    <col min="6" max="6" width="13" customWidth="1"/>
    <col min="7" max="9" width="13" bestFit="1" customWidth="1"/>
    <col min="10" max="10" width="20.625" bestFit="1" customWidth="1"/>
    <col min="12" max="13" width="10.5" customWidth="1"/>
    <col min="14" max="14" width="13" bestFit="1" customWidth="1"/>
  </cols>
  <sheetData>
    <row r="2" spans="1:28" x14ac:dyDescent="0.15">
      <c r="A2" t="s">
        <v>0</v>
      </c>
      <c r="D2" t="s">
        <v>43</v>
      </c>
      <c r="E2" t="s">
        <v>44</v>
      </c>
    </row>
    <row r="3" spans="1:28" x14ac:dyDescent="0.15">
      <c r="D3" t="s">
        <v>2</v>
      </c>
      <c r="N3" s="1"/>
      <c r="O3" s="1" t="s">
        <v>6</v>
      </c>
      <c r="P3" s="1"/>
      <c r="Q3" s="1"/>
      <c r="R3" s="1"/>
      <c r="S3" s="1"/>
      <c r="T3" s="1"/>
      <c r="U3" s="1" t="s">
        <v>7</v>
      </c>
      <c r="V3" s="1"/>
      <c r="W3" s="1"/>
      <c r="X3" s="1"/>
      <c r="Y3" s="1" t="s">
        <v>8</v>
      </c>
      <c r="Z3" s="1"/>
      <c r="AA3" s="1"/>
    </row>
    <row r="4" spans="1:28" x14ac:dyDescent="0.15">
      <c r="B4" t="s">
        <v>3</v>
      </c>
      <c r="D4">
        <v>15</v>
      </c>
      <c r="I4" t="s">
        <v>4</v>
      </c>
      <c r="N4" s="2" t="s">
        <v>9</v>
      </c>
      <c r="O4" s="2" t="s">
        <v>10</v>
      </c>
      <c r="P4" s="2" t="s">
        <v>11</v>
      </c>
      <c r="Q4" s="2" t="s">
        <v>12</v>
      </c>
      <c r="R4" s="2"/>
      <c r="S4" s="2"/>
      <c r="T4" s="2" t="s">
        <v>9</v>
      </c>
      <c r="U4" s="2" t="s">
        <v>10</v>
      </c>
      <c r="V4" s="2" t="s">
        <v>11</v>
      </c>
      <c r="W4" s="2" t="s">
        <v>12</v>
      </c>
      <c r="X4" s="2" t="s">
        <v>9</v>
      </c>
      <c r="Y4" s="2" t="s">
        <v>10</v>
      </c>
      <c r="Z4" s="2" t="s">
        <v>11</v>
      </c>
      <c r="AA4" s="2" t="s">
        <v>12</v>
      </c>
    </row>
    <row r="5" spans="1:28" x14ac:dyDescent="0.15">
      <c r="B5" t="s">
        <v>1</v>
      </c>
      <c r="D5">
        <v>13</v>
      </c>
      <c r="I5" t="s">
        <v>5</v>
      </c>
      <c r="K5">
        <v>40</v>
      </c>
      <c r="N5">
        <v>1</v>
      </c>
      <c r="O5">
        <v>13</v>
      </c>
      <c r="P5">
        <v>16</v>
      </c>
      <c r="Q5">
        <v>19</v>
      </c>
      <c r="T5">
        <v>1</v>
      </c>
      <c r="U5">
        <v>22</v>
      </c>
      <c r="V5">
        <v>28</v>
      </c>
      <c r="W5">
        <v>34</v>
      </c>
      <c r="X5">
        <v>1</v>
      </c>
      <c r="Y5">
        <v>10</v>
      </c>
      <c r="Z5">
        <v>10</v>
      </c>
      <c r="AA5">
        <v>10</v>
      </c>
    </row>
    <row r="6" spans="1:28" x14ac:dyDescent="0.15">
      <c r="N6">
        <v>2</v>
      </c>
      <c r="O6">
        <v>19</v>
      </c>
      <c r="P6">
        <v>24</v>
      </c>
      <c r="Q6">
        <v>27</v>
      </c>
      <c r="T6">
        <v>2</v>
      </c>
      <c r="U6">
        <v>34</v>
      </c>
      <c r="V6">
        <v>39</v>
      </c>
      <c r="W6">
        <v>42</v>
      </c>
      <c r="X6">
        <v>2</v>
      </c>
      <c r="Y6">
        <v>10</v>
      </c>
      <c r="Z6">
        <v>16</v>
      </c>
      <c r="AA6">
        <v>16</v>
      </c>
    </row>
    <row r="7" spans="1:28" x14ac:dyDescent="0.15">
      <c r="B7" t="s">
        <v>38</v>
      </c>
      <c r="D7">
        <v>21</v>
      </c>
      <c r="N7">
        <v>3</v>
      </c>
      <c r="O7">
        <v>24</v>
      </c>
      <c r="P7">
        <v>28</v>
      </c>
      <c r="Q7">
        <v>30</v>
      </c>
      <c r="T7">
        <v>3</v>
      </c>
      <c r="U7">
        <v>39</v>
      </c>
      <c r="V7">
        <v>43</v>
      </c>
      <c r="W7">
        <v>45</v>
      </c>
      <c r="X7">
        <v>3</v>
      </c>
      <c r="Y7">
        <v>16</v>
      </c>
      <c r="Z7">
        <v>16</v>
      </c>
      <c r="AA7">
        <v>19</v>
      </c>
    </row>
    <row r="8" spans="1:28" x14ac:dyDescent="0.15">
      <c r="B8" t="s">
        <v>42</v>
      </c>
      <c r="D8">
        <v>18</v>
      </c>
      <c r="N8">
        <v>4</v>
      </c>
      <c r="O8">
        <v>27</v>
      </c>
      <c r="P8">
        <v>30</v>
      </c>
      <c r="Q8">
        <v>32</v>
      </c>
      <c r="T8">
        <v>4</v>
      </c>
      <c r="U8">
        <v>42</v>
      </c>
      <c r="V8">
        <v>45</v>
      </c>
      <c r="W8">
        <v>46</v>
      </c>
      <c r="X8">
        <v>4</v>
      </c>
      <c r="Y8">
        <v>16</v>
      </c>
      <c r="Z8">
        <v>19</v>
      </c>
      <c r="AA8">
        <v>19</v>
      </c>
    </row>
    <row r="9" spans="1:28" x14ac:dyDescent="0.15">
      <c r="N9">
        <v>5</v>
      </c>
      <c r="O9">
        <v>29</v>
      </c>
      <c r="P9">
        <v>32</v>
      </c>
      <c r="Q9">
        <v>34</v>
      </c>
      <c r="T9">
        <v>5</v>
      </c>
      <c r="U9">
        <v>44</v>
      </c>
      <c r="V9">
        <v>46</v>
      </c>
      <c r="W9">
        <v>47</v>
      </c>
      <c r="X9">
        <v>5</v>
      </c>
      <c r="Y9">
        <v>16</v>
      </c>
      <c r="Z9">
        <v>19</v>
      </c>
      <c r="AA9">
        <v>19</v>
      </c>
    </row>
    <row r="10" spans="1:28" x14ac:dyDescent="0.15">
      <c r="B10" t="s">
        <v>46</v>
      </c>
      <c r="D10">
        <v>24</v>
      </c>
      <c r="N10">
        <v>6</v>
      </c>
      <c r="O10">
        <v>30</v>
      </c>
      <c r="P10">
        <v>33</v>
      </c>
      <c r="Q10">
        <v>35</v>
      </c>
      <c r="T10">
        <v>6</v>
      </c>
      <c r="U10">
        <v>45</v>
      </c>
      <c r="V10">
        <v>46</v>
      </c>
      <c r="W10">
        <v>47</v>
      </c>
      <c r="X10">
        <v>6</v>
      </c>
      <c r="Y10">
        <v>19</v>
      </c>
      <c r="Z10">
        <v>19</v>
      </c>
      <c r="AA10">
        <v>20</v>
      </c>
    </row>
    <row r="11" spans="1:28" x14ac:dyDescent="0.15">
      <c r="B11" t="s">
        <v>47</v>
      </c>
      <c r="D11">
        <v>21</v>
      </c>
      <c r="N11">
        <v>7</v>
      </c>
      <c r="O11">
        <v>31</v>
      </c>
      <c r="P11">
        <v>34</v>
      </c>
      <c r="Q11">
        <v>36</v>
      </c>
      <c r="T11">
        <v>7</v>
      </c>
      <c r="U11">
        <v>45</v>
      </c>
      <c r="V11">
        <v>47</v>
      </c>
      <c r="W11">
        <v>48</v>
      </c>
      <c r="X11">
        <v>7</v>
      </c>
      <c r="Y11">
        <v>19</v>
      </c>
      <c r="Z11">
        <v>19</v>
      </c>
      <c r="AA11">
        <v>20</v>
      </c>
    </row>
    <row r="12" spans="1:28" x14ac:dyDescent="0.15">
      <c r="O12" t="s">
        <v>13</v>
      </c>
      <c r="U12" t="s">
        <v>14</v>
      </c>
      <c r="Y12" t="s">
        <v>15</v>
      </c>
    </row>
    <row r="13" spans="1:28" x14ac:dyDescent="0.15">
      <c r="AB13" s="87" t="s">
        <v>41</v>
      </c>
    </row>
    <row r="14" spans="1:28" x14ac:dyDescent="0.15">
      <c r="B14" t="s">
        <v>16</v>
      </c>
      <c r="L14" t="s">
        <v>28</v>
      </c>
      <c r="N14" t="s">
        <v>29</v>
      </c>
      <c r="O14" t="s">
        <v>31</v>
      </c>
      <c r="P14" t="s">
        <v>34</v>
      </c>
      <c r="Q14" t="s">
        <v>32</v>
      </c>
      <c r="R14" t="s">
        <v>30</v>
      </c>
      <c r="AB14" s="87"/>
    </row>
    <row r="15" spans="1:28" x14ac:dyDescent="0.15">
      <c r="E15" t="s">
        <v>337</v>
      </c>
      <c r="L15" t="s">
        <v>39</v>
      </c>
      <c r="N15" t="s">
        <v>39</v>
      </c>
      <c r="O15" t="s">
        <v>39</v>
      </c>
      <c r="P15" t="s">
        <v>35</v>
      </c>
      <c r="Q15" t="s">
        <v>36</v>
      </c>
      <c r="R15" t="s">
        <v>37</v>
      </c>
    </row>
    <row r="16" spans="1:28" x14ac:dyDescent="0.15">
      <c r="B16" t="s">
        <v>17</v>
      </c>
      <c r="D16">
        <v>6</v>
      </c>
      <c r="E16" t="s">
        <v>336</v>
      </c>
      <c r="L16">
        <v>8</v>
      </c>
      <c r="N16">
        <v>8</v>
      </c>
      <c r="P16">
        <v>10</v>
      </c>
      <c r="Q16">
        <f>P16*'[1]疲劳值，副本开启时间'!$B$10/24</f>
        <v>100</v>
      </c>
      <c r="R16">
        <f>VLOOKUP(D16,'[1]疲劳值，副本开启时间'!$J$34:$L$45,3,4)</f>
        <v>40</v>
      </c>
      <c r="AB16" t="s">
        <v>40</v>
      </c>
    </row>
    <row r="17" spans="1:18" x14ac:dyDescent="0.15">
      <c r="B17" t="s">
        <v>18</v>
      </c>
      <c r="D17">
        <v>15</v>
      </c>
      <c r="E17" t="s">
        <v>338</v>
      </c>
      <c r="I17" t="s">
        <v>26</v>
      </c>
      <c r="J17" t="s">
        <v>27</v>
      </c>
      <c r="L17">
        <v>8</v>
      </c>
      <c r="N17">
        <v>15</v>
      </c>
      <c r="O17">
        <v>300</v>
      </c>
      <c r="R17">
        <f>VLOOKUP(D17,'[1]疲劳值，副本开启时间'!$J$34:$L$45,3,4)</f>
        <v>170</v>
      </c>
    </row>
    <row r="18" spans="1:18" x14ac:dyDescent="0.15">
      <c r="A18" t="s">
        <v>20</v>
      </c>
      <c r="B18" t="s">
        <v>19</v>
      </c>
      <c r="D18">
        <v>24</v>
      </c>
      <c r="E18" t="s">
        <v>339</v>
      </c>
      <c r="J18" t="s">
        <v>33</v>
      </c>
      <c r="L18">
        <v>8</v>
      </c>
      <c r="O18">
        <v>450</v>
      </c>
      <c r="R18">
        <f>VLOOKUP(D18,'[1]疲劳值，副本开启时间'!$J$34:$L$45,3,4)</f>
        <v>350</v>
      </c>
    </row>
    <row r="19" spans="1:18" x14ac:dyDescent="0.15">
      <c r="B19" t="s">
        <v>21</v>
      </c>
      <c r="D19">
        <v>30</v>
      </c>
      <c r="L19">
        <v>8</v>
      </c>
      <c r="R19">
        <f>VLOOKUP(D19,'[1]疲劳值，副本开启时间'!$J$34:$L$45,3,4)</f>
        <v>480</v>
      </c>
    </row>
    <row r="20" spans="1:18" x14ac:dyDescent="0.15">
      <c r="B20" s="3" t="s">
        <v>22</v>
      </c>
      <c r="C20" s="3"/>
      <c r="D20" s="3">
        <v>35</v>
      </c>
      <c r="E20" s="3"/>
      <c r="F20" s="3"/>
      <c r="G20" s="3"/>
      <c r="H20" s="3"/>
      <c r="I20" s="3"/>
      <c r="J20" s="3"/>
      <c r="K20" s="3"/>
      <c r="L20">
        <v>8</v>
      </c>
      <c r="N20" s="3"/>
      <c r="O20" s="3"/>
      <c r="P20" s="3"/>
      <c r="Q20" s="3"/>
      <c r="R20" s="3">
        <f>VLOOKUP(D20,'[1]疲劳值，副本开启时间'!$J$34:$L$45,3,4)</f>
        <v>480</v>
      </c>
    </row>
    <row r="21" spans="1:18" x14ac:dyDescent="0.15">
      <c r="A21" s="3"/>
      <c r="B21" s="3" t="s">
        <v>23</v>
      </c>
      <c r="C21" s="3"/>
      <c r="D21" s="3">
        <v>45</v>
      </c>
      <c r="E21" s="3"/>
      <c r="F21" s="3"/>
      <c r="G21" s="3"/>
      <c r="H21" s="3"/>
      <c r="I21" s="3"/>
      <c r="J21" s="3"/>
      <c r="K21" s="3"/>
      <c r="L21">
        <v>8</v>
      </c>
      <c r="N21" s="3"/>
      <c r="O21" s="3"/>
      <c r="P21" s="3"/>
      <c r="Q21" s="3"/>
      <c r="R21" s="3">
        <f>VLOOKUP(D21,'[1]疲劳值，副本开启时间'!$J$34:$L$45,3,4)</f>
        <v>480</v>
      </c>
    </row>
    <row r="22" spans="1:18" x14ac:dyDescent="0.15">
      <c r="A22" s="3"/>
      <c r="B22" s="3" t="s">
        <v>24</v>
      </c>
      <c r="C22" s="3"/>
      <c r="D22" s="3">
        <v>55</v>
      </c>
      <c r="E22" s="3"/>
      <c r="F22" s="3"/>
      <c r="G22" s="3"/>
      <c r="H22" s="3"/>
      <c r="I22" s="3"/>
      <c r="J22" s="3"/>
      <c r="K22" s="3"/>
      <c r="L22">
        <v>8</v>
      </c>
      <c r="N22" s="3"/>
      <c r="O22" s="3"/>
      <c r="P22" s="3"/>
      <c r="Q22" s="3"/>
      <c r="R22" s="3">
        <f>VLOOKUP(D22,'[1]疲劳值，副本开启时间'!$J$34:$L$45,3,4)</f>
        <v>480</v>
      </c>
    </row>
    <row r="23" spans="1:18" x14ac:dyDescent="0.15">
      <c r="A23" s="3"/>
      <c r="B23" s="3" t="s">
        <v>25</v>
      </c>
      <c r="C23" s="3"/>
      <c r="D23" s="3">
        <v>60</v>
      </c>
      <c r="E23" s="3"/>
      <c r="F23" s="3"/>
      <c r="G23" s="3"/>
      <c r="H23" s="3"/>
      <c r="I23" s="3"/>
      <c r="J23" s="3"/>
      <c r="K23" s="3"/>
      <c r="L23">
        <v>8</v>
      </c>
      <c r="N23" s="3"/>
      <c r="O23" s="3"/>
      <c r="P23" s="3"/>
      <c r="Q23" s="3"/>
      <c r="R23" s="3">
        <f>VLOOKUP(D23,'[1]疲劳值，副本开启时间'!$J$34:$L$45,3,4)</f>
        <v>480</v>
      </c>
    </row>
    <row r="25" spans="1:18" hidden="1" x14ac:dyDescent="0.15"/>
    <row r="26" spans="1:18" hidden="1" x14ac:dyDescent="0.15"/>
    <row r="27" spans="1:18" hidden="1" x14ac:dyDescent="0.15"/>
    <row r="28" spans="1:18" hidden="1" x14ac:dyDescent="0.15">
      <c r="I28" t="s">
        <v>48</v>
      </c>
    </row>
    <row r="29" spans="1:18" hidden="1" x14ac:dyDescent="0.15">
      <c r="I29" s="4">
        <v>1</v>
      </c>
    </row>
    <row r="30" spans="1:18" hidden="1" x14ac:dyDescent="0.15">
      <c r="B30" s="6" t="s">
        <v>49</v>
      </c>
      <c r="C30" s="6" t="s">
        <v>128</v>
      </c>
      <c r="D30" s="6" t="s">
        <v>50</v>
      </c>
      <c r="E30" s="6" t="s">
        <v>127</v>
      </c>
      <c r="F30" s="6"/>
      <c r="G30" s="6"/>
      <c r="H30" s="6" t="s">
        <v>129</v>
      </c>
      <c r="I30" s="6" t="s">
        <v>51</v>
      </c>
      <c r="J30" s="6" t="s">
        <v>132</v>
      </c>
      <c r="K30" s="6" t="s">
        <v>45</v>
      </c>
      <c r="L30" s="6" t="s">
        <v>131</v>
      </c>
      <c r="M30" s="6" t="s">
        <v>130</v>
      </c>
      <c r="N30" s="6" t="s">
        <v>133</v>
      </c>
    </row>
    <row r="31" spans="1:18" hidden="1" x14ac:dyDescent="0.15">
      <c r="B31" s="88">
        <v>1</v>
      </c>
      <c r="D31">
        <v>1</v>
      </c>
      <c r="E31">
        <f>SUM($C$31:D31)</f>
        <v>1</v>
      </c>
      <c r="H31">
        <v>5</v>
      </c>
      <c r="I31">
        <f>F31*$I$29</f>
        <v>0</v>
      </c>
      <c r="K31">
        <v>1</v>
      </c>
      <c r="L31">
        <v>20</v>
      </c>
      <c r="M31">
        <f>J31+H31+I31</f>
        <v>5</v>
      </c>
      <c r="N31">
        <f>SUM($L$31:L31)</f>
        <v>20</v>
      </c>
    </row>
    <row r="32" spans="1:18" hidden="1" x14ac:dyDescent="0.15">
      <c r="B32" s="88"/>
      <c r="D32">
        <v>1</v>
      </c>
      <c r="E32">
        <f>SUM($C$31:D32)</f>
        <v>2</v>
      </c>
      <c r="I32">
        <f t="shared" ref="I32:I39" si="0">F32*$I$29</f>
        <v>0</v>
      </c>
      <c r="K32">
        <v>1</v>
      </c>
    </row>
    <row r="33" spans="2:14" hidden="1" x14ac:dyDescent="0.15">
      <c r="B33" s="88"/>
      <c r="D33">
        <v>1</v>
      </c>
      <c r="E33">
        <f>SUM($C$31:D33)</f>
        <v>3</v>
      </c>
      <c r="I33">
        <f t="shared" si="0"/>
        <v>0</v>
      </c>
      <c r="K33">
        <v>1</v>
      </c>
    </row>
    <row r="34" spans="2:14" hidden="1" x14ac:dyDescent="0.15">
      <c r="B34" s="88"/>
      <c r="D34">
        <v>1</v>
      </c>
      <c r="E34">
        <f>SUM($C$31:D34)</f>
        <v>4</v>
      </c>
      <c r="I34">
        <f t="shared" si="0"/>
        <v>0</v>
      </c>
      <c r="K34">
        <v>2</v>
      </c>
      <c r="L34">
        <v>40</v>
      </c>
      <c r="M34">
        <f t="shared" ref="M34:M41" si="1">J32+H32+I32</f>
        <v>0</v>
      </c>
      <c r="N34">
        <f>SUM($L$31:L34)</f>
        <v>60</v>
      </c>
    </row>
    <row r="35" spans="2:14" hidden="1" x14ac:dyDescent="0.15">
      <c r="B35" s="88"/>
      <c r="D35">
        <v>1</v>
      </c>
      <c r="E35">
        <f>SUM($C$31:D35)</f>
        <v>5</v>
      </c>
      <c r="I35">
        <f t="shared" si="0"/>
        <v>0</v>
      </c>
      <c r="K35">
        <v>3</v>
      </c>
      <c r="L35">
        <v>20</v>
      </c>
      <c r="M35">
        <f t="shared" si="1"/>
        <v>0</v>
      </c>
      <c r="N35">
        <f>SUM($L$31:L35)</f>
        <v>80</v>
      </c>
    </row>
    <row r="36" spans="2:14" hidden="1" x14ac:dyDescent="0.15">
      <c r="B36" s="88"/>
      <c r="D36">
        <v>1</v>
      </c>
      <c r="E36">
        <f>SUM($C$31:D36)</f>
        <v>6</v>
      </c>
      <c r="I36">
        <f t="shared" si="0"/>
        <v>0</v>
      </c>
      <c r="K36">
        <v>4</v>
      </c>
      <c r="L36">
        <v>25</v>
      </c>
      <c r="M36">
        <f t="shared" si="1"/>
        <v>0</v>
      </c>
      <c r="N36">
        <f>SUM($L$31:L36)</f>
        <v>105</v>
      </c>
    </row>
    <row r="37" spans="2:14" hidden="1" x14ac:dyDescent="0.15">
      <c r="B37" s="88"/>
      <c r="D37">
        <v>1</v>
      </c>
      <c r="E37">
        <f>SUM($C$31:D37)</f>
        <v>7</v>
      </c>
      <c r="I37">
        <f t="shared" si="0"/>
        <v>0</v>
      </c>
      <c r="K37">
        <v>5</v>
      </c>
      <c r="L37">
        <v>30</v>
      </c>
      <c r="M37">
        <f t="shared" si="1"/>
        <v>0</v>
      </c>
      <c r="N37">
        <f>SUM($L$31:L37)</f>
        <v>135</v>
      </c>
    </row>
    <row r="38" spans="2:14" hidden="1" x14ac:dyDescent="0.15">
      <c r="B38" s="88"/>
      <c r="D38">
        <v>1</v>
      </c>
      <c r="E38">
        <f>SUM($C$31:D38)</f>
        <v>8</v>
      </c>
      <c r="I38">
        <f t="shared" si="0"/>
        <v>0</v>
      </c>
      <c r="K38">
        <v>6</v>
      </c>
      <c r="L38">
        <v>35</v>
      </c>
      <c r="M38">
        <f t="shared" si="1"/>
        <v>0</v>
      </c>
      <c r="N38">
        <f>SUM($L$31:L38)</f>
        <v>170</v>
      </c>
    </row>
    <row r="39" spans="2:14" hidden="1" x14ac:dyDescent="0.15">
      <c r="B39" s="88">
        <v>2</v>
      </c>
      <c r="C39">
        <v>2</v>
      </c>
      <c r="D39">
        <v>1</v>
      </c>
      <c r="E39">
        <f>SUM($C$31:D39)</f>
        <v>11</v>
      </c>
      <c r="I39">
        <f t="shared" si="0"/>
        <v>0</v>
      </c>
      <c r="J39">
        <f>'[1]疲劳值，副本开启时间'!$D$34</f>
        <v>40</v>
      </c>
      <c r="K39">
        <v>7</v>
      </c>
      <c r="L39">
        <v>40</v>
      </c>
      <c r="M39">
        <f t="shared" si="1"/>
        <v>0</v>
      </c>
      <c r="N39">
        <f>SUM($L$31:L39)</f>
        <v>210</v>
      </c>
    </row>
    <row r="40" spans="2:14" hidden="1" x14ac:dyDescent="0.15">
      <c r="B40" s="88"/>
      <c r="C40">
        <v>3</v>
      </c>
      <c r="D40">
        <v>1</v>
      </c>
      <c r="E40">
        <f>SUM($C$31:D40)</f>
        <v>15</v>
      </c>
      <c r="K40">
        <v>8</v>
      </c>
      <c r="L40">
        <v>45</v>
      </c>
      <c r="M40">
        <f t="shared" si="1"/>
        <v>0</v>
      </c>
      <c r="N40">
        <f>SUM($L$31:L40)</f>
        <v>255</v>
      </c>
    </row>
    <row r="41" spans="2:14" hidden="1" x14ac:dyDescent="0.15">
      <c r="B41" s="88"/>
      <c r="C41">
        <v>4</v>
      </c>
      <c r="D41">
        <v>1</v>
      </c>
      <c r="E41">
        <f>SUM($C$31:D41)</f>
        <v>20</v>
      </c>
      <c r="K41">
        <v>9</v>
      </c>
      <c r="L41">
        <v>50</v>
      </c>
      <c r="M41">
        <f t="shared" si="1"/>
        <v>40</v>
      </c>
      <c r="N41">
        <f>SUM($L$31:L41)</f>
        <v>305</v>
      </c>
    </row>
    <row r="42" spans="2:14" hidden="1" x14ac:dyDescent="0.15">
      <c r="B42" s="88"/>
      <c r="C42">
        <v>5</v>
      </c>
      <c r="D42">
        <v>1</v>
      </c>
      <c r="E42">
        <f>SUM($C$31:D42)</f>
        <v>26</v>
      </c>
      <c r="K42" s="4">
        <v>10</v>
      </c>
      <c r="L42">
        <v>105</v>
      </c>
      <c r="N42">
        <f>SUM($L$31:L42)</f>
        <v>410</v>
      </c>
    </row>
    <row r="43" spans="2:14" hidden="1" x14ac:dyDescent="0.15">
      <c r="B43" s="88"/>
      <c r="D43">
        <v>1</v>
      </c>
      <c r="E43">
        <f>SUM($C$31:D43)</f>
        <v>27</v>
      </c>
      <c r="K43">
        <v>11</v>
      </c>
      <c r="L43">
        <v>130</v>
      </c>
      <c r="N43">
        <f>SUM($L$31:L43)</f>
        <v>540</v>
      </c>
    </row>
    <row r="44" spans="2:14" hidden="1" x14ac:dyDescent="0.15">
      <c r="B44" s="88"/>
      <c r="D44">
        <v>1</v>
      </c>
      <c r="E44">
        <f>SUM($C$31:D44)</f>
        <v>28</v>
      </c>
      <c r="K44" s="5">
        <v>12</v>
      </c>
      <c r="L44">
        <v>150</v>
      </c>
    </row>
    <row r="45" spans="2:14" hidden="1" x14ac:dyDescent="0.15">
      <c r="B45" s="88"/>
      <c r="D45">
        <v>1</v>
      </c>
      <c r="E45">
        <f>SUM($C$31:D45)</f>
        <v>29</v>
      </c>
      <c r="K45">
        <v>13</v>
      </c>
      <c r="L45">
        <v>170</v>
      </c>
    </row>
    <row r="46" spans="2:14" hidden="1" x14ac:dyDescent="0.15">
      <c r="B46" s="88"/>
      <c r="D46">
        <v>1</v>
      </c>
      <c r="E46">
        <f>SUM($C$31:D46)</f>
        <v>30</v>
      </c>
      <c r="K46" s="5">
        <v>14</v>
      </c>
      <c r="L46">
        <v>190</v>
      </c>
    </row>
    <row r="47" spans="2:14" hidden="1" x14ac:dyDescent="0.15">
      <c r="E47">
        <f>SUM($C$31:D47)</f>
        <v>30</v>
      </c>
      <c r="K47">
        <v>15</v>
      </c>
      <c r="L47">
        <v>210</v>
      </c>
    </row>
    <row r="48" spans="2:14" hidden="1" x14ac:dyDescent="0.15">
      <c r="E48">
        <f>SUM($C$31:D48)</f>
        <v>30</v>
      </c>
      <c r="K48" s="5">
        <v>16</v>
      </c>
      <c r="L48">
        <v>230</v>
      </c>
    </row>
    <row r="49" spans="5:12" hidden="1" x14ac:dyDescent="0.15">
      <c r="E49">
        <f>SUM($C$31:D49)</f>
        <v>30</v>
      </c>
      <c r="K49">
        <v>17</v>
      </c>
      <c r="L49">
        <v>250</v>
      </c>
    </row>
    <row r="50" spans="5:12" hidden="1" x14ac:dyDescent="0.15">
      <c r="E50">
        <f>SUM($C$31:D50)</f>
        <v>30</v>
      </c>
      <c r="K50" s="5">
        <v>18</v>
      </c>
      <c r="L50">
        <v>270</v>
      </c>
    </row>
    <row r="51" spans="5:12" hidden="1" x14ac:dyDescent="0.15">
      <c r="K51">
        <v>19</v>
      </c>
      <c r="L51">
        <v>290</v>
      </c>
    </row>
    <row r="52" spans="5:12" hidden="1" x14ac:dyDescent="0.15">
      <c r="K52" s="5">
        <v>20</v>
      </c>
      <c r="L52">
        <v>320</v>
      </c>
    </row>
    <row r="53" spans="5:12" hidden="1" x14ac:dyDescent="0.15">
      <c r="K53">
        <v>21</v>
      </c>
      <c r="L53">
        <v>360</v>
      </c>
    </row>
    <row r="54" spans="5:12" hidden="1" x14ac:dyDescent="0.15">
      <c r="K54" s="5">
        <v>22</v>
      </c>
      <c r="L54">
        <v>400</v>
      </c>
    </row>
    <row r="55" spans="5:12" hidden="1" x14ac:dyDescent="0.15">
      <c r="K55">
        <v>23</v>
      </c>
      <c r="L55">
        <v>440</v>
      </c>
    </row>
    <row r="56" spans="5:12" hidden="1" x14ac:dyDescent="0.15">
      <c r="K56" s="5">
        <v>24</v>
      </c>
      <c r="L56">
        <v>480</v>
      </c>
    </row>
    <row r="57" spans="5:12" hidden="1" x14ac:dyDescent="0.15">
      <c r="K57">
        <v>25</v>
      </c>
      <c r="L57">
        <v>520</v>
      </c>
    </row>
    <row r="58" spans="5:12" hidden="1" x14ac:dyDescent="0.15">
      <c r="K58" s="5">
        <v>26</v>
      </c>
      <c r="L58">
        <v>560</v>
      </c>
    </row>
    <row r="59" spans="5:12" hidden="1" x14ac:dyDescent="0.15">
      <c r="K59">
        <v>27</v>
      </c>
      <c r="L59">
        <v>600</v>
      </c>
    </row>
    <row r="60" spans="5:12" hidden="1" x14ac:dyDescent="0.15">
      <c r="K60" s="5">
        <v>28</v>
      </c>
      <c r="L60">
        <v>640</v>
      </c>
    </row>
    <row r="61" spans="5:12" hidden="1" x14ac:dyDescent="0.15">
      <c r="K61">
        <v>29</v>
      </c>
      <c r="L61">
        <v>680</v>
      </c>
    </row>
    <row r="62" spans="5:12" hidden="1" x14ac:dyDescent="0.15">
      <c r="K62" s="5">
        <v>30</v>
      </c>
      <c r="L62">
        <v>720</v>
      </c>
    </row>
    <row r="63" spans="5:12" hidden="1" x14ac:dyDescent="0.15">
      <c r="K63">
        <v>31</v>
      </c>
      <c r="L63">
        <v>810</v>
      </c>
    </row>
    <row r="64" spans="5:12" hidden="1" x14ac:dyDescent="0.15">
      <c r="K64" s="5">
        <v>32</v>
      </c>
      <c r="L64">
        <v>900</v>
      </c>
    </row>
    <row r="65" spans="3:12" hidden="1" x14ac:dyDescent="0.15">
      <c r="K65">
        <v>33</v>
      </c>
      <c r="L65">
        <v>990</v>
      </c>
    </row>
    <row r="66" spans="3:12" hidden="1" x14ac:dyDescent="0.15">
      <c r="C66" s="5"/>
      <c r="G66" s="5"/>
      <c r="H66" s="5"/>
      <c r="K66" s="5">
        <v>34</v>
      </c>
      <c r="L66">
        <v>1080</v>
      </c>
    </row>
    <row r="67" spans="3:12" hidden="1" x14ac:dyDescent="0.15">
      <c r="K67">
        <v>35</v>
      </c>
      <c r="L67">
        <v>1170</v>
      </c>
    </row>
    <row r="68" spans="3:12" hidden="1" x14ac:dyDescent="0.15">
      <c r="C68" s="5"/>
      <c r="G68" s="5"/>
      <c r="H68" s="5"/>
    </row>
    <row r="69" spans="3:12" hidden="1" x14ac:dyDescent="0.15"/>
    <row r="70" spans="3:12" hidden="1" x14ac:dyDescent="0.15">
      <c r="C70" s="5"/>
      <c r="G70" s="5"/>
      <c r="H70" s="5"/>
    </row>
    <row r="71" spans="3:12" hidden="1" x14ac:dyDescent="0.15"/>
    <row r="72" spans="3:12" hidden="1" x14ac:dyDescent="0.15">
      <c r="C72" s="5"/>
    </row>
    <row r="74" spans="3:12" x14ac:dyDescent="0.15">
      <c r="C74" s="5"/>
    </row>
  </sheetData>
  <mergeCells count="3">
    <mergeCell ref="AB13:AB14"/>
    <mergeCell ref="B31:B38"/>
    <mergeCell ref="B39:B4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35"/>
  <sheetViews>
    <sheetView tabSelected="1" zoomScale="90" zoomScaleNormal="90" workbookViewId="0">
      <pane xSplit="4" ySplit="1" topLeftCell="E12" activePane="bottomRight" state="frozen"/>
      <selection pane="topRight" activeCell="E1" sqref="E1"/>
      <selection pane="bottomLeft" activeCell="A2" sqref="A2"/>
      <selection pane="bottomRight" activeCell="L24" sqref="L24"/>
    </sheetView>
  </sheetViews>
  <sheetFormatPr defaultRowHeight="13.5" x14ac:dyDescent="0.15"/>
  <cols>
    <col min="3" max="3" width="10.625" customWidth="1"/>
    <col min="4" max="4" width="17.25" bestFit="1" customWidth="1"/>
    <col min="6" max="6" width="11" bestFit="1" customWidth="1"/>
    <col min="11" max="14" width="31.625" customWidth="1"/>
    <col min="15" max="15" width="18" customWidth="1"/>
    <col min="16" max="16" width="26.625" bestFit="1" customWidth="1"/>
    <col min="17" max="19" width="26.625" customWidth="1"/>
    <col min="21" max="21" width="30.75" bestFit="1" customWidth="1"/>
    <col min="22" max="22" width="17.375" bestFit="1" customWidth="1"/>
    <col min="23" max="24" width="32.625" customWidth="1"/>
    <col min="25" max="25" width="11" hidden="1" customWidth="1"/>
    <col min="26" max="31" width="9" hidden="1" customWidth="1"/>
    <col min="32" max="33" width="9" customWidth="1"/>
  </cols>
  <sheetData>
    <row r="1" spans="1:32" x14ac:dyDescent="0.15">
      <c r="A1" s="12" t="s">
        <v>135</v>
      </c>
      <c r="B1" s="12" t="s">
        <v>136</v>
      </c>
      <c r="C1" s="12" t="s">
        <v>50</v>
      </c>
      <c r="D1" s="12" t="s">
        <v>139</v>
      </c>
      <c r="E1" s="12" t="s">
        <v>138</v>
      </c>
      <c r="F1" s="12" t="s">
        <v>202</v>
      </c>
      <c r="G1" s="111" t="s">
        <v>141</v>
      </c>
      <c r="H1" s="111"/>
      <c r="I1" s="111"/>
      <c r="J1" s="111"/>
      <c r="K1" s="111"/>
      <c r="L1" s="67" t="s">
        <v>483</v>
      </c>
      <c r="M1" s="67" t="s">
        <v>500</v>
      </c>
      <c r="N1" s="67" t="s">
        <v>476</v>
      </c>
      <c r="O1" s="21" t="s">
        <v>231</v>
      </c>
      <c r="P1" s="12" t="s">
        <v>157</v>
      </c>
      <c r="Q1" s="12" t="s">
        <v>347</v>
      </c>
      <c r="R1" s="12" t="s">
        <v>354</v>
      </c>
      <c r="S1" s="12" t="s">
        <v>342</v>
      </c>
      <c r="T1" s="12" t="s">
        <v>151</v>
      </c>
      <c r="U1" s="23" t="s">
        <v>160</v>
      </c>
      <c r="V1" s="12" t="s">
        <v>158</v>
      </c>
      <c r="W1" s="12" t="s">
        <v>167</v>
      </c>
      <c r="X1" s="12" t="s">
        <v>182</v>
      </c>
      <c r="Y1" s="23" t="s">
        <v>260</v>
      </c>
      <c r="Z1" s="33" t="s">
        <v>261</v>
      </c>
      <c r="AA1" s="33" t="s">
        <v>296</v>
      </c>
      <c r="AB1" s="33" t="s">
        <v>295</v>
      </c>
      <c r="AC1" s="33" t="s">
        <v>329</v>
      </c>
      <c r="AD1" s="33" t="s">
        <v>321</v>
      </c>
      <c r="AE1" s="33" t="s">
        <v>328</v>
      </c>
    </row>
    <row r="2" spans="1:32" ht="24.95" customHeight="1" x14ac:dyDescent="0.15">
      <c r="A2" s="118">
        <v>1</v>
      </c>
      <c r="B2" s="89">
        <v>1</v>
      </c>
      <c r="C2" s="93">
        <v>1</v>
      </c>
      <c r="D2" s="121" t="s">
        <v>175</v>
      </c>
      <c r="E2" s="12" t="s">
        <v>140</v>
      </c>
      <c r="F2" s="12"/>
      <c r="G2" s="111" t="s">
        <v>144</v>
      </c>
      <c r="H2" s="111"/>
      <c r="I2" s="111"/>
      <c r="J2" s="111"/>
      <c r="K2" s="111"/>
      <c r="L2" s="67"/>
      <c r="M2" s="67"/>
      <c r="N2" s="72" t="s">
        <v>479</v>
      </c>
      <c r="O2" s="21"/>
      <c r="P2" s="12"/>
      <c r="Q2" s="12">
        <v>2</v>
      </c>
      <c r="R2" s="12">
        <f>SUM($Q$2:Q2)</f>
        <v>2</v>
      </c>
      <c r="S2" s="12"/>
      <c r="T2" s="12"/>
      <c r="U2" s="12"/>
      <c r="V2" s="12"/>
      <c r="W2" s="12"/>
      <c r="X2" s="12"/>
      <c r="Y2" s="12"/>
      <c r="Z2">
        <f>SUM($Y$2:Y2)</f>
        <v>0</v>
      </c>
    </row>
    <row r="3" spans="1:32" ht="24.95" customHeight="1" x14ac:dyDescent="0.15">
      <c r="A3" s="119"/>
      <c r="B3" s="89"/>
      <c r="C3" s="94"/>
      <c r="D3" s="121"/>
      <c r="E3" s="12"/>
      <c r="F3" s="12"/>
      <c r="G3" s="90" t="s">
        <v>201</v>
      </c>
      <c r="H3" s="91"/>
      <c r="I3" s="91"/>
      <c r="J3" s="91"/>
      <c r="K3" s="92"/>
      <c r="L3" s="65"/>
      <c r="M3" s="65"/>
      <c r="N3" s="65" t="s">
        <v>480</v>
      </c>
      <c r="O3" s="20"/>
      <c r="P3" s="12"/>
      <c r="Q3" s="105">
        <v>1</v>
      </c>
      <c r="R3" s="12">
        <f>SUM($Q$2:Q3)</f>
        <v>3</v>
      </c>
      <c r="S3" s="12"/>
      <c r="T3" s="12"/>
      <c r="U3" s="12"/>
      <c r="V3" s="12"/>
      <c r="W3" s="12"/>
      <c r="X3" s="12"/>
      <c r="Y3" s="12"/>
      <c r="Z3">
        <f>SUM($Y$2:Y3)</f>
        <v>0</v>
      </c>
    </row>
    <row r="4" spans="1:32" ht="24.95" customHeight="1" x14ac:dyDescent="0.15">
      <c r="A4" s="119"/>
      <c r="B4" s="89"/>
      <c r="C4" s="94"/>
      <c r="D4" s="121"/>
      <c r="E4" s="12"/>
      <c r="F4" s="12"/>
      <c r="G4" s="112" t="s">
        <v>214</v>
      </c>
      <c r="H4" s="124"/>
      <c r="I4" s="124"/>
      <c r="J4" s="124"/>
      <c r="K4" s="125"/>
      <c r="L4" s="69" t="s">
        <v>481</v>
      </c>
      <c r="M4" s="83"/>
      <c r="O4" s="22"/>
      <c r="P4" s="12"/>
      <c r="Q4" s="106"/>
      <c r="R4" s="12">
        <f>SUM($Q$2:Q4)</f>
        <v>3</v>
      </c>
      <c r="S4" s="12"/>
      <c r="T4" s="12"/>
      <c r="U4" s="12"/>
      <c r="V4" s="12"/>
      <c r="W4" s="12" t="s">
        <v>193</v>
      </c>
      <c r="X4" s="12"/>
      <c r="Y4" s="12"/>
      <c r="Z4">
        <f>SUM($Y$2:Y4)</f>
        <v>0</v>
      </c>
    </row>
    <row r="5" spans="1:32" ht="24.95" customHeight="1" x14ac:dyDescent="0.15">
      <c r="A5" s="119"/>
      <c r="B5" s="89"/>
      <c r="C5" s="94"/>
      <c r="D5" s="121"/>
      <c r="E5" s="12"/>
      <c r="F5" s="12"/>
      <c r="G5" s="90" t="s">
        <v>207</v>
      </c>
      <c r="H5" s="91"/>
      <c r="I5" s="91"/>
      <c r="J5" s="91"/>
      <c r="K5" s="92"/>
      <c r="L5" s="65" t="s">
        <v>484</v>
      </c>
      <c r="M5" s="65"/>
      <c r="N5" s="65" t="s">
        <v>482</v>
      </c>
      <c r="O5" s="20"/>
      <c r="P5" s="12"/>
      <c r="Q5" s="12">
        <v>1</v>
      </c>
      <c r="R5" s="12">
        <f>SUM($Q$2:Q5)</f>
        <v>4</v>
      </c>
      <c r="S5" s="12"/>
      <c r="T5" s="12"/>
      <c r="U5" s="12"/>
      <c r="V5" s="12"/>
      <c r="W5" s="12" t="s">
        <v>192</v>
      </c>
      <c r="X5" s="12"/>
      <c r="Y5" s="12"/>
      <c r="Z5">
        <f>SUM($Y$2:Y5)</f>
        <v>0</v>
      </c>
    </row>
    <row r="6" spans="1:32" ht="36" customHeight="1" x14ac:dyDescent="0.15">
      <c r="A6" s="119"/>
      <c r="B6" s="89"/>
      <c r="C6" s="94"/>
      <c r="D6" s="14" t="s">
        <v>142</v>
      </c>
      <c r="E6" s="14" t="s">
        <v>140</v>
      </c>
      <c r="F6" s="15" t="s">
        <v>137</v>
      </c>
      <c r="G6" s="111" t="s">
        <v>206</v>
      </c>
      <c r="H6" s="111"/>
      <c r="I6" s="111"/>
      <c r="J6" s="111"/>
      <c r="K6" s="111"/>
      <c r="L6" s="67"/>
      <c r="M6" s="67"/>
      <c r="N6" s="67"/>
      <c r="O6" s="21"/>
      <c r="P6" s="16"/>
      <c r="Q6" s="12">
        <v>0.5</v>
      </c>
      <c r="R6" s="12">
        <f>SUM($Q$2:Q6)</f>
        <v>4.5</v>
      </c>
      <c r="S6" s="16"/>
      <c r="T6" s="16"/>
      <c r="U6" s="17"/>
      <c r="V6" s="16"/>
      <c r="W6" s="17" t="s">
        <v>168</v>
      </c>
      <c r="X6" s="17"/>
      <c r="Y6" s="17"/>
      <c r="Z6">
        <f>SUM($Y$2:Y6)</f>
        <v>0</v>
      </c>
    </row>
    <row r="7" spans="1:32" ht="30.75" customHeight="1" thickBot="1" x14ac:dyDescent="0.2">
      <c r="A7" s="119"/>
      <c r="B7" s="89"/>
      <c r="C7" s="94"/>
      <c r="D7" s="122" t="s">
        <v>143</v>
      </c>
      <c r="E7" s="12">
        <v>2</v>
      </c>
      <c r="F7" s="18" t="s">
        <v>148</v>
      </c>
      <c r="G7" s="112" t="s">
        <v>200</v>
      </c>
      <c r="H7" s="91"/>
      <c r="I7" s="91"/>
      <c r="J7" s="91"/>
      <c r="K7" s="92"/>
      <c r="L7" s="65"/>
      <c r="M7" s="65"/>
      <c r="N7" s="65"/>
      <c r="O7" s="20"/>
      <c r="P7" s="16"/>
      <c r="Q7" s="24">
        <v>2.2999999999999998</v>
      </c>
      <c r="R7" s="12">
        <f>SUM($Q$2:Q7)</f>
        <v>6.8</v>
      </c>
      <c r="S7" s="16"/>
      <c r="T7" s="16"/>
      <c r="U7" s="116" t="s">
        <v>185</v>
      </c>
      <c r="V7" s="16"/>
      <c r="W7" s="17"/>
      <c r="X7" s="17"/>
      <c r="Y7" s="17"/>
      <c r="Z7">
        <f>SUM($Y$2:Y7)</f>
        <v>0</v>
      </c>
    </row>
    <row r="8" spans="1:32" ht="24.95" customHeight="1" x14ac:dyDescent="0.15">
      <c r="A8" s="119"/>
      <c r="B8" s="89"/>
      <c r="C8" s="94"/>
      <c r="D8" s="123"/>
      <c r="E8" s="12">
        <v>3</v>
      </c>
      <c r="F8" s="12" t="s">
        <v>146</v>
      </c>
      <c r="G8" s="111" t="s">
        <v>186</v>
      </c>
      <c r="H8" s="111"/>
      <c r="I8" s="111"/>
      <c r="J8" s="111"/>
      <c r="K8" s="111"/>
      <c r="L8" s="72" t="s">
        <v>485</v>
      </c>
      <c r="M8" s="72"/>
      <c r="N8" s="67"/>
      <c r="O8" s="21"/>
      <c r="P8" s="16"/>
      <c r="Q8" s="12">
        <v>2</v>
      </c>
      <c r="R8" s="12">
        <f>SUM($Q$2:Q8)</f>
        <v>8.8000000000000007</v>
      </c>
      <c r="S8" s="16"/>
      <c r="T8" s="16" t="s">
        <v>152</v>
      </c>
      <c r="U8" s="116"/>
      <c r="V8" s="16"/>
      <c r="W8" s="17"/>
      <c r="X8" s="17"/>
      <c r="Y8" s="52">
        <v>6</v>
      </c>
      <c r="Z8" s="44">
        <f>SUM($Y$2:Y8)</f>
        <v>6</v>
      </c>
      <c r="AA8" s="45"/>
      <c r="AB8" s="45">
        <v>20</v>
      </c>
      <c r="AC8" s="45">
        <v>6</v>
      </c>
      <c r="AD8" s="46">
        <v>20</v>
      </c>
      <c r="AE8" s="4">
        <f>SUM($AB$8:AC8)</f>
        <v>26</v>
      </c>
      <c r="AF8">
        <f>SUM($AD$8:AD8)</f>
        <v>20</v>
      </c>
    </row>
    <row r="9" spans="1:32" ht="24.95" customHeight="1" x14ac:dyDescent="0.15">
      <c r="A9" s="119"/>
      <c r="B9" s="89"/>
      <c r="C9" s="94"/>
      <c r="D9" s="14" t="s">
        <v>147</v>
      </c>
      <c r="E9" s="12"/>
      <c r="F9" s="12"/>
      <c r="G9" s="126" t="s">
        <v>205</v>
      </c>
      <c r="H9" s="126"/>
      <c r="I9" s="126"/>
      <c r="J9" s="126"/>
      <c r="K9" s="126"/>
      <c r="L9" s="70"/>
      <c r="M9" s="70"/>
      <c r="N9" s="70"/>
      <c r="O9" s="25"/>
      <c r="P9" s="24" t="s">
        <v>191</v>
      </c>
      <c r="Q9" s="12">
        <v>1</v>
      </c>
      <c r="R9" s="12">
        <f>SUM($Q$2:Q9)</f>
        <v>9.8000000000000007</v>
      </c>
      <c r="S9" s="24"/>
      <c r="T9" s="16"/>
      <c r="U9" s="17"/>
      <c r="V9" s="16" t="s">
        <v>161</v>
      </c>
      <c r="W9" s="17"/>
      <c r="X9" s="17"/>
      <c r="Y9" s="52"/>
      <c r="Z9" s="47">
        <f>SUM($Y$2:Y9)</f>
        <v>6</v>
      </c>
      <c r="AA9" s="31"/>
      <c r="AB9" s="31"/>
      <c r="AC9" s="31"/>
      <c r="AD9" s="48"/>
      <c r="AE9" s="4"/>
    </row>
    <row r="10" spans="1:32" ht="24.95" customHeight="1" x14ac:dyDescent="0.15">
      <c r="A10" s="119"/>
      <c r="B10" s="89"/>
      <c r="C10" s="95"/>
      <c r="D10" s="14" t="s">
        <v>477</v>
      </c>
      <c r="E10" s="12"/>
      <c r="F10" s="12"/>
      <c r="G10" s="113" t="s">
        <v>478</v>
      </c>
      <c r="H10" s="114"/>
      <c r="I10" s="114"/>
      <c r="J10" s="114"/>
      <c r="K10" s="115"/>
      <c r="L10" s="82" t="s">
        <v>488</v>
      </c>
      <c r="M10" s="82"/>
      <c r="N10" s="70"/>
      <c r="O10" s="70"/>
      <c r="P10" s="24"/>
      <c r="Q10" s="12"/>
      <c r="R10" s="12"/>
      <c r="S10" s="24"/>
      <c r="T10" s="16"/>
      <c r="U10" s="17"/>
      <c r="V10" s="16"/>
      <c r="W10" s="17"/>
      <c r="X10" s="17"/>
      <c r="Y10" s="52"/>
      <c r="Z10" s="47"/>
      <c r="AA10" s="31"/>
      <c r="AB10" s="31"/>
      <c r="AC10" s="31"/>
      <c r="AD10" s="48"/>
      <c r="AE10" s="4"/>
    </row>
    <row r="11" spans="1:32" ht="24.95" customHeight="1" thickBot="1" x14ac:dyDescent="0.2">
      <c r="A11" s="120"/>
      <c r="B11" s="89"/>
      <c r="C11" s="93">
        <v>2</v>
      </c>
      <c r="D11" s="14" t="s">
        <v>175</v>
      </c>
      <c r="E11" s="12"/>
      <c r="F11" s="18" t="s">
        <v>203</v>
      </c>
      <c r="G11" s="111" t="s">
        <v>204</v>
      </c>
      <c r="H11" s="111"/>
      <c r="I11" s="111"/>
      <c r="J11" s="111"/>
      <c r="K11" s="111"/>
      <c r="L11" s="67"/>
      <c r="M11" s="67"/>
      <c r="N11" s="67" t="s">
        <v>486</v>
      </c>
      <c r="O11" s="21"/>
      <c r="P11" s="16"/>
      <c r="Q11" s="12">
        <v>0.5</v>
      </c>
      <c r="R11" s="12">
        <f>SUM($Q$2:Q11)</f>
        <v>10.3</v>
      </c>
      <c r="S11" s="16"/>
      <c r="T11" s="16"/>
      <c r="U11" s="17"/>
      <c r="V11" s="16"/>
      <c r="W11" s="17"/>
      <c r="X11" s="17"/>
      <c r="Y11" s="52"/>
      <c r="Z11" s="49">
        <f>SUM($Y$2:Y11)</f>
        <v>6</v>
      </c>
      <c r="AA11" s="50"/>
      <c r="AB11" s="50"/>
      <c r="AC11" s="50"/>
      <c r="AD11" s="51"/>
      <c r="AE11" s="4"/>
    </row>
    <row r="12" spans="1:32" ht="24.95" customHeight="1" x14ac:dyDescent="0.15">
      <c r="A12" s="89">
        <v>2</v>
      </c>
      <c r="B12" s="89"/>
      <c r="C12" s="94"/>
      <c r="D12" s="14" t="s">
        <v>149</v>
      </c>
      <c r="E12" s="12" t="s">
        <v>140</v>
      </c>
      <c r="F12" s="12"/>
      <c r="G12" s="90" t="s">
        <v>199</v>
      </c>
      <c r="H12" s="91"/>
      <c r="I12" s="91"/>
      <c r="J12" s="91"/>
      <c r="K12" s="92"/>
      <c r="L12" s="12"/>
      <c r="M12" s="59"/>
      <c r="N12" s="69" t="s">
        <v>487</v>
      </c>
      <c r="O12" s="20"/>
      <c r="P12" s="13"/>
      <c r="Q12" s="13">
        <v>2</v>
      </c>
      <c r="R12" s="12">
        <f>SUM($Q$2:Q12)</f>
        <v>12.3</v>
      </c>
      <c r="S12" s="13"/>
      <c r="T12" s="13"/>
      <c r="U12" s="17"/>
      <c r="V12" s="13"/>
      <c r="W12" s="17"/>
      <c r="X12" s="17"/>
      <c r="Y12" s="52"/>
      <c r="Z12" s="44">
        <f>SUM($Y$2:Y12)</f>
        <v>6</v>
      </c>
      <c r="AA12" s="45"/>
      <c r="AB12" s="45"/>
      <c r="AC12" s="45"/>
      <c r="AD12" s="46"/>
      <c r="AE12" s="4"/>
    </row>
    <row r="13" spans="1:32" ht="24.95" customHeight="1" x14ac:dyDescent="0.15">
      <c r="A13" s="89"/>
      <c r="B13" s="89"/>
      <c r="C13" s="94"/>
      <c r="D13" s="122" t="s">
        <v>143</v>
      </c>
      <c r="E13" s="12">
        <v>1</v>
      </c>
      <c r="F13" s="18"/>
      <c r="G13" s="112" t="s">
        <v>489</v>
      </c>
      <c r="H13" s="124"/>
      <c r="I13" s="124"/>
      <c r="J13" s="124"/>
      <c r="K13" s="125"/>
      <c r="N13" s="69" t="s">
        <v>490</v>
      </c>
      <c r="O13" s="22"/>
      <c r="P13" s="12"/>
      <c r="Q13" s="12">
        <f>[2]升级时间曲线!$P$27-SUM(Q8:Q12)</f>
        <v>2.5309236294931274</v>
      </c>
      <c r="R13" s="12">
        <f>SUM($Q$2:Q13)</f>
        <v>14.830923629493128</v>
      </c>
      <c r="S13" s="12"/>
      <c r="T13" s="12"/>
      <c r="U13" s="111"/>
      <c r="V13" s="12"/>
      <c r="W13" s="12"/>
      <c r="X13" s="12"/>
      <c r="Y13" s="43"/>
      <c r="Z13" s="47">
        <f>SUM($Y$2:Y13)</f>
        <v>6</v>
      </c>
      <c r="AA13" s="31"/>
      <c r="AB13" s="31"/>
      <c r="AC13" s="31"/>
      <c r="AD13" s="48"/>
      <c r="AE13" s="4"/>
    </row>
    <row r="14" spans="1:32" ht="24.95" customHeight="1" x14ac:dyDescent="0.15">
      <c r="A14" s="89"/>
      <c r="B14" s="89"/>
      <c r="C14" s="94"/>
      <c r="D14" s="123"/>
      <c r="E14" s="12">
        <v>3</v>
      </c>
      <c r="F14" s="12"/>
      <c r="G14" s="90" t="s">
        <v>194</v>
      </c>
      <c r="H14" s="91"/>
      <c r="I14" s="91"/>
      <c r="J14" s="91"/>
      <c r="K14" s="92"/>
      <c r="L14" s="82" t="s">
        <v>492</v>
      </c>
      <c r="M14" s="82"/>
      <c r="N14" s="65"/>
      <c r="O14" s="20"/>
      <c r="P14" s="12"/>
      <c r="Q14" s="12">
        <v>1</v>
      </c>
      <c r="R14" s="12">
        <f>SUM($Q$2:Q14)</f>
        <v>15.830923629493128</v>
      </c>
      <c r="S14" s="12"/>
      <c r="T14" s="12"/>
      <c r="U14" s="111"/>
      <c r="V14" s="12"/>
      <c r="W14" s="12"/>
      <c r="X14" s="12"/>
      <c r="Y14" s="43"/>
      <c r="Z14" s="47">
        <f>SUM($Y$2:Y14)</f>
        <v>6</v>
      </c>
      <c r="AA14" s="31"/>
      <c r="AB14" s="31">
        <v>20</v>
      </c>
      <c r="AC14" s="31">
        <v>6</v>
      </c>
      <c r="AD14" s="48">
        <v>30</v>
      </c>
      <c r="AE14" s="4">
        <f>SUM($AB$8:AC14)</f>
        <v>52</v>
      </c>
      <c r="AF14">
        <f>SUM($AD$8:AD14)</f>
        <v>50</v>
      </c>
    </row>
    <row r="15" spans="1:32" ht="24.95" customHeight="1" x14ac:dyDescent="0.15">
      <c r="A15" s="89"/>
      <c r="B15" s="89"/>
      <c r="C15" s="95"/>
      <c r="D15" s="14" t="s">
        <v>147</v>
      </c>
      <c r="E15" s="12" t="s">
        <v>150</v>
      </c>
      <c r="F15" s="12"/>
      <c r="G15" s="111" t="s">
        <v>181</v>
      </c>
      <c r="H15" s="111"/>
      <c r="I15" s="111"/>
      <c r="J15" s="111"/>
      <c r="K15" s="111"/>
      <c r="L15" s="67"/>
      <c r="M15" s="67"/>
      <c r="N15" s="67"/>
      <c r="O15" s="21"/>
      <c r="P15" s="12"/>
      <c r="Q15" s="12">
        <v>0.34</v>
      </c>
      <c r="R15" s="12">
        <f>SUM($Q$2:Q15)</f>
        <v>16.170923629493128</v>
      </c>
      <c r="S15" s="12">
        <v>20</v>
      </c>
      <c r="T15" s="12"/>
      <c r="U15" s="12"/>
      <c r="V15" s="12"/>
      <c r="W15" s="12"/>
      <c r="X15" s="12" t="s">
        <v>183</v>
      </c>
      <c r="Y15" s="43">
        <v>6</v>
      </c>
      <c r="Z15" s="47">
        <f>SUM($Y$2:Y15)</f>
        <v>12</v>
      </c>
      <c r="AA15" s="31"/>
      <c r="AB15" s="31"/>
      <c r="AC15" s="31"/>
      <c r="AD15" s="48"/>
      <c r="AE15" s="4"/>
    </row>
    <row r="16" spans="1:32" ht="24.95" customHeight="1" x14ac:dyDescent="0.15">
      <c r="A16" s="89"/>
      <c r="B16" s="89"/>
      <c r="C16" s="93">
        <v>3</v>
      </c>
      <c r="D16" s="14" t="s">
        <v>149</v>
      </c>
      <c r="E16" s="12"/>
      <c r="F16" s="12"/>
      <c r="G16" s="111" t="s">
        <v>493</v>
      </c>
      <c r="H16" s="111"/>
      <c r="I16" s="111"/>
      <c r="J16" s="111"/>
      <c r="K16" s="111"/>
      <c r="L16" s="67"/>
      <c r="M16" s="67"/>
      <c r="N16" s="67"/>
      <c r="O16" s="21"/>
      <c r="P16" s="12"/>
      <c r="Q16" s="12">
        <v>1</v>
      </c>
      <c r="R16" s="12">
        <f>SUM($Q$2:Q16)</f>
        <v>17.170923629493128</v>
      </c>
      <c r="S16" s="12"/>
      <c r="T16" s="12"/>
      <c r="U16" s="12"/>
      <c r="V16" s="12"/>
      <c r="W16" s="12"/>
      <c r="X16" s="12"/>
      <c r="Y16" s="43"/>
      <c r="Z16" s="47">
        <f>SUM($Y$2:Y16)</f>
        <v>12</v>
      </c>
      <c r="AA16" s="31"/>
      <c r="AB16" s="31"/>
      <c r="AC16" s="31"/>
      <c r="AD16" s="48"/>
      <c r="AE16" s="4"/>
    </row>
    <row r="17" spans="1:32" ht="24.95" customHeight="1" thickBot="1" x14ac:dyDescent="0.2">
      <c r="A17" s="89"/>
      <c r="B17" s="89"/>
      <c r="C17" s="94"/>
      <c r="D17" s="14" t="s">
        <v>145</v>
      </c>
      <c r="E17" s="12">
        <v>1</v>
      </c>
      <c r="F17" s="12"/>
      <c r="G17" s="111" t="s">
        <v>187</v>
      </c>
      <c r="H17" s="111"/>
      <c r="I17" s="111"/>
      <c r="J17" s="111"/>
      <c r="K17" s="111"/>
      <c r="L17" s="67"/>
      <c r="M17" s="76"/>
      <c r="N17" s="76"/>
      <c r="O17" s="77"/>
      <c r="P17" s="12"/>
      <c r="Q17" s="12">
        <f>2.78</f>
        <v>2.78</v>
      </c>
      <c r="R17" s="12">
        <f>SUM($Q$2:Q17)</f>
        <v>19.950923629493129</v>
      </c>
      <c r="S17" s="12"/>
      <c r="T17" s="12"/>
      <c r="U17" s="12" t="s">
        <v>162</v>
      </c>
      <c r="V17" s="16" t="s">
        <v>173</v>
      </c>
      <c r="W17" s="12"/>
      <c r="X17" s="12"/>
      <c r="Y17" s="43"/>
      <c r="Z17" s="49">
        <f>SUM($Y$2:Y17)</f>
        <v>12</v>
      </c>
      <c r="AA17" s="50"/>
      <c r="AB17" s="50"/>
      <c r="AC17" s="50"/>
      <c r="AD17" s="51"/>
      <c r="AE17" s="4"/>
    </row>
    <row r="18" spans="1:32" ht="24.95" customHeight="1" x14ac:dyDescent="0.15">
      <c r="A18" s="89">
        <v>3</v>
      </c>
      <c r="B18" s="89"/>
      <c r="C18" s="95"/>
      <c r="D18" s="14" t="s">
        <v>153</v>
      </c>
      <c r="E18" s="12"/>
      <c r="F18" s="12"/>
      <c r="G18" s="90" t="s">
        <v>310</v>
      </c>
      <c r="H18" s="91"/>
      <c r="I18" s="91"/>
      <c r="J18" s="91"/>
      <c r="K18" s="92"/>
      <c r="L18" s="65" t="s">
        <v>496</v>
      </c>
      <c r="M18" s="76"/>
      <c r="N18" s="76"/>
      <c r="O18" s="77"/>
      <c r="P18" s="12"/>
      <c r="Q18" s="12">
        <v>2</v>
      </c>
      <c r="R18" s="12">
        <f>SUM($Q$2:Q18)</f>
        <v>21.950923629493129</v>
      </c>
      <c r="S18" s="12"/>
      <c r="T18" s="12"/>
      <c r="U18" s="12"/>
      <c r="W18" s="12" t="s">
        <v>315</v>
      </c>
      <c r="X18" s="12" t="s">
        <v>195</v>
      </c>
      <c r="Y18" s="43">
        <v>6</v>
      </c>
      <c r="Z18" s="44">
        <f>SUM($Y$2:Y18)</f>
        <v>18</v>
      </c>
      <c r="AA18" s="45"/>
      <c r="AB18" s="45"/>
      <c r="AC18" s="45"/>
      <c r="AD18" s="46"/>
      <c r="AE18" s="4"/>
    </row>
    <row r="19" spans="1:32" ht="24.95" customHeight="1" x14ac:dyDescent="0.15">
      <c r="A19" s="89"/>
      <c r="B19" s="89"/>
      <c r="C19" s="93">
        <v>4</v>
      </c>
      <c r="D19" s="14" t="s">
        <v>175</v>
      </c>
      <c r="E19" s="12"/>
      <c r="F19" s="24" t="s">
        <v>184</v>
      </c>
      <c r="G19" s="111" t="s">
        <v>494</v>
      </c>
      <c r="H19" s="111"/>
      <c r="I19" s="111"/>
      <c r="J19" s="111"/>
      <c r="K19" s="111"/>
      <c r="L19" s="65" t="s">
        <v>495</v>
      </c>
      <c r="M19" s="76"/>
      <c r="N19" s="12"/>
      <c r="O19" s="20"/>
      <c r="P19" s="12"/>
      <c r="Q19" s="12">
        <v>2</v>
      </c>
      <c r="R19" s="12">
        <f>SUM($Q$2:Q19)</f>
        <v>23.950923629493129</v>
      </c>
      <c r="S19" s="12"/>
      <c r="T19" s="12"/>
      <c r="U19" s="12"/>
      <c r="V19" s="12"/>
      <c r="W19" s="12"/>
      <c r="X19" t="s">
        <v>311</v>
      </c>
      <c r="Y19" s="43"/>
      <c r="Z19" s="47">
        <f>SUM($Y$2:Y19)</f>
        <v>18</v>
      </c>
      <c r="AA19" s="31"/>
      <c r="AB19" s="31">
        <v>35</v>
      </c>
      <c r="AC19" s="31">
        <v>6</v>
      </c>
      <c r="AD19" s="48">
        <v>40</v>
      </c>
      <c r="AE19" s="4">
        <f>SUM($AB$8:AC19)</f>
        <v>93</v>
      </c>
      <c r="AF19">
        <f>SUM($AD$8:AD19)</f>
        <v>90</v>
      </c>
    </row>
    <row r="20" spans="1:32" ht="24.95" customHeight="1" x14ac:dyDescent="0.15">
      <c r="A20" s="89"/>
      <c r="B20" s="89"/>
      <c r="C20" s="94"/>
      <c r="D20" s="14" t="s">
        <v>142</v>
      </c>
      <c r="E20" s="12"/>
      <c r="F20" s="12"/>
      <c r="G20" s="111" t="s">
        <v>198</v>
      </c>
      <c r="H20" s="111"/>
      <c r="I20" s="111"/>
      <c r="J20" s="111"/>
      <c r="K20" s="111"/>
      <c r="L20" s="67"/>
      <c r="M20" s="76"/>
      <c r="N20" s="76"/>
      <c r="O20" s="77"/>
      <c r="P20" s="12"/>
      <c r="Q20" s="12">
        <v>0.7</v>
      </c>
      <c r="R20" s="12">
        <f>SUM($Q$2:Q20)</f>
        <v>24.650923629493128</v>
      </c>
      <c r="S20" s="12"/>
      <c r="T20" s="12"/>
      <c r="U20" s="12"/>
      <c r="V20" s="12"/>
      <c r="W20" s="12"/>
      <c r="X20" s="12"/>
      <c r="Y20" s="43"/>
      <c r="Z20" s="47">
        <f>SUM($Y$2:Y20)</f>
        <v>18</v>
      </c>
      <c r="AA20" s="31"/>
      <c r="AB20" s="31"/>
      <c r="AC20" s="31"/>
      <c r="AD20" s="48"/>
      <c r="AE20" s="4"/>
    </row>
    <row r="21" spans="1:32" ht="24.95" customHeight="1" x14ac:dyDescent="0.15">
      <c r="A21" s="89"/>
      <c r="B21" s="89"/>
      <c r="C21" s="94"/>
      <c r="D21" s="14" t="s">
        <v>143</v>
      </c>
      <c r="E21" s="12"/>
      <c r="F21" s="12"/>
      <c r="G21" s="111" t="s">
        <v>497</v>
      </c>
      <c r="H21" s="111"/>
      <c r="I21" s="111"/>
      <c r="J21" s="111"/>
      <c r="K21" s="111"/>
      <c r="L21" s="67" t="s">
        <v>498</v>
      </c>
      <c r="M21" s="76"/>
      <c r="N21" s="76"/>
      <c r="O21" s="77"/>
      <c r="P21" s="12"/>
      <c r="Q21" s="12">
        <v>3.1</v>
      </c>
      <c r="R21" s="12">
        <f>SUM($Q$2:Q21)</f>
        <v>27.75092362949313</v>
      </c>
      <c r="S21" s="12"/>
      <c r="T21" s="12"/>
      <c r="U21" s="12" t="s">
        <v>180</v>
      </c>
      <c r="V21" s="16" t="s">
        <v>174</v>
      </c>
      <c r="W21" s="12"/>
      <c r="X21" s="12"/>
      <c r="Y21" s="43"/>
      <c r="Z21" s="47">
        <f>SUM($Y$2:Y21)</f>
        <v>18</v>
      </c>
      <c r="AA21" s="31"/>
      <c r="AB21" s="31"/>
      <c r="AC21" s="31"/>
      <c r="AD21" s="48"/>
      <c r="AE21" s="4"/>
    </row>
    <row r="22" spans="1:32" ht="24.95" customHeight="1" x14ac:dyDescent="0.15">
      <c r="A22" s="89"/>
      <c r="B22" s="89"/>
      <c r="C22" s="94"/>
      <c r="D22" s="93" t="s">
        <v>147</v>
      </c>
      <c r="E22" s="12"/>
      <c r="F22" s="12"/>
      <c r="G22" s="111" t="s">
        <v>155</v>
      </c>
      <c r="H22" s="111"/>
      <c r="I22" s="111"/>
      <c r="J22" s="111"/>
      <c r="K22" s="111"/>
      <c r="L22" s="67"/>
      <c r="M22" s="76"/>
      <c r="N22" s="76"/>
      <c r="O22" s="77"/>
      <c r="P22" s="24" t="s">
        <v>166</v>
      </c>
      <c r="Q22" s="12">
        <v>0.1</v>
      </c>
      <c r="R22" s="12">
        <f>SUM($Q$2:Q22)</f>
        <v>27.850923629493131</v>
      </c>
      <c r="S22" s="12"/>
      <c r="T22" s="12"/>
      <c r="U22" s="12"/>
      <c r="V22" s="16"/>
      <c r="W22" s="12"/>
      <c r="X22" s="12"/>
      <c r="Y22" s="43"/>
      <c r="Z22" s="47"/>
      <c r="AA22" s="31"/>
      <c r="AB22" s="31"/>
      <c r="AC22" s="31"/>
      <c r="AD22" s="48"/>
      <c r="AE22" s="4"/>
    </row>
    <row r="23" spans="1:32" ht="24.95" customHeight="1" thickBot="1" x14ac:dyDescent="0.2">
      <c r="A23" s="89"/>
      <c r="B23" s="89"/>
      <c r="C23" s="95"/>
      <c r="D23" s="95"/>
      <c r="E23" s="12"/>
      <c r="F23" s="12"/>
      <c r="G23" s="90" t="s">
        <v>344</v>
      </c>
      <c r="H23" s="91"/>
      <c r="I23" s="91"/>
      <c r="J23" s="91"/>
      <c r="K23" s="92"/>
      <c r="L23" s="69" t="s">
        <v>499</v>
      </c>
      <c r="M23" s="78"/>
      <c r="N23" s="76"/>
      <c r="O23" s="77" t="s">
        <v>346</v>
      </c>
      <c r="P23" s="12" t="s">
        <v>345</v>
      </c>
      <c r="Q23" s="12">
        <v>0.5</v>
      </c>
      <c r="R23" s="12">
        <f>SUM($Q$2:Q23)</f>
        <v>28.350923629493131</v>
      </c>
      <c r="S23" s="24"/>
      <c r="T23" s="12"/>
      <c r="U23" s="12"/>
      <c r="V23" s="12"/>
      <c r="W23" s="12" t="s">
        <v>330</v>
      </c>
      <c r="X23" s="12"/>
      <c r="Y23" s="43">
        <v>6</v>
      </c>
      <c r="Z23" s="49">
        <f>SUM($Y$2:Y23)</f>
        <v>24</v>
      </c>
      <c r="AA23" s="50"/>
      <c r="AB23" s="50"/>
      <c r="AC23" s="50"/>
      <c r="AD23" s="51"/>
      <c r="AE23" s="4"/>
    </row>
    <row r="24" spans="1:32" ht="24.95" customHeight="1" x14ac:dyDescent="0.15">
      <c r="A24" s="89">
        <v>4</v>
      </c>
      <c r="B24" s="89"/>
      <c r="C24" s="93">
        <v>5</v>
      </c>
      <c r="D24" s="14" t="s">
        <v>142</v>
      </c>
      <c r="E24" s="12"/>
      <c r="F24" s="40" t="s">
        <v>179</v>
      </c>
      <c r="G24" s="111" t="s">
        <v>156</v>
      </c>
      <c r="H24" s="111"/>
      <c r="I24" s="111"/>
      <c r="J24" s="111"/>
      <c r="K24" s="111"/>
      <c r="L24" s="67" t="s">
        <v>501</v>
      </c>
      <c r="M24" s="76"/>
      <c r="N24" s="76"/>
      <c r="O24" s="77"/>
      <c r="P24" s="12"/>
      <c r="Q24" s="12">
        <v>0.3</v>
      </c>
      <c r="R24" s="12">
        <f>SUM($Q$2:Q24)</f>
        <v>28.650923629493132</v>
      </c>
      <c r="S24" s="12"/>
      <c r="T24" s="12"/>
      <c r="U24" s="12"/>
      <c r="V24" s="12"/>
      <c r="W24" t="s">
        <v>349</v>
      </c>
      <c r="X24" s="12"/>
      <c r="Y24" s="43"/>
      <c r="Z24" s="47">
        <f>SUM($Y$2:Y24)</f>
        <v>24</v>
      </c>
      <c r="AA24" s="31"/>
      <c r="AB24" s="31"/>
      <c r="AC24" s="31"/>
      <c r="AD24" s="48"/>
      <c r="AE24" s="4"/>
    </row>
    <row r="25" spans="1:32" ht="24.95" customHeight="1" x14ac:dyDescent="0.15">
      <c r="A25" s="89"/>
      <c r="B25" s="89"/>
      <c r="C25" s="94"/>
      <c r="D25" s="14" t="s">
        <v>143</v>
      </c>
      <c r="E25" s="12"/>
      <c r="F25" s="101" t="s">
        <v>178</v>
      </c>
      <c r="G25" s="111" t="s">
        <v>159</v>
      </c>
      <c r="H25" s="111"/>
      <c r="I25" s="111"/>
      <c r="J25" s="111"/>
      <c r="K25" s="111"/>
      <c r="L25" s="67"/>
      <c r="M25" s="67"/>
      <c r="N25" s="67"/>
      <c r="O25" s="21"/>
      <c r="P25" s="12"/>
      <c r="Q25" s="12">
        <v>3.5</v>
      </c>
      <c r="R25" s="12">
        <f>SUM($Q$2:Q25)</f>
        <v>32.150923629493136</v>
      </c>
      <c r="S25" s="12"/>
      <c r="T25" s="12"/>
      <c r="U25" s="12"/>
      <c r="W25" s="12"/>
      <c r="X25" s="12"/>
      <c r="Y25" s="43"/>
      <c r="Z25" s="47">
        <f>SUM($Y$2:Y25)</f>
        <v>24</v>
      </c>
      <c r="AA25" s="31"/>
      <c r="AB25" s="31">
        <v>35</v>
      </c>
      <c r="AC25" s="31">
        <v>6</v>
      </c>
      <c r="AD25" s="48">
        <v>50</v>
      </c>
      <c r="AE25" s="4"/>
    </row>
    <row r="26" spans="1:32" ht="24.95" customHeight="1" x14ac:dyDescent="0.15">
      <c r="A26" s="89"/>
      <c r="B26" s="89"/>
      <c r="C26" s="94"/>
      <c r="D26" s="93" t="s">
        <v>147</v>
      </c>
      <c r="E26" s="12"/>
      <c r="F26" s="98"/>
      <c r="G26" s="111" t="s">
        <v>169</v>
      </c>
      <c r="H26" s="111"/>
      <c r="I26" s="111"/>
      <c r="J26" s="111"/>
      <c r="K26" s="111"/>
      <c r="L26" s="67"/>
      <c r="M26" s="67"/>
      <c r="N26" s="67"/>
      <c r="O26" s="21"/>
      <c r="P26" s="12"/>
      <c r="Q26" s="12"/>
      <c r="R26" s="12">
        <f>SUM($Q$2:Q26)</f>
        <v>32.150923629493136</v>
      </c>
      <c r="S26" s="12"/>
      <c r="T26" s="12"/>
      <c r="U26" s="12"/>
      <c r="V26" s="16"/>
      <c r="W26" s="12"/>
      <c r="X26" s="12"/>
      <c r="Y26" s="43">
        <v>6</v>
      </c>
      <c r="Z26" s="47">
        <f>SUM($Y$2:Y26)</f>
        <v>30</v>
      </c>
      <c r="AA26" s="31"/>
      <c r="AB26" s="31"/>
      <c r="AC26" s="31"/>
      <c r="AD26" s="48"/>
      <c r="AE26" s="4"/>
    </row>
    <row r="27" spans="1:32" ht="24.95" customHeight="1" x14ac:dyDescent="0.15">
      <c r="A27" s="89"/>
      <c r="B27" s="89"/>
      <c r="C27" s="95"/>
      <c r="D27" s="95"/>
      <c r="E27" s="12"/>
      <c r="F27" s="98"/>
      <c r="G27" s="90" t="s">
        <v>350</v>
      </c>
      <c r="H27" s="91"/>
      <c r="I27" s="91"/>
      <c r="J27" s="91"/>
      <c r="K27" s="92"/>
      <c r="L27" s="65"/>
      <c r="M27" s="65"/>
      <c r="N27" s="65"/>
      <c r="O27" s="28"/>
      <c r="P27" s="12"/>
      <c r="Q27" s="12">
        <v>0.4</v>
      </c>
      <c r="R27" s="12">
        <f>SUM($Q$2:Q27)</f>
        <v>32.550923629493134</v>
      </c>
      <c r="S27" s="12"/>
      <c r="T27" s="12"/>
      <c r="U27" s="12"/>
      <c r="V27" s="56"/>
      <c r="W27" s="12"/>
      <c r="X27" s="12"/>
      <c r="Y27" s="43"/>
      <c r="Z27" s="47"/>
      <c r="AA27" s="31"/>
      <c r="AB27" s="31"/>
      <c r="AC27" s="31"/>
      <c r="AD27" s="48"/>
      <c r="AE27" s="4"/>
    </row>
    <row r="28" spans="1:32" ht="24.95" customHeight="1" thickBot="1" x14ac:dyDescent="0.2">
      <c r="A28" s="89"/>
      <c r="B28" s="89"/>
      <c r="C28" s="117">
        <v>6</v>
      </c>
      <c r="D28" s="14" t="s">
        <v>163</v>
      </c>
      <c r="E28" s="12"/>
      <c r="F28" s="98"/>
      <c r="G28" s="111" t="s">
        <v>351</v>
      </c>
      <c r="H28" s="111"/>
      <c r="I28" s="111"/>
      <c r="J28" s="111"/>
      <c r="K28" s="111"/>
      <c r="L28" s="67"/>
      <c r="M28" s="67"/>
      <c r="N28" s="67"/>
      <c r="O28" s="21"/>
      <c r="P28" s="12"/>
      <c r="Q28" s="12">
        <v>0.5</v>
      </c>
      <c r="R28" s="12">
        <f>SUM($Q$2:Q28)</f>
        <v>33.050923629493134</v>
      </c>
      <c r="S28" s="12"/>
      <c r="T28" s="12"/>
      <c r="U28" s="12"/>
      <c r="V28" t="s">
        <v>348</v>
      </c>
      <c r="W28" s="12"/>
      <c r="X28" s="12"/>
      <c r="Y28" s="43"/>
      <c r="Z28" s="49">
        <f>SUM($Y$2:Y28)</f>
        <v>30</v>
      </c>
      <c r="AA28" s="50"/>
      <c r="AB28" s="50"/>
      <c r="AC28" s="50">
        <v>6</v>
      </c>
      <c r="AD28" s="51"/>
      <c r="AE28" s="4">
        <f>SUM($AB$8:AC28)</f>
        <v>140</v>
      </c>
      <c r="AF28">
        <f>SUM($AD$8:AD28)</f>
        <v>140</v>
      </c>
    </row>
    <row r="29" spans="1:32" ht="24.95" customHeight="1" x14ac:dyDescent="0.15">
      <c r="A29" s="89">
        <v>5</v>
      </c>
      <c r="B29" s="89"/>
      <c r="C29" s="117"/>
      <c r="D29" s="26" t="s">
        <v>164</v>
      </c>
      <c r="E29" s="12"/>
      <c r="F29" s="98"/>
      <c r="G29" s="111" t="s">
        <v>159</v>
      </c>
      <c r="H29" s="111"/>
      <c r="I29" s="111"/>
      <c r="J29" s="111"/>
      <c r="K29" s="111"/>
      <c r="L29" s="67"/>
      <c r="M29" s="67"/>
      <c r="N29" s="67"/>
      <c r="O29" s="21"/>
      <c r="P29" s="12"/>
      <c r="Q29" s="12">
        <v>3.7</v>
      </c>
      <c r="R29" s="12">
        <f>SUM($Q$2:Q29)</f>
        <v>36.750923629493137</v>
      </c>
      <c r="S29" s="12"/>
      <c r="T29" s="12"/>
      <c r="U29" s="12"/>
      <c r="V29" s="12"/>
      <c r="W29" s="12"/>
      <c r="X29" s="12"/>
      <c r="Y29" s="43"/>
      <c r="Z29" s="44">
        <f>SUM($Y$2:Y29)</f>
        <v>30</v>
      </c>
      <c r="AA29" s="45"/>
      <c r="AB29" s="45"/>
      <c r="AC29" s="45"/>
      <c r="AD29" s="46"/>
      <c r="AE29" s="4"/>
    </row>
    <row r="30" spans="1:32" ht="24.95" customHeight="1" x14ac:dyDescent="0.15">
      <c r="A30" s="89"/>
      <c r="B30" s="89"/>
      <c r="C30" s="117"/>
      <c r="D30" s="26" t="s">
        <v>165</v>
      </c>
      <c r="E30" s="12"/>
      <c r="F30" s="98"/>
      <c r="G30" s="111" t="s">
        <v>170</v>
      </c>
      <c r="H30" s="111"/>
      <c r="I30" s="111"/>
      <c r="J30" s="111"/>
      <c r="K30" s="111"/>
      <c r="L30" s="67"/>
      <c r="M30" s="67"/>
      <c r="N30" s="67"/>
      <c r="O30" s="21"/>
      <c r="P30" s="12"/>
      <c r="Q30" s="12">
        <v>0.3</v>
      </c>
      <c r="R30" s="12">
        <f>SUM($Q$2:Q30)</f>
        <v>37.050923629493134</v>
      </c>
      <c r="S30" s="12"/>
      <c r="T30" s="12"/>
      <c r="U30" s="12"/>
      <c r="V30" s="12"/>
      <c r="W30" s="12"/>
      <c r="X30" s="12"/>
      <c r="Y30" s="43">
        <v>6</v>
      </c>
      <c r="Z30" s="47">
        <f>SUM($Y$2:Y30)</f>
        <v>36</v>
      </c>
      <c r="AA30" s="31"/>
      <c r="AB30" s="31"/>
      <c r="AC30" s="31"/>
      <c r="AD30" s="48"/>
      <c r="AE30" s="4"/>
    </row>
    <row r="31" spans="1:32" ht="24.95" customHeight="1" x14ac:dyDescent="0.15">
      <c r="A31" s="89"/>
      <c r="B31" s="89"/>
      <c r="C31" s="117">
        <v>7</v>
      </c>
      <c r="D31" s="14" t="s">
        <v>163</v>
      </c>
      <c r="E31" s="12"/>
      <c r="F31" s="98"/>
      <c r="G31" s="111" t="s">
        <v>154</v>
      </c>
      <c r="H31" s="111"/>
      <c r="I31" s="111"/>
      <c r="J31" s="111"/>
      <c r="K31" s="111"/>
      <c r="L31" s="67"/>
      <c r="M31" s="67"/>
      <c r="N31" s="67"/>
      <c r="O31" s="21"/>
      <c r="P31" s="12"/>
      <c r="Q31" s="12">
        <v>0.4</v>
      </c>
      <c r="R31" s="12">
        <f>SUM($Q$2:Q31)</f>
        <v>37.450923629493133</v>
      </c>
      <c r="S31" s="12"/>
      <c r="T31" s="12"/>
      <c r="U31" s="12"/>
      <c r="V31" s="12"/>
      <c r="W31" s="12" t="s">
        <v>331</v>
      </c>
      <c r="X31" s="12"/>
      <c r="Y31" s="43"/>
      <c r="Z31" s="47">
        <f>SUM($Y$2:Y31)</f>
        <v>36</v>
      </c>
      <c r="AA31" s="31"/>
      <c r="AB31" s="31"/>
      <c r="AC31" s="31">
        <v>6</v>
      </c>
      <c r="AD31" s="48">
        <v>60</v>
      </c>
      <c r="AE31" s="4"/>
    </row>
    <row r="32" spans="1:32" ht="24.95" customHeight="1" x14ac:dyDescent="0.15">
      <c r="A32" s="89"/>
      <c r="B32" s="89"/>
      <c r="C32" s="117"/>
      <c r="D32" s="26" t="s">
        <v>164</v>
      </c>
      <c r="E32" s="12"/>
      <c r="F32" s="98"/>
      <c r="G32" s="90" t="s">
        <v>159</v>
      </c>
      <c r="H32" s="91"/>
      <c r="I32" s="91"/>
      <c r="J32" s="91"/>
      <c r="K32" s="92"/>
      <c r="L32" s="65"/>
      <c r="M32" s="65"/>
      <c r="N32" s="65"/>
      <c r="O32" s="27"/>
      <c r="P32" s="12"/>
      <c r="Q32" s="12">
        <v>4</v>
      </c>
      <c r="R32" s="12">
        <f>SUM($Q$2:Q32)</f>
        <v>41.450923629493133</v>
      </c>
      <c r="S32" s="12"/>
      <c r="T32" s="12"/>
      <c r="U32" s="12"/>
      <c r="V32" s="12"/>
      <c r="W32" s="12"/>
      <c r="X32" s="12"/>
      <c r="Y32" s="43"/>
      <c r="Z32" s="47"/>
      <c r="AA32" s="31"/>
      <c r="AB32" s="31"/>
      <c r="AC32" s="31"/>
      <c r="AD32" s="48"/>
      <c r="AE32" s="4"/>
    </row>
    <row r="33" spans="1:32" ht="24.95" customHeight="1" thickBot="1" x14ac:dyDescent="0.2">
      <c r="A33" s="89"/>
      <c r="B33" s="89"/>
      <c r="C33" s="117"/>
      <c r="D33" s="55" t="s">
        <v>341</v>
      </c>
      <c r="E33" s="12"/>
      <c r="F33" s="98"/>
      <c r="G33" s="90" t="s">
        <v>361</v>
      </c>
      <c r="H33" s="91"/>
      <c r="I33" s="91"/>
      <c r="J33" s="91"/>
      <c r="K33" s="92"/>
      <c r="L33" s="65"/>
      <c r="M33" s="65"/>
      <c r="N33" s="65"/>
      <c r="O33" s="20"/>
      <c r="P33" s="12"/>
      <c r="Q33" s="12">
        <v>0.4</v>
      </c>
      <c r="R33" s="12">
        <f>SUM($Q$2:Q33)</f>
        <v>41.850923629493131</v>
      </c>
      <c r="S33" s="12">
        <v>10</v>
      </c>
      <c r="T33" s="12"/>
      <c r="U33" s="12"/>
      <c r="V33" s="12"/>
      <c r="W33" s="12"/>
      <c r="X33" s="12"/>
      <c r="Y33" s="43"/>
      <c r="Z33" s="47">
        <f>SUM($Y$2:Y33)</f>
        <v>36</v>
      </c>
      <c r="AA33" s="31"/>
      <c r="AB33" s="31"/>
      <c r="AC33" s="31">
        <v>18</v>
      </c>
      <c r="AD33" s="48"/>
      <c r="AE33" s="4"/>
    </row>
    <row r="34" spans="1:32" ht="24.95" customHeight="1" x14ac:dyDescent="0.15">
      <c r="A34" s="89">
        <v>6</v>
      </c>
      <c r="B34" s="89"/>
      <c r="C34" s="117">
        <v>8</v>
      </c>
      <c r="D34" s="14" t="s">
        <v>163</v>
      </c>
      <c r="E34" s="12"/>
      <c r="F34" s="12"/>
      <c r="G34" s="111" t="s">
        <v>213</v>
      </c>
      <c r="H34" s="111"/>
      <c r="I34" s="111"/>
      <c r="J34" s="111"/>
      <c r="K34" s="111"/>
      <c r="L34" s="67"/>
      <c r="M34" s="67"/>
      <c r="N34" s="67"/>
      <c r="O34" s="21"/>
      <c r="P34" s="12"/>
      <c r="Q34" s="12">
        <v>0.3</v>
      </c>
      <c r="R34" s="12">
        <f>SUM($Q$2:Q34)</f>
        <v>42.150923629493128</v>
      </c>
      <c r="S34" s="12"/>
      <c r="T34" s="12"/>
      <c r="U34" s="12"/>
      <c r="V34" s="12"/>
      <c r="W34" s="12"/>
      <c r="X34" s="12"/>
      <c r="Y34" s="43"/>
      <c r="Z34" s="44">
        <f>SUM($Y$2:Y34)</f>
        <v>36</v>
      </c>
      <c r="AA34" s="45"/>
      <c r="AB34" s="45"/>
      <c r="AC34" s="45"/>
      <c r="AD34" s="46"/>
      <c r="AE34" s="4">
        <f>SUM($AB$8:AC34)</f>
        <v>164</v>
      </c>
    </row>
    <row r="35" spans="1:32" ht="24.95" customHeight="1" x14ac:dyDescent="0.15">
      <c r="A35" s="89"/>
      <c r="B35" s="89"/>
      <c r="C35" s="117"/>
      <c r="D35" s="26" t="s">
        <v>164</v>
      </c>
      <c r="E35" s="12"/>
      <c r="F35" s="12"/>
      <c r="G35" s="111" t="s">
        <v>171</v>
      </c>
      <c r="H35" s="111"/>
      <c r="I35" s="111"/>
      <c r="J35" s="111"/>
      <c r="K35" s="111"/>
      <c r="L35" s="67"/>
      <c r="M35" s="67"/>
      <c r="N35" s="67"/>
      <c r="O35" s="21"/>
      <c r="P35" s="12"/>
      <c r="Q35" s="12">
        <v>4.5</v>
      </c>
      <c r="R35" s="12">
        <f>SUM($Q$2:Q35)</f>
        <v>46.650923629493128</v>
      </c>
      <c r="S35" s="12"/>
      <c r="T35" s="12"/>
      <c r="U35" s="12" t="s">
        <v>197</v>
      </c>
      <c r="W35" s="12"/>
      <c r="X35" s="12"/>
      <c r="Y35" s="43"/>
      <c r="Z35" s="47">
        <f>SUM($Y$2:Y35)</f>
        <v>36</v>
      </c>
      <c r="AA35" s="31"/>
      <c r="AB35" s="31"/>
      <c r="AC35" s="31">
        <v>6</v>
      </c>
      <c r="AD35" s="48">
        <v>70</v>
      </c>
      <c r="AE35" s="4">
        <f>SUM($AB$8:AC35)</f>
        <v>170</v>
      </c>
    </row>
    <row r="36" spans="1:32" ht="24.95" customHeight="1" thickBot="1" x14ac:dyDescent="0.2">
      <c r="A36" s="89"/>
      <c r="B36" s="89"/>
      <c r="C36" s="117"/>
      <c r="D36" s="26" t="s">
        <v>165</v>
      </c>
      <c r="E36" s="12"/>
      <c r="F36" s="12"/>
      <c r="G36" s="111" t="s">
        <v>172</v>
      </c>
      <c r="H36" s="111"/>
      <c r="I36" s="111"/>
      <c r="J36" s="111"/>
      <c r="K36" s="111"/>
      <c r="L36" s="67"/>
      <c r="M36" s="67"/>
      <c r="N36" s="67"/>
      <c r="O36" s="21"/>
      <c r="P36" s="12" t="s">
        <v>343</v>
      </c>
      <c r="Q36" s="12">
        <v>0.9</v>
      </c>
      <c r="R36" s="12">
        <f>SUM($Q$2:Q36)</f>
        <v>47.550923629493127</v>
      </c>
      <c r="S36" s="12"/>
      <c r="T36" s="12"/>
      <c r="U36" s="12"/>
      <c r="V36" t="s">
        <v>227</v>
      </c>
      <c r="W36" s="12" t="s">
        <v>241</v>
      </c>
      <c r="X36" s="12"/>
      <c r="Y36" s="43">
        <v>6</v>
      </c>
      <c r="Z36" s="49">
        <f>SUM($Y$2:Y36)</f>
        <v>42</v>
      </c>
      <c r="AA36" s="50"/>
      <c r="AB36" s="50">
        <v>50</v>
      </c>
      <c r="AC36" s="50"/>
      <c r="AD36" s="51"/>
      <c r="AE36" s="4">
        <f>SUM($AA$7:AC36)</f>
        <v>220</v>
      </c>
      <c r="AF36">
        <f>SUM($AD$8:AD36)</f>
        <v>270</v>
      </c>
    </row>
    <row r="37" spans="1:32" ht="24.95" customHeight="1" x14ac:dyDescent="0.15">
      <c r="A37" s="89">
        <v>7</v>
      </c>
      <c r="B37" s="89">
        <v>2</v>
      </c>
      <c r="C37" s="110" t="s">
        <v>269</v>
      </c>
      <c r="D37" s="26" t="s">
        <v>176</v>
      </c>
      <c r="E37" s="12"/>
      <c r="F37" s="12"/>
      <c r="G37" s="111" t="s">
        <v>177</v>
      </c>
      <c r="H37" s="111"/>
      <c r="I37" s="111"/>
      <c r="J37" s="111"/>
      <c r="K37" s="111"/>
      <c r="L37" s="67"/>
      <c r="M37" s="67"/>
      <c r="N37" s="67"/>
      <c r="O37" s="21"/>
      <c r="P37" s="12"/>
      <c r="Q37" s="12">
        <v>0.1</v>
      </c>
      <c r="R37" s="12">
        <f>SUM($Q$2:Q37)</f>
        <v>47.650923629493128</v>
      </c>
      <c r="S37" s="12"/>
      <c r="T37" s="12"/>
      <c r="U37" s="12"/>
      <c r="V37" s="12"/>
      <c r="W37" s="12"/>
      <c r="X37" s="12"/>
      <c r="Y37" s="43"/>
      <c r="Z37" s="44">
        <f>SUM($Y$2:Y37)</f>
        <v>42</v>
      </c>
      <c r="AA37" s="45"/>
      <c r="AB37" s="45"/>
      <c r="AC37" s="45"/>
      <c r="AD37" s="46"/>
      <c r="AE37" s="4">
        <f>SUM($AA$7:AC37)</f>
        <v>220</v>
      </c>
    </row>
    <row r="38" spans="1:32" ht="24.95" customHeight="1" x14ac:dyDescent="0.15">
      <c r="A38" s="89"/>
      <c r="B38" s="89"/>
      <c r="C38" s="110"/>
      <c r="D38" s="26" t="s">
        <v>175</v>
      </c>
      <c r="E38" s="12"/>
      <c r="F38" s="12"/>
      <c r="G38" s="90" t="s">
        <v>188</v>
      </c>
      <c r="H38" s="91"/>
      <c r="I38" s="91"/>
      <c r="J38" s="91"/>
      <c r="K38" s="92"/>
      <c r="L38" s="65"/>
      <c r="M38" s="65"/>
      <c r="N38" s="65"/>
      <c r="O38" s="20"/>
      <c r="P38" s="12"/>
      <c r="Q38" s="12">
        <v>0.5</v>
      </c>
      <c r="R38" s="12">
        <f>SUM($Q$2:Q38)</f>
        <v>48.150923629493128</v>
      </c>
      <c r="S38" s="12"/>
      <c r="T38" s="12"/>
      <c r="U38" s="12"/>
      <c r="V38" s="12"/>
      <c r="W38" s="12"/>
      <c r="X38" s="12"/>
      <c r="Y38" s="43"/>
      <c r="Z38" s="47">
        <f>SUM($Y$2:Y38)</f>
        <v>42</v>
      </c>
      <c r="AA38" s="31"/>
      <c r="AB38" s="31"/>
      <c r="AC38" s="31"/>
      <c r="AD38" s="48"/>
      <c r="AE38" s="4">
        <f>SUM($AA$7:AC38)</f>
        <v>220</v>
      </c>
    </row>
    <row r="39" spans="1:32" ht="24.95" customHeight="1" x14ac:dyDescent="0.15">
      <c r="A39" s="89"/>
      <c r="B39" s="89"/>
      <c r="C39" s="110"/>
      <c r="D39" s="26" t="s">
        <v>164</v>
      </c>
      <c r="E39" s="12"/>
      <c r="F39" s="12"/>
      <c r="G39" s="90" t="s">
        <v>211</v>
      </c>
      <c r="H39" s="91"/>
      <c r="I39" s="91"/>
      <c r="J39" s="91"/>
      <c r="K39" s="92"/>
      <c r="L39" s="65"/>
      <c r="M39" s="65"/>
      <c r="N39" s="65"/>
      <c r="O39" s="20"/>
      <c r="P39" s="12"/>
      <c r="Q39" s="12">
        <v>4</v>
      </c>
      <c r="R39" s="57">
        <f>SUM($Q$2:Q39)</f>
        <v>52.150923629493128</v>
      </c>
      <c r="S39" s="12"/>
      <c r="T39" s="12"/>
      <c r="U39" s="12" t="s">
        <v>190</v>
      </c>
      <c r="V39" s="12"/>
      <c r="W39" s="12"/>
      <c r="X39" s="12"/>
      <c r="Y39" s="43"/>
      <c r="Z39" s="47">
        <f>SUM($Y$2:Y39)</f>
        <v>42</v>
      </c>
      <c r="AA39" s="31"/>
      <c r="AB39" s="31"/>
      <c r="AC39" s="31"/>
      <c r="AD39" s="48"/>
      <c r="AE39" s="4">
        <f>SUM($AA$7:AC39)</f>
        <v>220</v>
      </c>
    </row>
    <row r="40" spans="1:32" ht="24.95" customHeight="1" x14ac:dyDescent="0.15">
      <c r="A40" s="89"/>
      <c r="B40" s="89"/>
      <c r="C40" s="110"/>
      <c r="D40" s="26" t="s">
        <v>189</v>
      </c>
      <c r="E40" s="12"/>
      <c r="F40" s="12"/>
      <c r="G40" s="90" t="s">
        <v>196</v>
      </c>
      <c r="H40" s="91"/>
      <c r="I40" s="91"/>
      <c r="J40" s="91"/>
      <c r="K40" s="92"/>
      <c r="L40" s="65"/>
      <c r="M40" s="65"/>
      <c r="N40" s="65"/>
      <c r="O40" s="20"/>
      <c r="P40" s="12"/>
      <c r="Q40" s="12">
        <v>0.9</v>
      </c>
      <c r="R40" s="12">
        <f>SUM($Q$2:Q40)</f>
        <v>53.050923629493127</v>
      </c>
      <c r="S40" s="12"/>
      <c r="T40" s="12"/>
      <c r="U40" s="12"/>
      <c r="V40" s="12"/>
      <c r="W40" s="12" t="s">
        <v>242</v>
      </c>
      <c r="X40" s="12"/>
      <c r="Y40" s="43">
        <v>6</v>
      </c>
      <c r="Z40" s="47">
        <f>SUM($Y$2:Y40)</f>
        <v>48</v>
      </c>
      <c r="AA40" s="31"/>
      <c r="AB40" s="31">
        <v>30</v>
      </c>
      <c r="AC40" s="31">
        <v>6</v>
      </c>
      <c r="AD40" s="48">
        <v>80</v>
      </c>
      <c r="AE40" s="4">
        <f>SUM($AA$7:AC40)</f>
        <v>256</v>
      </c>
    </row>
    <row r="41" spans="1:32" ht="32.1" customHeight="1" thickBot="1" x14ac:dyDescent="0.2">
      <c r="A41" s="89"/>
      <c r="B41" s="89"/>
      <c r="C41" s="110"/>
      <c r="D41" s="29" t="s">
        <v>175</v>
      </c>
      <c r="E41" s="12"/>
      <c r="F41" s="12"/>
      <c r="G41" s="112" t="s">
        <v>367</v>
      </c>
      <c r="H41" s="91"/>
      <c r="I41" s="91"/>
      <c r="J41" s="91"/>
      <c r="K41" s="92"/>
      <c r="L41" s="65"/>
      <c r="M41" s="65"/>
      <c r="N41" s="65"/>
      <c r="O41" s="20"/>
      <c r="P41" s="12"/>
      <c r="Q41" s="12">
        <v>0.8</v>
      </c>
      <c r="R41" s="12">
        <f>SUM($Q$2:Q41)</f>
        <v>53.850923629493124</v>
      </c>
      <c r="S41" s="12"/>
      <c r="T41" s="12"/>
      <c r="U41" s="12"/>
      <c r="V41" s="12"/>
      <c r="W41" s="12"/>
      <c r="X41" s="12"/>
      <c r="Y41" s="43"/>
      <c r="Z41" s="49">
        <f>SUM($Y$2:Y41)</f>
        <v>48</v>
      </c>
      <c r="AA41" s="50">
        <v>50</v>
      </c>
      <c r="AB41" s="50"/>
      <c r="AC41" s="50"/>
      <c r="AD41" s="51"/>
      <c r="AE41" s="4">
        <f>SUM($AA$7:AC41)</f>
        <v>306</v>
      </c>
      <c r="AF41">
        <f>SUM($AD$8:AD41)</f>
        <v>350</v>
      </c>
    </row>
    <row r="42" spans="1:32" ht="32.1" customHeight="1" x14ac:dyDescent="0.15">
      <c r="A42" s="89">
        <v>8</v>
      </c>
      <c r="B42" s="89"/>
      <c r="C42" s="110" t="s">
        <v>270</v>
      </c>
      <c r="D42" s="14" t="s">
        <v>355</v>
      </c>
      <c r="E42" s="12"/>
      <c r="F42" s="12"/>
      <c r="G42" s="90" t="s">
        <v>215</v>
      </c>
      <c r="H42" s="91"/>
      <c r="I42" s="91"/>
      <c r="J42" s="91"/>
      <c r="K42" s="92"/>
      <c r="L42" s="65"/>
      <c r="M42" s="65"/>
      <c r="N42" s="65"/>
      <c r="O42" s="20"/>
      <c r="P42" s="12"/>
      <c r="Q42" s="12">
        <v>1.5</v>
      </c>
      <c r="R42" s="57">
        <f>SUM($Q$2:Q42)</f>
        <v>55.350923629493124</v>
      </c>
      <c r="S42" s="12"/>
      <c r="T42" s="12"/>
      <c r="U42" s="12"/>
      <c r="V42" s="12"/>
      <c r="W42" s="12"/>
      <c r="X42" s="12"/>
      <c r="Y42" s="43"/>
      <c r="Z42" s="47">
        <f>SUM($Y$2:Y42)</f>
        <v>48</v>
      </c>
      <c r="AA42" s="31"/>
      <c r="AB42" s="31"/>
      <c r="AC42" s="31"/>
      <c r="AD42" s="48"/>
    </row>
    <row r="43" spans="1:32" ht="32.1" customHeight="1" x14ac:dyDescent="0.15">
      <c r="A43" s="89"/>
      <c r="B43" s="89"/>
      <c r="C43" s="110"/>
      <c r="D43" s="14" t="s">
        <v>356</v>
      </c>
      <c r="E43" s="12"/>
      <c r="F43" s="12"/>
      <c r="G43" s="111" t="s">
        <v>210</v>
      </c>
      <c r="H43" s="111"/>
      <c r="I43" s="111"/>
      <c r="J43" s="111"/>
      <c r="K43" s="111"/>
      <c r="L43" s="67"/>
      <c r="M43" s="67"/>
      <c r="N43" s="67"/>
      <c r="O43" s="21"/>
      <c r="P43" s="12"/>
      <c r="Q43" s="12">
        <v>1.7</v>
      </c>
      <c r="R43" s="12">
        <f>SUM($Q$2:Q43)</f>
        <v>57.050923629493127</v>
      </c>
      <c r="S43" s="12"/>
      <c r="T43" s="12"/>
      <c r="U43" s="12"/>
      <c r="V43" s="12"/>
      <c r="W43" s="12"/>
      <c r="X43" s="12"/>
      <c r="Y43" s="43"/>
      <c r="Z43" s="47">
        <f>SUM($Y$2:Y43)</f>
        <v>48</v>
      </c>
      <c r="AA43" s="31"/>
      <c r="AB43" s="31"/>
      <c r="AC43" s="31"/>
      <c r="AD43" s="48"/>
    </row>
    <row r="44" spans="1:32" ht="32.1" customHeight="1" x14ac:dyDescent="0.15">
      <c r="A44" s="89"/>
      <c r="B44" s="89"/>
      <c r="C44" s="110"/>
      <c r="D44" s="14" t="s">
        <v>357</v>
      </c>
      <c r="E44" s="12"/>
      <c r="F44" s="12"/>
      <c r="G44" s="111" t="s">
        <v>358</v>
      </c>
      <c r="H44" s="111"/>
      <c r="I44" s="111"/>
      <c r="J44" s="111"/>
      <c r="K44" s="111"/>
      <c r="L44" s="67"/>
      <c r="M44" s="67"/>
      <c r="N44" s="67"/>
      <c r="O44" s="21"/>
      <c r="P44" s="12"/>
      <c r="Q44" s="12">
        <v>1.4</v>
      </c>
      <c r="R44" s="12">
        <f>SUM($Q$2:Q44)</f>
        <v>58.450923629493126</v>
      </c>
      <c r="S44" s="12"/>
      <c r="T44" s="12"/>
      <c r="U44" s="12"/>
      <c r="V44" s="12"/>
      <c r="W44" s="12"/>
      <c r="X44" s="12"/>
      <c r="Y44" s="43"/>
      <c r="Z44" s="47">
        <f>SUM($Y$2:Y44)</f>
        <v>48</v>
      </c>
      <c r="AA44" s="31"/>
      <c r="AB44" s="31"/>
      <c r="AC44" s="31"/>
      <c r="AD44" s="48"/>
    </row>
    <row r="45" spans="1:32" ht="32.1" customHeight="1" x14ac:dyDescent="0.15">
      <c r="A45" s="89"/>
      <c r="B45" s="89"/>
      <c r="C45" s="110"/>
      <c r="D45" s="14" t="s">
        <v>209</v>
      </c>
      <c r="E45" s="12"/>
      <c r="F45" s="12"/>
      <c r="G45" s="111" t="s">
        <v>353</v>
      </c>
      <c r="H45" s="111"/>
      <c r="I45" s="111"/>
      <c r="J45" s="111"/>
      <c r="K45" s="111"/>
      <c r="L45" s="67"/>
      <c r="M45" s="67"/>
      <c r="N45" s="67"/>
      <c r="O45" s="21"/>
      <c r="P45" s="12"/>
      <c r="Q45" s="12">
        <v>0.1</v>
      </c>
      <c r="R45" s="12">
        <f>SUM($Q$2:Q45)</f>
        <v>58.550923629493127</v>
      </c>
      <c r="S45" s="12"/>
      <c r="T45" s="12"/>
      <c r="U45" s="12"/>
      <c r="V45" s="12"/>
      <c r="W45" s="13" t="s">
        <v>352</v>
      </c>
      <c r="X45" s="12"/>
      <c r="Y45" s="43"/>
      <c r="Z45" s="47">
        <f>SUM($Y$2:Y45)</f>
        <v>48</v>
      </c>
      <c r="AA45" s="31"/>
      <c r="AB45" s="31"/>
      <c r="AC45" s="31"/>
      <c r="AD45" s="48"/>
    </row>
    <row r="46" spans="1:32" ht="32.1" customHeight="1" x14ac:dyDescent="0.15">
      <c r="A46" s="89"/>
      <c r="B46" s="89"/>
      <c r="C46" s="110"/>
      <c r="D46" s="14" t="s">
        <v>364</v>
      </c>
      <c r="E46" s="12"/>
      <c r="F46" s="12"/>
      <c r="G46" s="111" t="s">
        <v>365</v>
      </c>
      <c r="H46" s="111"/>
      <c r="I46" s="111"/>
      <c r="J46" s="111"/>
      <c r="K46" s="111"/>
      <c r="L46" s="65"/>
      <c r="M46" s="65"/>
      <c r="N46" s="65"/>
      <c r="O46" s="20"/>
      <c r="P46" s="12"/>
      <c r="Q46" s="12">
        <v>0.2</v>
      </c>
      <c r="R46" s="12">
        <f>SUM($Q$2:Q46)</f>
        <v>58.75092362949313</v>
      </c>
      <c r="S46" s="12"/>
      <c r="T46" s="12"/>
      <c r="U46" s="12"/>
      <c r="V46" s="12"/>
      <c r="W46" s="12"/>
      <c r="X46" s="12"/>
      <c r="Y46" s="43"/>
      <c r="Z46" s="47">
        <f>SUM($Y$2:Y46)</f>
        <v>48</v>
      </c>
      <c r="AA46" s="31"/>
      <c r="AB46" s="31"/>
      <c r="AC46" s="31"/>
      <c r="AD46" s="48"/>
    </row>
    <row r="47" spans="1:32" ht="40.5" customHeight="1" thickBot="1" x14ac:dyDescent="0.2">
      <c r="A47" s="89"/>
      <c r="B47" s="89"/>
      <c r="C47" s="110"/>
      <c r="D47" s="14"/>
      <c r="E47" s="12"/>
      <c r="F47" s="12"/>
      <c r="G47" s="112" t="s">
        <v>360</v>
      </c>
      <c r="H47" s="91"/>
      <c r="I47" s="91"/>
      <c r="J47" s="91"/>
      <c r="K47" s="92"/>
      <c r="L47" s="65"/>
      <c r="M47" s="65"/>
      <c r="N47" s="65"/>
      <c r="O47" s="21"/>
      <c r="P47" s="12"/>
      <c r="Q47" s="12">
        <v>4</v>
      </c>
      <c r="R47" s="12">
        <f>SUM($Q$2:Q47)</f>
        <v>62.75092362949313</v>
      </c>
      <c r="S47" s="12"/>
      <c r="T47" s="12"/>
      <c r="U47" s="12"/>
      <c r="V47" s="12"/>
      <c r="W47" s="12"/>
      <c r="X47" s="12"/>
      <c r="Y47" s="43">
        <v>6</v>
      </c>
      <c r="Z47" s="49">
        <f>SUM($Y$2:Y47)</f>
        <v>54</v>
      </c>
      <c r="AA47" s="50"/>
      <c r="AB47" s="50"/>
      <c r="AC47" s="50"/>
      <c r="AD47" s="51"/>
    </row>
    <row r="48" spans="1:32" ht="24.95" customHeight="1" x14ac:dyDescent="0.15">
      <c r="A48" s="89">
        <v>9</v>
      </c>
      <c r="B48" s="89"/>
      <c r="C48" s="110" t="s">
        <v>271</v>
      </c>
      <c r="D48" s="89" t="s">
        <v>208</v>
      </c>
      <c r="E48" s="12"/>
      <c r="F48" s="12"/>
      <c r="G48" s="111" t="s">
        <v>212</v>
      </c>
      <c r="H48" s="111"/>
      <c r="I48" s="111"/>
      <c r="J48" s="111"/>
      <c r="K48" s="111"/>
      <c r="L48" s="67"/>
      <c r="M48" s="67"/>
      <c r="N48" s="67"/>
      <c r="O48" s="21"/>
      <c r="P48" s="12"/>
      <c r="Q48" s="12">
        <v>0.5</v>
      </c>
      <c r="R48" s="12">
        <f>SUM($Q$2:Q48)</f>
        <v>63.25092362949313</v>
      </c>
      <c r="S48" s="12"/>
      <c r="T48" s="12"/>
      <c r="U48" s="12"/>
      <c r="V48" s="12" t="s">
        <v>240</v>
      </c>
      <c r="W48" s="12"/>
      <c r="X48" s="12" t="s">
        <v>262</v>
      </c>
      <c r="Y48" s="12"/>
      <c r="Z48">
        <f>SUM($Y$2:Y48)</f>
        <v>54</v>
      </c>
    </row>
    <row r="49" spans="1:26" ht="24.95" customHeight="1" x14ac:dyDescent="0.15">
      <c r="A49" s="89"/>
      <c r="B49" s="89"/>
      <c r="C49" s="110"/>
      <c r="D49" s="89"/>
      <c r="E49" s="12"/>
      <c r="F49" s="12"/>
      <c r="G49" s="111" t="s">
        <v>223</v>
      </c>
      <c r="H49" s="111"/>
      <c r="I49" s="111"/>
      <c r="J49" s="111"/>
      <c r="K49" s="111"/>
      <c r="L49" s="67"/>
      <c r="M49" s="67"/>
      <c r="N49" s="67"/>
      <c r="O49" s="21"/>
      <c r="P49" s="12"/>
      <c r="Q49" s="12"/>
      <c r="R49" s="12">
        <f>SUM($Q$2:Q49)</f>
        <v>63.25092362949313</v>
      </c>
      <c r="S49" s="12"/>
      <c r="T49" s="12"/>
      <c r="U49" s="12"/>
      <c r="V49" s="12"/>
      <c r="W49" s="12"/>
      <c r="X49" s="12"/>
      <c r="Y49" s="12"/>
      <c r="Z49">
        <f>SUM($Y$2:Y49)</f>
        <v>54</v>
      </c>
    </row>
    <row r="50" spans="1:26" ht="24.95" customHeight="1" x14ac:dyDescent="0.15">
      <c r="A50" s="89"/>
      <c r="B50" s="89"/>
      <c r="C50" s="110"/>
      <c r="D50" s="89"/>
      <c r="E50" s="12"/>
      <c r="F50" s="12"/>
      <c r="G50" s="90" t="s">
        <v>363</v>
      </c>
      <c r="H50" s="91"/>
      <c r="I50" s="91"/>
      <c r="J50" s="91"/>
      <c r="K50" s="92"/>
      <c r="L50" s="65"/>
      <c r="M50" s="65"/>
      <c r="N50" s="65"/>
      <c r="O50" s="20"/>
      <c r="P50" s="12"/>
      <c r="Q50" s="12"/>
      <c r="R50" s="12">
        <f>SUM($Q$2:Q50)</f>
        <v>63.25092362949313</v>
      </c>
      <c r="S50" s="12"/>
      <c r="T50" s="12"/>
      <c r="U50" s="12"/>
      <c r="V50" s="12"/>
      <c r="W50" s="12"/>
      <c r="X50" s="12"/>
      <c r="Y50" s="12"/>
      <c r="Z50">
        <f>SUM($Y$2:Y50)</f>
        <v>54</v>
      </c>
    </row>
    <row r="51" spans="1:26" ht="24.95" customHeight="1" x14ac:dyDescent="0.15">
      <c r="A51" s="89"/>
      <c r="B51" s="89"/>
      <c r="C51" s="110"/>
      <c r="D51" s="19" t="s">
        <v>263</v>
      </c>
      <c r="E51" s="12"/>
      <c r="F51" s="12"/>
      <c r="G51" s="90" t="s">
        <v>362</v>
      </c>
      <c r="H51" s="91"/>
      <c r="I51" s="91"/>
      <c r="J51" s="91"/>
      <c r="K51" s="92"/>
      <c r="L51" s="65"/>
      <c r="M51" s="65"/>
      <c r="N51" s="65"/>
      <c r="O51" s="20"/>
      <c r="P51" s="12"/>
      <c r="Q51" s="12">
        <v>0.5</v>
      </c>
      <c r="R51" s="12">
        <f>SUM($Q$2:Q51)</f>
        <v>63.75092362949313</v>
      </c>
      <c r="S51" s="12"/>
      <c r="T51" s="12"/>
      <c r="U51" s="12"/>
      <c r="V51" s="12"/>
      <c r="W51" s="12"/>
      <c r="X51" s="12"/>
      <c r="Y51" s="12"/>
      <c r="Z51">
        <f>SUM($Y$2:Y51)</f>
        <v>54</v>
      </c>
    </row>
    <row r="52" spans="1:26" ht="24.95" customHeight="1" x14ac:dyDescent="0.15">
      <c r="A52" s="89"/>
      <c r="B52" s="89"/>
      <c r="C52" s="110"/>
      <c r="D52" s="93" t="s">
        <v>209</v>
      </c>
      <c r="E52" s="12"/>
      <c r="F52" s="12"/>
      <c r="G52" s="111" t="s">
        <v>216</v>
      </c>
      <c r="H52" s="111"/>
      <c r="I52" s="111"/>
      <c r="J52" s="111"/>
      <c r="K52" s="111"/>
      <c r="L52" s="67"/>
      <c r="M52" s="67"/>
      <c r="N52" s="67"/>
      <c r="O52" s="21"/>
      <c r="P52" s="12"/>
      <c r="Q52" s="12">
        <v>3</v>
      </c>
      <c r="R52" s="57">
        <f>SUM($Q$2:Q52)</f>
        <v>66.75092362949313</v>
      </c>
      <c r="S52" s="12"/>
      <c r="T52" s="12"/>
      <c r="U52" s="12"/>
      <c r="V52" s="12"/>
      <c r="W52" s="12"/>
      <c r="X52" s="12"/>
      <c r="Y52" s="12"/>
      <c r="Z52">
        <f>SUM($Y$2:Y52)</f>
        <v>54</v>
      </c>
    </row>
    <row r="53" spans="1:26" ht="24.95" customHeight="1" x14ac:dyDescent="0.15">
      <c r="A53" s="89"/>
      <c r="B53" s="89"/>
      <c r="C53" s="110"/>
      <c r="D53" s="94"/>
      <c r="E53" s="12"/>
      <c r="F53" s="12"/>
      <c r="G53" s="111" t="s">
        <v>217</v>
      </c>
      <c r="H53" s="111"/>
      <c r="I53" s="111"/>
      <c r="J53" s="111"/>
      <c r="K53" s="111"/>
      <c r="L53" s="67"/>
      <c r="M53" s="67"/>
      <c r="N53" s="67"/>
      <c r="O53" s="21"/>
      <c r="P53" s="12"/>
      <c r="Q53" s="12">
        <v>4</v>
      </c>
      <c r="R53" s="12">
        <f>SUM($Q$2:Q53)</f>
        <v>70.75092362949313</v>
      </c>
      <c r="S53" s="12"/>
      <c r="T53" s="12"/>
      <c r="U53" s="12"/>
      <c r="V53" s="12"/>
      <c r="W53" s="12"/>
      <c r="X53" s="12"/>
      <c r="Y53" s="12"/>
      <c r="Z53">
        <f>SUM($Y$2:Y53)</f>
        <v>54</v>
      </c>
    </row>
    <row r="54" spans="1:26" ht="24.95" customHeight="1" x14ac:dyDescent="0.15">
      <c r="A54" s="89"/>
      <c r="B54" s="89"/>
      <c r="C54" s="110"/>
      <c r="D54" s="94"/>
      <c r="E54" s="12"/>
      <c r="F54" s="12"/>
      <c r="G54" s="111" t="s">
        <v>219</v>
      </c>
      <c r="H54" s="111"/>
      <c r="I54" s="111"/>
      <c r="J54" s="111"/>
      <c r="K54" s="111"/>
      <c r="L54" s="67"/>
      <c r="M54" s="67"/>
      <c r="N54" s="67"/>
      <c r="O54" s="21"/>
      <c r="P54" s="12"/>
      <c r="Q54" s="12">
        <f>3*Q53</f>
        <v>12</v>
      </c>
      <c r="R54" s="12">
        <f>SUM($Q$2:Q54)</f>
        <v>82.75092362949313</v>
      </c>
      <c r="S54" s="12"/>
      <c r="T54" s="12"/>
      <c r="U54" s="12"/>
      <c r="V54" s="12"/>
      <c r="W54" s="12"/>
      <c r="X54" s="12"/>
      <c r="Y54" s="12">
        <v>36</v>
      </c>
      <c r="Z54">
        <f>SUM($Y$2:Y54)</f>
        <v>90</v>
      </c>
    </row>
    <row r="55" spans="1:26" ht="24.95" customHeight="1" x14ac:dyDescent="0.15">
      <c r="A55" s="89"/>
      <c r="B55" s="89"/>
      <c r="C55" s="110"/>
      <c r="D55" s="94"/>
      <c r="E55" s="12"/>
      <c r="F55" s="12"/>
      <c r="G55" s="107" t="s">
        <v>359</v>
      </c>
      <c r="H55" s="108"/>
      <c r="I55" s="108"/>
      <c r="J55" s="108"/>
      <c r="K55" s="109"/>
      <c r="L55" s="68"/>
      <c r="M55" s="68"/>
      <c r="N55" s="68"/>
      <c r="O55" s="21"/>
      <c r="P55" s="12"/>
      <c r="Q55" s="12"/>
      <c r="R55" s="12">
        <f>SUM($Q$2:Q55)</f>
        <v>82.75092362949313</v>
      </c>
      <c r="S55" s="12"/>
      <c r="T55" s="12"/>
      <c r="U55" s="12"/>
      <c r="V55" s="12"/>
      <c r="W55" s="12"/>
      <c r="X55" s="12"/>
      <c r="Y55" s="12"/>
      <c r="Z55">
        <f>SUM($Y$2:Y55)</f>
        <v>90</v>
      </c>
    </row>
    <row r="56" spans="1:26" ht="24.95" customHeight="1" x14ac:dyDescent="0.15">
      <c r="A56" s="89"/>
      <c r="B56" s="89"/>
      <c r="C56" s="110"/>
      <c r="D56" s="94"/>
      <c r="E56" s="12"/>
      <c r="F56" s="12"/>
      <c r="G56" s="111" t="s">
        <v>218</v>
      </c>
      <c r="H56" s="111"/>
      <c r="I56" s="111"/>
      <c r="J56" s="111"/>
      <c r="K56" s="111"/>
      <c r="L56" s="67"/>
      <c r="M56" s="67"/>
      <c r="N56" s="67"/>
      <c r="O56" s="21"/>
      <c r="P56" s="12"/>
      <c r="Q56" s="12">
        <v>3.5</v>
      </c>
      <c r="R56" s="12">
        <f>SUM($Q$2:Q56)</f>
        <v>86.25092362949313</v>
      </c>
      <c r="S56" s="12"/>
      <c r="T56" s="12"/>
      <c r="U56" s="12"/>
      <c r="V56" s="12" t="s">
        <v>239</v>
      </c>
      <c r="W56" s="12"/>
      <c r="X56" s="12"/>
      <c r="Y56" s="12"/>
      <c r="Z56">
        <f>SUM($Y$2:Y56)</f>
        <v>90</v>
      </c>
    </row>
    <row r="57" spans="1:26" ht="24.95" customHeight="1" x14ac:dyDescent="0.15">
      <c r="A57" s="89"/>
      <c r="B57" s="89"/>
      <c r="C57" s="110"/>
      <c r="D57" s="95"/>
      <c r="E57" s="12"/>
      <c r="F57" s="12"/>
      <c r="G57" s="111" t="s">
        <v>221</v>
      </c>
      <c r="H57" s="111"/>
      <c r="I57" s="111"/>
      <c r="J57" s="111"/>
      <c r="K57" s="111"/>
      <c r="L57" s="67"/>
      <c r="M57" s="67"/>
      <c r="N57" s="67"/>
      <c r="O57" s="21"/>
      <c r="P57" s="12"/>
      <c r="Q57" s="12">
        <v>3</v>
      </c>
      <c r="R57" s="24">
        <f>SUM($Q$2:Q57)</f>
        <v>89.25092362949313</v>
      </c>
      <c r="S57" s="12"/>
      <c r="T57" s="12"/>
      <c r="U57" s="12"/>
      <c r="V57" s="12"/>
      <c r="W57" s="12"/>
      <c r="X57" s="12"/>
      <c r="Y57" s="12"/>
      <c r="Z57">
        <f>SUM($Y$2:Y57)</f>
        <v>90</v>
      </c>
    </row>
    <row r="58" spans="1:26" ht="24.95" customHeight="1" x14ac:dyDescent="0.15">
      <c r="A58" s="89"/>
      <c r="B58" s="89"/>
      <c r="C58" s="110" t="s">
        <v>272</v>
      </c>
      <c r="D58" s="129" t="s">
        <v>222</v>
      </c>
      <c r="E58" s="12"/>
      <c r="F58" s="12"/>
      <c r="G58" s="111" t="s">
        <v>220</v>
      </c>
      <c r="H58" s="111"/>
      <c r="I58" s="111"/>
      <c r="J58" s="111"/>
      <c r="K58" s="111"/>
      <c r="L58" s="67"/>
      <c r="M58" s="67"/>
      <c r="N58" s="67"/>
      <c r="O58" s="21"/>
      <c r="P58" s="12"/>
      <c r="Q58" s="12">
        <v>2</v>
      </c>
      <c r="R58" s="12">
        <f>SUM($Q$2:Q58)</f>
        <v>91.25092362949313</v>
      </c>
      <c r="S58" s="12"/>
      <c r="T58" s="12"/>
      <c r="U58" s="12"/>
      <c r="V58" s="12"/>
      <c r="W58" s="12"/>
      <c r="X58" s="12"/>
      <c r="Y58" s="12"/>
      <c r="Z58">
        <f>SUM($Y$2:Y58)</f>
        <v>90</v>
      </c>
    </row>
    <row r="59" spans="1:26" ht="24.95" customHeight="1" x14ac:dyDescent="0.15">
      <c r="A59" s="93">
        <v>10</v>
      </c>
      <c r="B59" s="89"/>
      <c r="C59" s="110"/>
      <c r="D59" s="130"/>
      <c r="E59" s="12"/>
      <c r="F59" s="12"/>
      <c r="G59" s="111" t="s">
        <v>257</v>
      </c>
      <c r="H59" s="111"/>
      <c r="I59" s="111"/>
      <c r="J59" s="111"/>
      <c r="K59" s="111"/>
      <c r="L59" s="65"/>
      <c r="M59" s="65"/>
      <c r="N59" s="65"/>
      <c r="O59" s="20"/>
      <c r="P59" s="12"/>
      <c r="Q59" s="12">
        <v>5</v>
      </c>
      <c r="R59" s="12">
        <f>SUM($Q$2:Q59)</f>
        <v>96.25092362949313</v>
      </c>
      <c r="S59" s="12"/>
      <c r="T59" s="12"/>
      <c r="U59" s="12"/>
      <c r="V59" s="12"/>
      <c r="W59" s="12"/>
      <c r="X59" s="12"/>
      <c r="Y59" s="12"/>
      <c r="Z59">
        <f>SUM($Y$2:Y59)</f>
        <v>90</v>
      </c>
    </row>
    <row r="60" spans="1:26" ht="24.95" customHeight="1" x14ac:dyDescent="0.15">
      <c r="A60" s="94"/>
      <c r="B60" s="89"/>
      <c r="C60" s="110"/>
      <c r="D60" s="131"/>
      <c r="E60" s="12"/>
      <c r="F60" s="12"/>
      <c r="G60" s="90" t="s">
        <v>224</v>
      </c>
      <c r="H60" s="91"/>
      <c r="I60" s="91"/>
      <c r="J60" s="91"/>
      <c r="K60" s="92"/>
      <c r="L60" s="65"/>
      <c r="M60" s="65"/>
      <c r="N60" s="65"/>
      <c r="O60" s="20"/>
      <c r="P60" s="12"/>
      <c r="Q60" s="12">
        <v>1</v>
      </c>
      <c r="R60" s="12">
        <f>SUM($Q$2:Q60)</f>
        <v>97.25092362949313</v>
      </c>
      <c r="S60" s="12"/>
      <c r="T60" s="12"/>
      <c r="U60" s="12"/>
      <c r="V60" s="12"/>
      <c r="W60" s="12"/>
      <c r="X60" s="12"/>
      <c r="Y60" s="12"/>
      <c r="Z60">
        <f>SUM($Y$2:Y60)</f>
        <v>90</v>
      </c>
    </row>
    <row r="61" spans="1:26" ht="24.95" customHeight="1" x14ac:dyDescent="0.15">
      <c r="A61" s="94"/>
      <c r="B61" s="89"/>
      <c r="C61" s="110"/>
      <c r="D61" s="133" t="s">
        <v>209</v>
      </c>
      <c r="E61" s="12"/>
      <c r="F61" s="12"/>
      <c r="G61" s="90" t="s">
        <v>226</v>
      </c>
      <c r="H61" s="91"/>
      <c r="I61" s="91"/>
      <c r="J61" s="91"/>
      <c r="K61" s="92"/>
      <c r="L61" s="65"/>
      <c r="M61" s="65"/>
      <c r="N61" s="65"/>
      <c r="O61" s="20"/>
      <c r="P61" s="12"/>
      <c r="Q61" s="12">
        <v>1</v>
      </c>
      <c r="R61" s="12">
        <f>SUM($Q$2:Q61)</f>
        <v>98.25092362949313</v>
      </c>
      <c r="S61" s="12"/>
      <c r="T61" s="12"/>
      <c r="U61" s="12"/>
      <c r="V61" s="12"/>
      <c r="W61" s="12"/>
      <c r="X61" s="12"/>
      <c r="Y61" s="12"/>
      <c r="Z61">
        <f>SUM($Y$2:Y61)</f>
        <v>90</v>
      </c>
    </row>
    <row r="62" spans="1:26" ht="24.95" customHeight="1" x14ac:dyDescent="0.15">
      <c r="A62" s="94"/>
      <c r="B62" s="89"/>
      <c r="C62" s="110"/>
      <c r="D62" s="133"/>
      <c r="E62" s="12"/>
      <c r="F62" s="12"/>
      <c r="G62" s="90" t="s">
        <v>225</v>
      </c>
      <c r="H62" s="91"/>
      <c r="I62" s="91"/>
      <c r="J62" s="91"/>
      <c r="K62" s="92"/>
      <c r="L62" s="65"/>
      <c r="M62" s="65"/>
      <c r="N62" s="65"/>
      <c r="O62" s="20"/>
      <c r="P62" s="12"/>
      <c r="Q62" s="12">
        <v>3</v>
      </c>
      <c r="R62" s="12">
        <f>SUM($Q$2:Q62)</f>
        <v>101.25092362949313</v>
      </c>
      <c r="S62" s="12"/>
      <c r="T62" s="12"/>
      <c r="U62" s="12"/>
      <c r="V62" s="12"/>
      <c r="W62" s="12"/>
      <c r="X62" s="12"/>
      <c r="Y62" s="12">
        <v>36</v>
      </c>
      <c r="Z62">
        <f>SUM($Y$2:Y62)</f>
        <v>126</v>
      </c>
    </row>
    <row r="63" spans="1:26" ht="24.95" customHeight="1" x14ac:dyDescent="0.15">
      <c r="A63" s="94"/>
      <c r="B63" s="89"/>
      <c r="C63" s="110"/>
      <c r="D63" s="133"/>
      <c r="E63" s="12"/>
      <c r="F63" s="12"/>
      <c r="G63" s="90" t="s">
        <v>232</v>
      </c>
      <c r="H63" s="91"/>
      <c r="I63" s="91"/>
      <c r="J63" s="91"/>
      <c r="K63" s="92"/>
      <c r="L63" s="65"/>
      <c r="M63" s="65"/>
      <c r="N63" s="65"/>
      <c r="O63" s="20"/>
      <c r="P63" s="12" t="s">
        <v>307</v>
      </c>
      <c r="Q63" s="12">
        <v>2</v>
      </c>
      <c r="R63" s="57">
        <f>SUM($Q$2:Q63)</f>
        <v>103.25092362949313</v>
      </c>
      <c r="S63" s="12"/>
      <c r="T63" s="12"/>
      <c r="U63" s="12"/>
      <c r="V63" s="12"/>
      <c r="W63" s="12"/>
      <c r="X63" s="12"/>
      <c r="Y63" s="12"/>
      <c r="Z63">
        <f>SUM($Y$2:Y63)</f>
        <v>126</v>
      </c>
    </row>
    <row r="64" spans="1:26" ht="24.95" customHeight="1" x14ac:dyDescent="0.15">
      <c r="A64" s="66"/>
      <c r="B64" s="89"/>
      <c r="C64" s="102" t="s">
        <v>491</v>
      </c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4"/>
      <c r="T64" s="12"/>
      <c r="U64" s="12"/>
      <c r="V64" s="12"/>
      <c r="W64" s="12"/>
      <c r="X64" s="12"/>
      <c r="Y64" s="12"/>
    </row>
    <row r="65" spans="1:26" ht="24.95" customHeight="1" x14ac:dyDescent="0.15">
      <c r="A65" s="94">
        <v>11</v>
      </c>
      <c r="B65" s="89"/>
      <c r="C65" s="135" t="s">
        <v>235</v>
      </c>
      <c r="D65" s="127" t="s">
        <v>229</v>
      </c>
      <c r="E65" s="12"/>
      <c r="F65" s="89" t="s">
        <v>233</v>
      </c>
      <c r="G65" s="90" t="s">
        <v>306</v>
      </c>
      <c r="H65" s="91"/>
      <c r="I65" s="91"/>
      <c r="J65" s="91"/>
      <c r="K65" s="92"/>
      <c r="L65" s="65"/>
      <c r="M65" s="65"/>
      <c r="N65" s="65"/>
      <c r="O65" s="21"/>
      <c r="P65" s="12"/>
      <c r="Q65" s="12">
        <f>Q59*3</f>
        <v>15</v>
      </c>
      <c r="R65" s="57">
        <f>SUM($Q$2:Q65)</f>
        <v>118.25092362949313</v>
      </c>
      <c r="S65" s="12"/>
      <c r="T65" s="12"/>
      <c r="U65" s="12"/>
      <c r="V65" s="12"/>
      <c r="W65" s="12" t="s">
        <v>228</v>
      </c>
      <c r="X65" s="12"/>
      <c r="Y65" s="12"/>
      <c r="Z65">
        <f>SUM($Y$2:Y65)</f>
        <v>126</v>
      </c>
    </row>
    <row r="66" spans="1:26" ht="24.95" customHeight="1" x14ac:dyDescent="0.15">
      <c r="A66" s="94"/>
      <c r="B66" s="89"/>
      <c r="C66" s="136"/>
      <c r="D66" s="134"/>
      <c r="E66" s="12"/>
      <c r="F66" s="89"/>
      <c r="G66" s="112" t="s">
        <v>340</v>
      </c>
      <c r="H66" s="124"/>
      <c r="I66" s="124"/>
      <c r="J66" s="124"/>
      <c r="K66" s="125"/>
      <c r="L66" s="69"/>
      <c r="M66" s="69"/>
      <c r="N66" s="69"/>
      <c r="O66" s="21"/>
      <c r="P66" s="12"/>
      <c r="Q66" s="12">
        <v>3</v>
      </c>
      <c r="R66" s="12">
        <f>SUM($Q$2:Q66)</f>
        <v>121.25092362949313</v>
      </c>
      <c r="S66" s="12"/>
      <c r="T66" s="12"/>
      <c r="U66" s="12"/>
      <c r="V66" s="12"/>
      <c r="W66" s="12"/>
      <c r="X66" s="12"/>
      <c r="Y66" s="12"/>
      <c r="Z66">
        <f>SUM($Y$2:Y66)</f>
        <v>126</v>
      </c>
    </row>
    <row r="67" spans="1:26" ht="24.95" customHeight="1" x14ac:dyDescent="0.15">
      <c r="A67" s="94"/>
      <c r="B67" s="89"/>
      <c r="C67" s="136"/>
      <c r="D67" s="128"/>
      <c r="E67" s="12"/>
      <c r="F67" s="89"/>
      <c r="G67" s="111" t="s">
        <v>234</v>
      </c>
      <c r="H67" s="111"/>
      <c r="I67" s="111"/>
      <c r="J67" s="111"/>
      <c r="K67" s="111"/>
      <c r="L67" s="67"/>
      <c r="M67" s="67"/>
      <c r="N67" s="67"/>
      <c r="O67" s="21"/>
      <c r="P67" s="12"/>
      <c r="Q67" s="12">
        <v>2</v>
      </c>
      <c r="R67" s="12">
        <f>SUM($Q$2:Q67)</f>
        <v>123.25092362949313</v>
      </c>
      <c r="S67" s="12"/>
      <c r="T67" s="12"/>
      <c r="U67" s="12"/>
      <c r="V67" s="12"/>
      <c r="W67" s="12"/>
      <c r="X67" s="12"/>
      <c r="Y67" s="12"/>
      <c r="Z67">
        <f>SUM($Y$2:Y67)</f>
        <v>126</v>
      </c>
    </row>
    <row r="68" spans="1:26" ht="24.95" customHeight="1" x14ac:dyDescent="0.15">
      <c r="A68" s="94"/>
      <c r="B68" s="89"/>
      <c r="C68" s="136"/>
      <c r="D68" s="127" t="s">
        <v>230</v>
      </c>
      <c r="E68" s="12"/>
      <c r="F68" s="101" t="s">
        <v>237</v>
      </c>
      <c r="G68" s="111" t="s">
        <v>238</v>
      </c>
      <c r="H68" s="111"/>
      <c r="I68" s="111"/>
      <c r="J68" s="111"/>
      <c r="K68" s="111"/>
      <c r="L68" s="67"/>
      <c r="M68" s="67"/>
      <c r="N68" s="67"/>
      <c r="O68" s="12"/>
      <c r="P68" s="12"/>
      <c r="Q68" s="12"/>
      <c r="R68" s="12">
        <f>SUM($Q$2:Q68)</f>
        <v>123.25092362949313</v>
      </c>
      <c r="S68" s="12"/>
      <c r="T68" s="12"/>
      <c r="U68" s="12"/>
      <c r="V68" s="12"/>
      <c r="W68" s="12"/>
      <c r="X68" s="12"/>
      <c r="Y68" s="12"/>
      <c r="Z68">
        <f>SUM($Y$2:Y68)</f>
        <v>126</v>
      </c>
    </row>
    <row r="69" spans="1:26" ht="24.95" customHeight="1" x14ac:dyDescent="0.15">
      <c r="A69" s="94"/>
      <c r="B69" s="89"/>
      <c r="C69" s="136"/>
      <c r="D69" s="134"/>
      <c r="E69" s="12"/>
      <c r="F69" s="98"/>
      <c r="G69" s="111" t="s">
        <v>236</v>
      </c>
      <c r="H69" s="111"/>
      <c r="I69" s="111"/>
      <c r="J69" s="111"/>
      <c r="K69" s="111"/>
      <c r="L69" s="67"/>
      <c r="M69" s="67"/>
      <c r="N69" s="67"/>
      <c r="O69" s="12"/>
      <c r="P69" s="12"/>
      <c r="Q69" s="33">
        <v>1</v>
      </c>
      <c r="R69" s="12">
        <f>SUM($Q$2:Q69)</f>
        <v>124.25092362949313</v>
      </c>
      <c r="S69" s="12"/>
      <c r="T69" s="12"/>
      <c r="U69" s="12"/>
      <c r="V69" s="12"/>
      <c r="W69" s="12" t="s">
        <v>288</v>
      </c>
      <c r="X69" s="12"/>
      <c r="Y69" s="12"/>
      <c r="Z69">
        <f>SUM($Y$2:Y69)</f>
        <v>126</v>
      </c>
    </row>
    <row r="70" spans="1:26" ht="24.95" customHeight="1" x14ac:dyDescent="0.15">
      <c r="A70" s="94"/>
      <c r="B70" s="89"/>
      <c r="C70" s="136"/>
      <c r="D70" s="128"/>
      <c r="E70" s="12"/>
      <c r="F70" s="99"/>
      <c r="G70" s="111" t="s">
        <v>287</v>
      </c>
      <c r="H70" s="111"/>
      <c r="I70" s="111"/>
      <c r="J70" s="111"/>
      <c r="K70" s="111"/>
      <c r="L70" s="67"/>
      <c r="M70" s="67"/>
      <c r="N70" s="67"/>
      <c r="O70" s="12"/>
      <c r="P70" s="12"/>
      <c r="Q70" s="12">
        <v>2</v>
      </c>
      <c r="R70" s="12">
        <f>SUM($Q$2:Q70)</f>
        <v>126.25092362949313</v>
      </c>
      <c r="S70" s="12"/>
      <c r="T70" s="12"/>
      <c r="U70" s="12"/>
      <c r="V70" s="12"/>
      <c r="W70" s="12"/>
      <c r="X70" s="12"/>
      <c r="Y70" s="12"/>
      <c r="Z70">
        <f>SUM($Y$2:Y70)</f>
        <v>126</v>
      </c>
    </row>
    <row r="71" spans="1:26" ht="24.95" customHeight="1" x14ac:dyDescent="0.15">
      <c r="A71" s="94">
        <v>12</v>
      </c>
      <c r="B71" s="89"/>
      <c r="C71" s="136"/>
      <c r="D71" s="127" t="s">
        <v>366</v>
      </c>
      <c r="E71" s="12"/>
      <c r="F71" s="54"/>
      <c r="G71" s="90" t="s">
        <v>388</v>
      </c>
      <c r="H71" s="91"/>
      <c r="I71" s="91"/>
      <c r="J71" s="91"/>
      <c r="K71" s="92"/>
      <c r="L71" s="65"/>
      <c r="M71" s="65"/>
      <c r="N71" s="65"/>
      <c r="O71" s="12"/>
      <c r="P71" s="12"/>
      <c r="Q71" s="12">
        <v>3</v>
      </c>
      <c r="R71" s="12">
        <f>SUM($Q$2:Q71)</f>
        <v>129.25092362949312</v>
      </c>
      <c r="S71" s="31"/>
      <c r="T71" s="12"/>
      <c r="U71" s="12"/>
      <c r="V71" s="12"/>
      <c r="W71" s="12"/>
      <c r="X71" s="12"/>
      <c r="Y71" s="12"/>
    </row>
    <row r="72" spans="1:26" ht="24.95" customHeight="1" x14ac:dyDescent="0.15">
      <c r="A72" s="94"/>
      <c r="B72" s="89"/>
      <c r="C72" s="137"/>
      <c r="D72" s="128"/>
      <c r="E72" s="12"/>
      <c r="F72" s="54"/>
      <c r="G72" s="90"/>
      <c r="H72" s="91"/>
      <c r="I72" s="91"/>
      <c r="J72" s="91"/>
      <c r="K72" s="92"/>
      <c r="L72" s="65"/>
      <c r="M72" s="65"/>
      <c r="N72" s="65"/>
      <c r="O72" s="12"/>
      <c r="P72" s="12"/>
      <c r="Q72" s="12">
        <v>4</v>
      </c>
      <c r="R72" s="12">
        <f>SUM($Q$2:Q72)</f>
        <v>133.25092362949312</v>
      </c>
      <c r="S72" s="31"/>
      <c r="T72" s="12"/>
      <c r="U72" s="12"/>
      <c r="V72" s="12"/>
      <c r="W72" s="12"/>
      <c r="X72" s="12"/>
      <c r="Y72" s="12"/>
    </row>
    <row r="73" spans="1:26" ht="24.95" customHeight="1" x14ac:dyDescent="0.15">
      <c r="A73" s="94"/>
      <c r="B73" s="89"/>
      <c r="C73" s="135" t="s">
        <v>254</v>
      </c>
      <c r="D73" s="12"/>
      <c r="E73" s="12"/>
      <c r="F73" s="100" t="s">
        <v>244</v>
      </c>
      <c r="G73" s="90" t="s">
        <v>368</v>
      </c>
      <c r="H73" s="91"/>
      <c r="I73" s="91"/>
      <c r="J73" s="91"/>
      <c r="K73" s="92"/>
      <c r="L73" s="65"/>
      <c r="M73" s="65"/>
      <c r="N73" s="65"/>
      <c r="O73" s="12"/>
      <c r="P73" s="12"/>
      <c r="Q73" s="12">
        <v>4</v>
      </c>
      <c r="R73" s="12">
        <f>SUM($Q$2:Q73)</f>
        <v>137.25092362949312</v>
      </c>
      <c r="T73" s="12"/>
      <c r="U73" s="12"/>
      <c r="V73" s="12" t="s">
        <v>258</v>
      </c>
      <c r="W73" s="12" t="s">
        <v>243</v>
      </c>
      <c r="X73" s="12"/>
      <c r="Y73" s="12"/>
      <c r="Z73">
        <f>SUM($Y$2:Y73)</f>
        <v>126</v>
      </c>
    </row>
    <row r="74" spans="1:26" ht="24.95" customHeight="1" x14ac:dyDescent="0.15">
      <c r="A74" s="94"/>
      <c r="B74" s="89"/>
      <c r="C74" s="136"/>
      <c r="D74" s="12"/>
      <c r="E74" s="12"/>
      <c r="F74" s="100"/>
      <c r="G74" s="132" t="s">
        <v>245</v>
      </c>
      <c r="H74" s="132"/>
      <c r="I74" s="132"/>
      <c r="J74" s="132"/>
      <c r="K74" s="132"/>
      <c r="L74" s="71"/>
      <c r="M74" s="71"/>
      <c r="N74" s="71"/>
      <c r="O74" s="12"/>
      <c r="P74" s="12"/>
      <c r="Q74" s="12"/>
      <c r="R74" s="12">
        <f>SUM($Q$2:Q74)</f>
        <v>137.25092362949312</v>
      </c>
      <c r="S74" s="12"/>
      <c r="T74" s="12"/>
      <c r="U74" s="12"/>
      <c r="V74" s="12"/>
      <c r="W74" s="12"/>
      <c r="X74" s="12"/>
      <c r="Y74" s="12"/>
      <c r="Z74">
        <f>SUM($Y$2:Y74)</f>
        <v>126</v>
      </c>
    </row>
    <row r="75" spans="1:26" ht="24.95" customHeight="1" x14ac:dyDescent="0.15">
      <c r="A75" s="94">
        <v>13</v>
      </c>
      <c r="B75" s="89"/>
      <c r="C75" s="136"/>
      <c r="D75" s="127" t="s">
        <v>371</v>
      </c>
      <c r="E75" s="12"/>
      <c r="F75" s="100"/>
      <c r="G75" s="132" t="s">
        <v>249</v>
      </c>
      <c r="H75" s="132"/>
      <c r="I75" s="132"/>
      <c r="J75" s="132"/>
      <c r="K75" s="132"/>
      <c r="L75" s="71"/>
      <c r="M75" s="71"/>
      <c r="N75" s="71"/>
      <c r="O75" s="12"/>
      <c r="P75" s="12"/>
      <c r="Q75" s="12"/>
      <c r="R75" s="12">
        <f>SUM($Q$2:Q75)</f>
        <v>137.25092362949312</v>
      </c>
      <c r="S75" s="12"/>
      <c r="T75" s="12"/>
      <c r="U75" s="12"/>
      <c r="V75" s="12"/>
      <c r="W75" s="12"/>
      <c r="X75" s="12"/>
      <c r="Y75" s="12"/>
      <c r="Z75">
        <f>SUM($Y$2:Y75)</f>
        <v>126</v>
      </c>
    </row>
    <row r="76" spans="1:26" ht="24.95" customHeight="1" x14ac:dyDescent="0.15">
      <c r="A76" s="94"/>
      <c r="B76" s="89"/>
      <c r="C76" s="136"/>
      <c r="D76" s="128"/>
      <c r="E76" s="12"/>
      <c r="F76" s="100"/>
      <c r="G76" s="132" t="s">
        <v>250</v>
      </c>
      <c r="H76" s="132"/>
      <c r="I76" s="132"/>
      <c r="J76" s="132"/>
      <c r="K76" s="132"/>
      <c r="L76" s="71"/>
      <c r="M76" s="71"/>
      <c r="N76" s="71"/>
      <c r="O76" s="12"/>
      <c r="P76" s="12"/>
      <c r="Q76" s="12"/>
      <c r="R76" s="12">
        <f>SUM($Q$2:Q76)</f>
        <v>137.25092362949312</v>
      </c>
      <c r="S76" s="12"/>
      <c r="T76" s="12"/>
      <c r="U76" s="12"/>
      <c r="V76" s="12"/>
      <c r="W76" s="12"/>
      <c r="X76" s="12"/>
      <c r="Y76" s="12"/>
      <c r="Z76">
        <f>SUM($Y$2:Y76)</f>
        <v>126</v>
      </c>
    </row>
    <row r="77" spans="1:26" ht="18.75" customHeight="1" x14ac:dyDescent="0.15">
      <c r="A77" s="94"/>
      <c r="B77" s="89"/>
      <c r="C77" s="137"/>
      <c r="D77" s="12"/>
      <c r="E77" s="12"/>
      <c r="F77" s="100"/>
      <c r="G77" s="111" t="s">
        <v>264</v>
      </c>
      <c r="H77" s="111"/>
      <c r="I77" s="111"/>
      <c r="J77" s="111"/>
      <c r="K77" s="111"/>
      <c r="L77" s="67"/>
      <c r="M77" s="67"/>
      <c r="N77" s="67"/>
      <c r="O77" s="12" t="s">
        <v>266</v>
      </c>
      <c r="P77" s="12" t="s">
        <v>335</v>
      </c>
      <c r="Q77" s="12"/>
      <c r="R77" s="12">
        <f>SUM($Q$2:Q77)</f>
        <v>137.25092362949312</v>
      </c>
      <c r="T77" s="12"/>
      <c r="U77" s="12"/>
      <c r="V77" s="12" t="s">
        <v>259</v>
      </c>
      <c r="W77" s="12"/>
      <c r="X77" s="12"/>
      <c r="Y77" s="12">
        <v>36</v>
      </c>
      <c r="Z77">
        <f>SUM($Y$2:Y77)</f>
        <v>162</v>
      </c>
    </row>
    <row r="78" spans="1:26" ht="24.95" customHeight="1" x14ac:dyDescent="0.15">
      <c r="A78" s="94"/>
      <c r="B78" s="12"/>
      <c r="C78" s="35" t="s">
        <v>246</v>
      </c>
      <c r="D78" s="12"/>
      <c r="E78" s="12"/>
      <c r="F78" s="138" t="s">
        <v>300</v>
      </c>
      <c r="G78" s="111" t="s">
        <v>265</v>
      </c>
      <c r="H78" s="111"/>
      <c r="I78" s="111"/>
      <c r="J78" s="111"/>
      <c r="K78" s="111"/>
      <c r="L78" s="67"/>
      <c r="M78" s="67"/>
      <c r="N78" s="67"/>
      <c r="O78" s="12"/>
      <c r="P78" s="12"/>
      <c r="Q78" s="12">
        <v>5</v>
      </c>
      <c r="R78" s="12">
        <f>SUM($Q$2:Q78)</f>
        <v>142.25092362949312</v>
      </c>
      <c r="S78" s="12"/>
      <c r="T78" s="12"/>
      <c r="U78" s="12"/>
      <c r="V78" s="12"/>
      <c r="W78" s="12"/>
      <c r="X78" s="12"/>
      <c r="Y78" s="12"/>
      <c r="Z78">
        <f>SUM($Y$2:Y78)</f>
        <v>162</v>
      </c>
    </row>
    <row r="79" spans="1:26" ht="24.95" customHeight="1" x14ac:dyDescent="0.15">
      <c r="A79" s="94"/>
      <c r="B79" s="12"/>
      <c r="C79" s="35" t="s">
        <v>247</v>
      </c>
      <c r="D79" s="12"/>
      <c r="E79" s="12"/>
      <c r="F79" s="139"/>
      <c r="G79" s="111" t="s">
        <v>251</v>
      </c>
      <c r="H79" s="111"/>
      <c r="I79" s="111"/>
      <c r="J79" s="111"/>
      <c r="K79" s="111"/>
      <c r="L79" s="67"/>
      <c r="M79" s="67"/>
      <c r="N79" s="67"/>
      <c r="O79" s="12"/>
      <c r="P79" s="12"/>
      <c r="Q79" s="12">
        <v>5</v>
      </c>
      <c r="R79" s="12">
        <f>SUM($Q$2:Q79)</f>
        <v>147.25092362949312</v>
      </c>
      <c r="S79" s="12"/>
      <c r="T79" s="12"/>
      <c r="U79" s="12"/>
      <c r="V79" s="12"/>
      <c r="W79" s="12"/>
      <c r="X79" s="12"/>
      <c r="Y79" s="12"/>
      <c r="Z79">
        <f>SUM($Y$2:Y79)</f>
        <v>162</v>
      </c>
    </row>
    <row r="80" spans="1:26" ht="24.95" customHeight="1" x14ac:dyDescent="0.15">
      <c r="A80" s="94">
        <v>14</v>
      </c>
      <c r="B80" s="12"/>
      <c r="C80" s="35" t="s">
        <v>248</v>
      </c>
      <c r="D80" s="12"/>
      <c r="E80" s="12"/>
      <c r="F80" s="139"/>
      <c r="G80" s="111" t="s">
        <v>252</v>
      </c>
      <c r="H80" s="111"/>
      <c r="I80" s="111"/>
      <c r="J80" s="111"/>
      <c r="K80" s="111"/>
      <c r="L80" s="67"/>
      <c r="M80" s="67"/>
      <c r="N80" s="67"/>
      <c r="O80" s="12"/>
      <c r="P80" s="12"/>
      <c r="Q80" s="12">
        <v>5</v>
      </c>
      <c r="R80" s="12">
        <f>SUM($Q$2:Q80)</f>
        <v>152.25092362949312</v>
      </c>
      <c r="S80" s="12"/>
      <c r="T80" s="12"/>
      <c r="U80" s="12"/>
      <c r="V80" s="12"/>
      <c r="W80" s="12"/>
      <c r="X80" s="12"/>
      <c r="Y80" s="12">
        <v>72</v>
      </c>
      <c r="Z80">
        <f>SUM($Y$2:Y80)</f>
        <v>234</v>
      </c>
    </row>
    <row r="81" spans="1:26" ht="24.95" customHeight="1" x14ac:dyDescent="0.15">
      <c r="A81" s="94"/>
      <c r="B81" s="12"/>
      <c r="C81" s="36"/>
      <c r="D81" s="12"/>
      <c r="E81" s="12"/>
      <c r="F81" s="140"/>
      <c r="G81" s="111" t="s">
        <v>253</v>
      </c>
      <c r="H81" s="111"/>
      <c r="I81" s="111"/>
      <c r="J81" s="111"/>
      <c r="K81" s="111"/>
      <c r="L81" s="67"/>
      <c r="M81" s="67"/>
      <c r="N81" s="67"/>
      <c r="O81" s="12"/>
      <c r="Q81" s="12"/>
      <c r="R81" s="12">
        <f>SUM($Q$2:Q81)</f>
        <v>152.25092362949312</v>
      </c>
      <c r="T81" s="12"/>
      <c r="U81" s="12"/>
      <c r="V81" s="12" t="s">
        <v>256</v>
      </c>
      <c r="W81" s="12"/>
      <c r="X81" s="12"/>
      <c r="Y81" s="12"/>
      <c r="Z81">
        <f>SUM($Y$2:Y81)</f>
        <v>234</v>
      </c>
    </row>
    <row r="82" spans="1:26" ht="24.95" customHeight="1" x14ac:dyDescent="0.15">
      <c r="A82" s="94"/>
      <c r="B82" s="12"/>
      <c r="C82" s="35"/>
      <c r="D82" s="12"/>
      <c r="E82" s="12"/>
      <c r="F82" s="12"/>
      <c r="G82" s="90" t="s">
        <v>255</v>
      </c>
      <c r="H82" s="91"/>
      <c r="I82" s="91"/>
      <c r="J82" s="91"/>
      <c r="K82" s="92"/>
      <c r="L82" s="65"/>
      <c r="M82" s="65"/>
      <c r="N82" s="65"/>
      <c r="O82" s="12"/>
      <c r="P82" s="12"/>
      <c r="Q82" s="12"/>
      <c r="R82" s="12">
        <f>SUM($Q$2:Q82)</f>
        <v>152.25092362949312</v>
      </c>
      <c r="S82" s="12"/>
      <c r="T82" s="12"/>
      <c r="U82" s="12"/>
      <c r="V82" s="12"/>
      <c r="W82" s="12"/>
      <c r="X82" s="12"/>
      <c r="Y82" s="12"/>
      <c r="Z82">
        <f>SUM($Y$2:Y82)</f>
        <v>234</v>
      </c>
    </row>
    <row r="83" spans="1:26" ht="24.95" customHeight="1" x14ac:dyDescent="0.15">
      <c r="A83" s="94"/>
      <c r="B83" s="12"/>
      <c r="C83" s="35"/>
      <c r="D83" s="12"/>
      <c r="E83" s="12"/>
      <c r="F83" s="12"/>
      <c r="G83" s="111" t="s">
        <v>316</v>
      </c>
      <c r="H83" s="111"/>
      <c r="I83" s="111"/>
      <c r="J83" s="111"/>
      <c r="K83" s="111"/>
      <c r="L83" s="67"/>
      <c r="M83" s="67"/>
      <c r="N83" s="67"/>
      <c r="O83" s="12"/>
      <c r="P83" s="12"/>
      <c r="Q83" s="12"/>
      <c r="R83" s="12">
        <f>SUM($Q$2:Q83)</f>
        <v>152.25092362949312</v>
      </c>
      <c r="S83" s="12"/>
      <c r="T83" s="12"/>
      <c r="U83" s="12"/>
      <c r="V83" s="12"/>
      <c r="W83" s="12"/>
      <c r="X83" s="12"/>
      <c r="Y83" s="12"/>
      <c r="Z83">
        <f>SUM($Y$2:Y83)</f>
        <v>234</v>
      </c>
    </row>
    <row r="84" spans="1:26" ht="24.95" customHeight="1" x14ac:dyDescent="0.15">
      <c r="A84" s="95"/>
      <c r="B84" s="12"/>
      <c r="C84" s="37"/>
      <c r="D84" s="12"/>
      <c r="E84" s="12"/>
      <c r="F84" s="12"/>
      <c r="G84" s="111" t="s">
        <v>267</v>
      </c>
      <c r="H84" s="111"/>
      <c r="I84" s="111"/>
      <c r="J84" s="111"/>
      <c r="K84" s="111"/>
      <c r="L84" s="67"/>
      <c r="M84" s="67"/>
      <c r="N84" s="67"/>
      <c r="O84" s="12"/>
      <c r="P84" s="12"/>
      <c r="Q84" s="12">
        <v>0.3</v>
      </c>
      <c r="R84" s="12">
        <f>SUM($Q$2:Q84)</f>
        <v>152.55092362949313</v>
      </c>
      <c r="S84" s="12"/>
      <c r="T84" s="12"/>
      <c r="U84" s="12"/>
      <c r="V84" s="12"/>
      <c r="W84" s="12"/>
      <c r="X84" s="12"/>
      <c r="Y84" s="12"/>
      <c r="Z84">
        <f>SUM($Y$2:Y84)</f>
        <v>234</v>
      </c>
    </row>
    <row r="85" spans="1:26" ht="24.95" customHeight="1" x14ac:dyDescent="0.15">
      <c r="A85" s="93">
        <v>15</v>
      </c>
      <c r="B85" s="12"/>
      <c r="C85" s="37"/>
      <c r="D85" s="129" t="s">
        <v>283</v>
      </c>
      <c r="E85" s="12"/>
      <c r="F85" s="12"/>
      <c r="G85" s="111" t="s">
        <v>268</v>
      </c>
      <c r="H85" s="111"/>
      <c r="I85" s="111"/>
      <c r="J85" s="111"/>
      <c r="K85" s="111"/>
      <c r="L85" s="67"/>
      <c r="M85" s="67"/>
      <c r="N85" s="67"/>
      <c r="O85" s="12"/>
      <c r="P85" s="12"/>
      <c r="Q85" s="12">
        <v>1</v>
      </c>
      <c r="R85" s="12">
        <f>SUM($Q$2:Q85)</f>
        <v>153.55092362949313</v>
      </c>
      <c r="S85" s="12"/>
      <c r="T85" s="12"/>
      <c r="U85" s="12"/>
      <c r="V85" s="12"/>
      <c r="W85" s="12"/>
      <c r="X85" s="12"/>
      <c r="Y85" s="12"/>
      <c r="Z85">
        <f>SUM($Y$2:Y85)</f>
        <v>234</v>
      </c>
    </row>
    <row r="86" spans="1:26" ht="24.95" customHeight="1" x14ac:dyDescent="0.15">
      <c r="A86" s="94"/>
      <c r="B86" s="12"/>
      <c r="C86" s="37"/>
      <c r="D86" s="131"/>
      <c r="E86" s="12"/>
      <c r="F86" s="12"/>
      <c r="G86" s="90" t="s">
        <v>285</v>
      </c>
      <c r="H86" s="91"/>
      <c r="I86" s="91"/>
      <c r="J86" s="91"/>
      <c r="K86" s="92"/>
      <c r="L86" s="65"/>
      <c r="M86" s="65"/>
      <c r="N86" s="65"/>
      <c r="O86" s="12"/>
      <c r="P86" s="12"/>
      <c r="Q86" s="12"/>
      <c r="R86" s="12">
        <f>SUM($Q$2:Q86)</f>
        <v>153.55092362949313</v>
      </c>
      <c r="T86" s="12"/>
      <c r="U86" s="12"/>
      <c r="V86" s="12" t="s">
        <v>284</v>
      </c>
      <c r="W86" s="12"/>
      <c r="X86" s="12"/>
      <c r="Y86" s="12"/>
      <c r="Z86">
        <f>SUM($Y$2:Y86)</f>
        <v>234</v>
      </c>
    </row>
    <row r="87" spans="1:26" ht="24.95" customHeight="1" x14ac:dyDescent="0.15">
      <c r="A87" s="94"/>
      <c r="B87" s="12"/>
      <c r="C87" s="37"/>
      <c r="D87" s="12"/>
      <c r="E87" s="12"/>
      <c r="F87" s="12"/>
      <c r="G87" s="111" t="s">
        <v>273</v>
      </c>
      <c r="H87" s="111"/>
      <c r="I87" s="111"/>
      <c r="J87" s="111"/>
      <c r="K87" s="111"/>
      <c r="L87" s="67"/>
      <c r="M87" s="67"/>
      <c r="N87" s="67"/>
      <c r="O87" s="12"/>
      <c r="P87" s="12"/>
      <c r="Q87" s="12"/>
      <c r="R87" s="12">
        <f>SUM($Q$2:Q87)</f>
        <v>153.55092362949313</v>
      </c>
      <c r="S87" s="12"/>
      <c r="T87" s="12"/>
      <c r="U87" s="12"/>
      <c r="V87" s="12"/>
      <c r="W87" s="12"/>
      <c r="X87" s="12"/>
      <c r="Y87" s="12"/>
      <c r="Z87">
        <f>SUM($Y$2:Y87)</f>
        <v>234</v>
      </c>
    </row>
    <row r="88" spans="1:26" ht="24.95" customHeight="1" x14ac:dyDescent="0.15">
      <c r="A88" s="94"/>
      <c r="B88" s="12"/>
      <c r="D88" s="34"/>
      <c r="E88" s="12"/>
      <c r="F88" s="12"/>
      <c r="G88" s="111" t="s">
        <v>274</v>
      </c>
      <c r="H88" s="111"/>
      <c r="I88" s="111"/>
      <c r="J88" s="111"/>
      <c r="K88" s="111"/>
      <c r="L88" s="67"/>
      <c r="M88" s="67"/>
      <c r="N88" s="67"/>
      <c r="O88" s="12"/>
      <c r="P88" s="12"/>
      <c r="Q88" s="12"/>
      <c r="R88" s="12">
        <f>SUM($Q$2:Q88)</f>
        <v>153.55092362949313</v>
      </c>
      <c r="S88" s="12"/>
      <c r="T88" s="12"/>
      <c r="U88" s="12"/>
      <c r="V88" s="12"/>
      <c r="W88" s="12"/>
      <c r="X88" s="12"/>
      <c r="Y88" s="12"/>
      <c r="Z88">
        <f>SUM($Y$2:Y88)</f>
        <v>234</v>
      </c>
    </row>
    <row r="89" spans="1:26" ht="24.95" customHeight="1" x14ac:dyDescent="0.15">
      <c r="A89" s="94"/>
      <c r="B89" s="12"/>
      <c r="C89" s="37" t="s">
        <v>275</v>
      </c>
      <c r="D89" s="12"/>
      <c r="E89" s="12"/>
      <c r="F89" s="12"/>
      <c r="G89" s="111" t="s">
        <v>276</v>
      </c>
      <c r="H89" s="111"/>
      <c r="I89" s="111"/>
      <c r="J89" s="111"/>
      <c r="K89" s="111"/>
      <c r="L89" s="67"/>
      <c r="M89" s="67"/>
      <c r="N89" s="67"/>
      <c r="O89" s="12"/>
      <c r="P89" s="12"/>
      <c r="Q89" s="12">
        <v>4</v>
      </c>
      <c r="R89" s="12">
        <f>SUM($Q$2:Q89)</f>
        <v>157.55092362949313</v>
      </c>
      <c r="S89" s="12"/>
      <c r="T89" s="12"/>
      <c r="U89" s="12"/>
      <c r="V89" s="12"/>
      <c r="W89" s="12"/>
      <c r="X89" s="12"/>
      <c r="Y89" s="12"/>
      <c r="Z89">
        <f>SUM($Y$2:Y89)</f>
        <v>234</v>
      </c>
    </row>
    <row r="90" spans="1:26" ht="24.95" customHeight="1" x14ac:dyDescent="0.15">
      <c r="A90" s="94"/>
      <c r="B90" s="12"/>
      <c r="C90" s="58" t="s">
        <v>278</v>
      </c>
      <c r="E90" s="12"/>
      <c r="F90" s="12"/>
      <c r="G90" s="111" t="s">
        <v>277</v>
      </c>
      <c r="H90" s="111"/>
      <c r="I90" s="111"/>
      <c r="J90" s="111"/>
      <c r="K90" s="111"/>
      <c r="L90" s="67"/>
      <c r="M90" s="67"/>
      <c r="N90" s="67"/>
      <c r="O90" s="12"/>
      <c r="P90" s="12"/>
      <c r="Q90" s="12">
        <v>4</v>
      </c>
      <c r="R90" s="12">
        <f>SUM($Q$2:Q90)</f>
        <v>161.55092362949313</v>
      </c>
      <c r="S90" s="12"/>
      <c r="T90" s="12"/>
      <c r="U90" s="12"/>
      <c r="V90" s="12"/>
      <c r="W90" s="12"/>
      <c r="X90" s="12"/>
      <c r="Y90" s="12"/>
    </row>
    <row r="91" spans="1:26" ht="24.95" customHeight="1" x14ac:dyDescent="0.15">
      <c r="A91" s="95"/>
      <c r="B91" s="12"/>
      <c r="C91" s="37" t="s">
        <v>279</v>
      </c>
      <c r="D91" s="12"/>
      <c r="E91" s="12"/>
      <c r="F91" s="12"/>
      <c r="G91" s="111" t="s">
        <v>280</v>
      </c>
      <c r="H91" s="111"/>
      <c r="I91" s="111"/>
      <c r="J91" s="111"/>
      <c r="K91" s="111"/>
      <c r="L91" s="67"/>
      <c r="M91" s="67"/>
      <c r="N91" s="67"/>
      <c r="O91" s="12"/>
      <c r="P91" s="12"/>
      <c r="Q91" s="12">
        <v>5</v>
      </c>
      <c r="R91" s="12">
        <f>SUM($Q$2:Q91)</f>
        <v>166.55092362949313</v>
      </c>
      <c r="S91" s="12"/>
      <c r="T91" s="12"/>
      <c r="U91" s="12"/>
      <c r="V91" s="12" t="s">
        <v>294</v>
      </c>
      <c r="W91" s="12"/>
      <c r="X91" s="12"/>
      <c r="Y91" s="12">
        <v>96</v>
      </c>
      <c r="Z91">
        <f>SUM($Y$2:Y91)</f>
        <v>330</v>
      </c>
    </row>
    <row r="92" spans="1:26" ht="24.95" customHeight="1" x14ac:dyDescent="0.15">
      <c r="A92" s="89">
        <v>16</v>
      </c>
      <c r="B92" s="12"/>
      <c r="C92" s="37" t="s">
        <v>281</v>
      </c>
      <c r="D92" s="127" t="s">
        <v>286</v>
      </c>
      <c r="E92" s="12"/>
      <c r="F92" s="12"/>
      <c r="G92" s="142" t="s">
        <v>282</v>
      </c>
      <c r="H92" s="111"/>
      <c r="I92" s="111"/>
      <c r="J92" s="111"/>
      <c r="K92" s="111"/>
      <c r="L92" s="67"/>
      <c r="M92" s="67"/>
      <c r="N92" s="67"/>
      <c r="O92" s="12"/>
      <c r="P92" s="12"/>
      <c r="Q92" s="12">
        <v>5</v>
      </c>
      <c r="R92" s="12">
        <f>SUM($Q$2:Q92)</f>
        <v>171.55092362949313</v>
      </c>
      <c r="S92" s="12"/>
      <c r="T92" s="12"/>
      <c r="U92" s="12"/>
      <c r="V92" s="12"/>
      <c r="W92" s="12"/>
      <c r="X92" s="12"/>
      <c r="Y92" s="12"/>
      <c r="Z92">
        <f>SUM($Y$2:Y92)</f>
        <v>330</v>
      </c>
    </row>
    <row r="93" spans="1:26" ht="24.95" customHeight="1" x14ac:dyDescent="0.15">
      <c r="A93" s="89"/>
      <c r="B93" s="12"/>
      <c r="C93" s="37"/>
      <c r="D93" s="134"/>
      <c r="E93" s="12"/>
      <c r="F93" s="12"/>
      <c r="G93" s="111" t="s">
        <v>291</v>
      </c>
      <c r="H93" s="111"/>
      <c r="I93" s="111"/>
      <c r="J93" s="111"/>
      <c r="K93" s="111"/>
      <c r="L93" s="67"/>
      <c r="M93" s="67"/>
      <c r="N93" s="67"/>
      <c r="O93" s="12"/>
      <c r="P93" s="12"/>
      <c r="Q93" s="12"/>
      <c r="R93" s="12">
        <f>SUM($Q$2:Q93)</f>
        <v>171.55092362949313</v>
      </c>
      <c r="S93" s="12"/>
      <c r="T93" s="12"/>
      <c r="U93" s="12"/>
      <c r="V93" s="12"/>
      <c r="W93" s="12"/>
      <c r="X93" s="12"/>
      <c r="Y93" s="12"/>
      <c r="Z93">
        <f>SUM($Y$2:Y93)</f>
        <v>330</v>
      </c>
    </row>
    <row r="94" spans="1:26" ht="24.95" customHeight="1" x14ac:dyDescent="0.15">
      <c r="A94" s="89"/>
      <c r="B94" s="12"/>
      <c r="C94" s="37"/>
      <c r="D94" s="128"/>
      <c r="E94" s="12"/>
      <c r="F94" s="12"/>
      <c r="G94" s="111" t="s">
        <v>289</v>
      </c>
      <c r="H94" s="111"/>
      <c r="I94" s="111"/>
      <c r="J94" s="111"/>
      <c r="K94" s="111"/>
      <c r="L94" s="67"/>
      <c r="M94" s="67"/>
      <c r="N94" s="67"/>
      <c r="O94" s="12"/>
      <c r="P94" s="12"/>
      <c r="Q94" s="12"/>
      <c r="R94" s="57">
        <f>SUM($Q$2:Q94)</f>
        <v>171.55092362949313</v>
      </c>
      <c r="S94" s="12"/>
      <c r="T94" s="12"/>
      <c r="U94" s="12"/>
      <c r="V94" s="12"/>
      <c r="W94" s="12"/>
      <c r="X94" s="12"/>
      <c r="Y94" s="12"/>
      <c r="Z94">
        <f>SUM($Y$2:Y94)</f>
        <v>330</v>
      </c>
    </row>
    <row r="95" spans="1:26" ht="24.95" customHeight="1" x14ac:dyDescent="0.25">
      <c r="A95" s="89"/>
      <c r="B95" s="12"/>
      <c r="C95" s="37"/>
      <c r="D95" s="60" t="s">
        <v>292</v>
      </c>
      <c r="E95" s="12"/>
      <c r="F95" s="12"/>
      <c r="G95" s="111" t="s">
        <v>290</v>
      </c>
      <c r="H95" s="111"/>
      <c r="I95" s="111"/>
      <c r="J95" s="111"/>
      <c r="K95" s="111"/>
      <c r="L95" s="67"/>
      <c r="M95" s="67"/>
      <c r="N95" s="67"/>
      <c r="O95" s="12"/>
      <c r="P95" s="12"/>
      <c r="Q95" s="12"/>
      <c r="R95" s="12">
        <f>SUM($Q$2:Q95)</f>
        <v>171.55092362949313</v>
      </c>
      <c r="S95" s="12"/>
      <c r="T95" s="12"/>
      <c r="U95" s="12"/>
      <c r="V95" s="12"/>
      <c r="W95" s="12"/>
      <c r="X95" s="12"/>
      <c r="Y95" s="12"/>
      <c r="Z95">
        <f>SUM($Y$2:Y95)</f>
        <v>330</v>
      </c>
    </row>
    <row r="96" spans="1:26" ht="52.5" customHeight="1" x14ac:dyDescent="0.15">
      <c r="A96" s="89"/>
      <c r="B96" s="12"/>
      <c r="C96" s="37"/>
      <c r="D96" s="12" t="s">
        <v>317</v>
      </c>
      <c r="E96" s="12"/>
      <c r="F96" s="12"/>
      <c r="G96" s="90" t="s">
        <v>318</v>
      </c>
      <c r="H96" s="91"/>
      <c r="I96" s="91"/>
      <c r="J96" s="91"/>
      <c r="K96" s="92"/>
      <c r="L96" s="65"/>
      <c r="M96" s="65"/>
      <c r="N96" s="65"/>
      <c r="O96" s="12"/>
      <c r="P96" s="12"/>
      <c r="Q96" s="12">
        <v>0.5</v>
      </c>
      <c r="R96" s="24">
        <f>SUM($Q$2:Q96)</f>
        <v>172.05092362949313</v>
      </c>
      <c r="S96" s="12"/>
      <c r="T96" s="12"/>
      <c r="U96" s="12"/>
      <c r="V96" s="12"/>
      <c r="W96" s="12"/>
      <c r="X96" s="12"/>
      <c r="Y96" s="12"/>
      <c r="Z96">
        <f>SUM($Y$2:Y96)</f>
        <v>330</v>
      </c>
    </row>
    <row r="97" spans="1:26" ht="24.95" customHeight="1" x14ac:dyDescent="0.15">
      <c r="A97" s="89"/>
      <c r="B97" s="12"/>
      <c r="C97" s="37"/>
      <c r="D97" s="32" t="s">
        <v>293</v>
      </c>
      <c r="E97" s="12"/>
      <c r="F97" s="12"/>
      <c r="G97" s="111" t="s">
        <v>298</v>
      </c>
      <c r="H97" s="111"/>
      <c r="I97" s="111"/>
      <c r="J97" s="111"/>
      <c r="K97" s="111"/>
      <c r="L97" s="67"/>
      <c r="M97" s="67"/>
      <c r="N97" s="67"/>
      <c r="O97" s="12"/>
      <c r="P97" s="12"/>
      <c r="Q97" s="12"/>
      <c r="R97" s="12">
        <f>SUM($Q$2:Q97)</f>
        <v>172.05092362949313</v>
      </c>
      <c r="S97" s="12"/>
      <c r="T97" s="12"/>
      <c r="U97" s="12"/>
      <c r="V97" s="12"/>
      <c r="W97" s="12"/>
      <c r="X97" s="12"/>
      <c r="Y97" s="12"/>
      <c r="Z97">
        <f>SUM($Y$2:Y97)</f>
        <v>330</v>
      </c>
    </row>
    <row r="98" spans="1:26" ht="24.95" customHeight="1" x14ac:dyDescent="0.15">
      <c r="A98" s="89"/>
      <c r="B98" s="38"/>
      <c r="C98" s="39"/>
      <c r="D98" s="38"/>
      <c r="E98" s="38"/>
      <c r="F98" s="38"/>
      <c r="G98" s="111"/>
      <c r="H98" s="111"/>
      <c r="I98" s="111"/>
      <c r="J98" s="111"/>
      <c r="K98" s="111"/>
      <c r="L98" s="64"/>
      <c r="M98" s="64"/>
      <c r="N98" s="64"/>
      <c r="O98" s="38"/>
      <c r="P98" s="38"/>
      <c r="Q98" s="38"/>
      <c r="R98" s="12">
        <f>SUM($Q$2:Q98)</f>
        <v>172.05092362949313</v>
      </c>
      <c r="S98" s="38"/>
      <c r="T98" s="38"/>
      <c r="U98" s="38"/>
      <c r="V98" s="38"/>
      <c r="W98" s="38"/>
      <c r="X98" s="38"/>
      <c r="Y98" s="38"/>
      <c r="Z98">
        <f>SUM($Y$2:Y98)</f>
        <v>330</v>
      </c>
    </row>
    <row r="99" spans="1:26" ht="24.95" customHeight="1" x14ac:dyDescent="0.15">
      <c r="A99" s="93">
        <v>17</v>
      </c>
      <c r="B99" s="12"/>
      <c r="C99" s="37" t="s">
        <v>297</v>
      </c>
      <c r="D99" s="12"/>
      <c r="E99" s="12"/>
      <c r="F99" s="12"/>
      <c r="G99" s="149" t="s">
        <v>332</v>
      </c>
      <c r="H99" s="150"/>
      <c r="I99" s="150"/>
      <c r="J99" s="150"/>
      <c r="K99" s="150"/>
      <c r="L99" s="73"/>
      <c r="M99" s="73"/>
      <c r="N99" s="73"/>
      <c r="O99" s="12"/>
      <c r="P99" s="12"/>
      <c r="Q99" s="12">
        <v>0.7</v>
      </c>
      <c r="R99" s="12">
        <f>SUM($Q$2:Q99)</f>
        <v>172.75092362949312</v>
      </c>
      <c r="S99" s="12"/>
      <c r="T99" s="12"/>
      <c r="U99" s="12"/>
      <c r="V99" s="12"/>
      <c r="W99" s="12"/>
      <c r="X99" s="12"/>
      <c r="Y99" s="12"/>
      <c r="Z99">
        <f>SUM($Y$2:Y99)</f>
        <v>330</v>
      </c>
    </row>
    <row r="100" spans="1:26" ht="24.95" customHeight="1" x14ac:dyDescent="0.15">
      <c r="A100" s="94"/>
      <c r="B100" s="12"/>
      <c r="C100" s="12"/>
      <c r="D100" s="12"/>
      <c r="E100" s="12"/>
      <c r="F100" s="12"/>
      <c r="G100" s="111" t="s">
        <v>320</v>
      </c>
      <c r="H100" s="111"/>
      <c r="I100" s="111"/>
      <c r="J100" s="111"/>
      <c r="K100" s="111"/>
      <c r="L100" s="67"/>
      <c r="M100" s="67"/>
      <c r="N100" s="67"/>
      <c r="O100" s="12"/>
      <c r="P100" s="12"/>
      <c r="Q100" s="12"/>
      <c r="R100" s="12">
        <f>SUM($Q$2:Q100)</f>
        <v>172.75092362949312</v>
      </c>
      <c r="S100" s="12"/>
      <c r="T100" s="12"/>
      <c r="U100" s="12"/>
      <c r="V100" s="12"/>
      <c r="W100" s="12"/>
      <c r="X100" s="12"/>
      <c r="Y100" s="12"/>
      <c r="Z100">
        <f>SUM($Y$2:Y100)</f>
        <v>330</v>
      </c>
    </row>
    <row r="101" spans="1:26" ht="24.95" customHeight="1" x14ac:dyDescent="0.15">
      <c r="A101" s="95"/>
      <c r="B101" s="12"/>
      <c r="C101" s="12"/>
      <c r="D101" s="12"/>
      <c r="E101" s="12"/>
      <c r="F101" s="12"/>
      <c r="G101" s="111" t="s">
        <v>299</v>
      </c>
      <c r="H101" s="111"/>
      <c r="I101" s="111"/>
      <c r="J101" s="111"/>
      <c r="K101" s="111"/>
      <c r="L101" s="67"/>
      <c r="M101" s="67"/>
      <c r="N101" s="67"/>
      <c r="O101" s="12"/>
      <c r="P101" s="12"/>
      <c r="Q101" s="12"/>
      <c r="R101" s="12">
        <f>SUM($Q$2:Q101)</f>
        <v>172.75092362949312</v>
      </c>
      <c r="S101" s="12"/>
      <c r="T101" s="12"/>
      <c r="U101" s="12"/>
      <c r="V101" s="12"/>
      <c r="W101" s="12"/>
      <c r="X101" s="12"/>
      <c r="Y101" s="12">
        <v>108</v>
      </c>
      <c r="Z101">
        <f>SUM($Y$2:Y101)</f>
        <v>438</v>
      </c>
    </row>
    <row r="102" spans="1:26" ht="24.95" customHeight="1" x14ac:dyDescent="0.15">
      <c r="A102" s="89">
        <v>18</v>
      </c>
      <c r="B102" s="12"/>
      <c r="C102" s="12"/>
      <c r="D102" s="12"/>
      <c r="E102" s="12"/>
      <c r="F102" s="12"/>
      <c r="G102" s="111" t="s">
        <v>370</v>
      </c>
      <c r="H102" s="111"/>
      <c r="I102" s="111"/>
      <c r="J102" s="111"/>
      <c r="K102" s="111"/>
      <c r="L102" s="67"/>
      <c r="M102" s="67"/>
      <c r="N102" s="67"/>
      <c r="O102" s="12"/>
      <c r="R102" s="12">
        <f>SUM($Q$2:Q102)</f>
        <v>172.75092362949312</v>
      </c>
      <c r="T102" s="18" t="s">
        <v>301</v>
      </c>
      <c r="U102" s="12"/>
      <c r="V102" s="12"/>
      <c r="W102" s="12"/>
      <c r="X102" s="12"/>
      <c r="Y102" s="12"/>
      <c r="Z102">
        <f>SUM($Y$2:Y102)</f>
        <v>438</v>
      </c>
    </row>
    <row r="103" spans="1:26" ht="24.95" customHeight="1" x14ac:dyDescent="0.15">
      <c r="A103" s="89"/>
      <c r="B103" s="12"/>
      <c r="C103" s="12"/>
      <c r="D103" s="42"/>
      <c r="E103" s="12"/>
      <c r="F103" s="12"/>
      <c r="G103" s="111" t="s">
        <v>302</v>
      </c>
      <c r="H103" s="111"/>
      <c r="I103" s="111"/>
      <c r="J103" s="111"/>
      <c r="K103" s="111"/>
      <c r="L103" s="67"/>
      <c r="M103" s="67"/>
      <c r="N103" s="67"/>
      <c r="O103" s="12"/>
      <c r="P103" s="12"/>
      <c r="Q103" s="12">
        <v>0.7</v>
      </c>
      <c r="R103" s="12">
        <f>SUM($Q$2:Q103)</f>
        <v>173.4509236294931</v>
      </c>
      <c r="S103" s="12"/>
      <c r="T103" s="12"/>
      <c r="U103" s="12"/>
      <c r="V103" s="12"/>
      <c r="W103" s="12"/>
      <c r="X103" s="12"/>
      <c r="Y103" s="12"/>
      <c r="Z103">
        <f>SUM($Y$2:Y103)</f>
        <v>438</v>
      </c>
    </row>
    <row r="104" spans="1:26" ht="24.95" customHeight="1" x14ac:dyDescent="0.15">
      <c r="A104" s="89"/>
      <c r="B104" s="12"/>
      <c r="C104" s="12" t="s">
        <v>319</v>
      </c>
      <c r="D104" s="12"/>
      <c r="E104" s="12"/>
      <c r="F104" s="12"/>
      <c r="G104" s="111" t="s">
        <v>326</v>
      </c>
      <c r="H104" s="111"/>
      <c r="I104" s="111"/>
      <c r="J104" s="111"/>
      <c r="K104" s="111"/>
      <c r="L104" s="67"/>
      <c r="M104" s="67"/>
      <c r="N104" s="67"/>
      <c r="O104" s="12"/>
      <c r="P104" s="12"/>
      <c r="Q104" s="12"/>
      <c r="R104" s="12">
        <f>SUM($Q$2:Q104)</f>
        <v>173.4509236294931</v>
      </c>
      <c r="S104" s="12"/>
      <c r="T104" s="12"/>
      <c r="U104" s="12"/>
      <c r="V104" s="12"/>
      <c r="W104" s="12"/>
      <c r="X104" s="12"/>
      <c r="Y104" s="12"/>
      <c r="Z104">
        <f>SUM($Y$2:Y104)</f>
        <v>438</v>
      </c>
    </row>
    <row r="105" spans="1:26" ht="24.95" customHeight="1" x14ac:dyDescent="0.15">
      <c r="A105" s="89"/>
      <c r="B105" s="12"/>
      <c r="C105" s="12"/>
      <c r="D105" s="12"/>
      <c r="E105" s="12"/>
      <c r="F105" s="12"/>
      <c r="G105" s="90" t="s">
        <v>372</v>
      </c>
      <c r="H105" s="91"/>
      <c r="I105" s="91"/>
      <c r="J105" s="91"/>
      <c r="K105" s="92"/>
      <c r="L105" s="65"/>
      <c r="M105" s="65"/>
      <c r="N105" s="65"/>
      <c r="O105" s="12"/>
      <c r="P105" s="12"/>
      <c r="Q105" s="12"/>
      <c r="R105" s="12">
        <f>SUM($Q$2:Q105)</f>
        <v>173.4509236294931</v>
      </c>
      <c r="S105" s="12"/>
      <c r="T105" s="12"/>
      <c r="U105" s="12"/>
      <c r="V105" s="12"/>
      <c r="W105" s="12"/>
      <c r="X105" s="12"/>
      <c r="Y105" s="12"/>
      <c r="Z105">
        <f>SUM($Y$2:Y105)</f>
        <v>438</v>
      </c>
    </row>
    <row r="106" spans="1:26" ht="24.95" customHeight="1" x14ac:dyDescent="0.25">
      <c r="A106" s="89"/>
      <c r="B106" s="12"/>
      <c r="D106" s="61" t="s">
        <v>374</v>
      </c>
      <c r="E106" s="12"/>
      <c r="F106" s="12"/>
      <c r="G106" s="90"/>
      <c r="H106" s="91"/>
      <c r="I106" s="91"/>
      <c r="J106" s="91"/>
      <c r="K106" s="92"/>
      <c r="L106" s="65"/>
      <c r="M106" s="65"/>
      <c r="N106" s="65"/>
      <c r="O106" s="12"/>
      <c r="P106" s="12"/>
      <c r="Q106">
        <v>0.7</v>
      </c>
      <c r="R106" s="12">
        <f>SUM($Q$2:Q106)</f>
        <v>174.15092362949309</v>
      </c>
      <c r="S106" s="12"/>
      <c r="T106" s="12"/>
      <c r="U106" s="12"/>
      <c r="V106" s="12" t="s">
        <v>303</v>
      </c>
      <c r="W106" s="12" t="s">
        <v>304</v>
      </c>
      <c r="X106" s="12"/>
      <c r="Y106" s="12">
        <v>132</v>
      </c>
      <c r="Z106">
        <f>SUM($Y$2:Y106)</f>
        <v>570</v>
      </c>
    </row>
    <row r="107" spans="1:26" ht="24.95" customHeight="1" x14ac:dyDescent="0.15">
      <c r="A107" s="93">
        <v>19</v>
      </c>
      <c r="B107" s="105"/>
      <c r="C107" s="96" t="s">
        <v>308</v>
      </c>
      <c r="D107" s="12"/>
      <c r="E107" s="12"/>
      <c r="F107" s="12"/>
      <c r="G107" s="111" t="s">
        <v>376</v>
      </c>
      <c r="H107" s="111"/>
      <c r="I107" s="111"/>
      <c r="J107" s="111"/>
      <c r="K107" s="111"/>
      <c r="L107" s="65"/>
      <c r="M107" s="65"/>
      <c r="N107" s="65"/>
      <c r="O107" s="59"/>
      <c r="P107" s="12"/>
      <c r="Q107" s="12">
        <f>5*4</f>
        <v>20</v>
      </c>
      <c r="R107" s="12">
        <f>SUM($Q$2:Q107)</f>
        <v>194.15092362949309</v>
      </c>
      <c r="S107" s="12"/>
      <c r="T107" s="12"/>
      <c r="U107" s="12"/>
      <c r="V107" s="12"/>
      <c r="W107" s="12"/>
      <c r="X107" s="12"/>
      <c r="Y107" s="12"/>
    </row>
    <row r="108" spans="1:26" ht="24.95" customHeight="1" x14ac:dyDescent="0.15">
      <c r="A108" s="94"/>
      <c r="B108" s="106"/>
      <c r="C108" s="97"/>
      <c r="D108" s="12"/>
      <c r="E108" s="12"/>
      <c r="F108" s="12"/>
      <c r="G108" s="142" t="s">
        <v>387</v>
      </c>
      <c r="H108" s="111"/>
      <c r="I108" s="111"/>
      <c r="J108" s="111"/>
      <c r="K108" s="111"/>
      <c r="L108" s="65"/>
      <c r="M108" s="65"/>
      <c r="N108" s="65"/>
      <c r="O108" s="59"/>
      <c r="P108" s="12"/>
      <c r="Q108" s="12">
        <v>1.9</v>
      </c>
      <c r="R108" s="12">
        <f>SUM($Q$2:Q108)</f>
        <v>196.0509236294931</v>
      </c>
      <c r="S108" s="12"/>
      <c r="T108" s="12"/>
      <c r="U108" s="12"/>
      <c r="V108" s="12"/>
      <c r="W108" s="12"/>
      <c r="X108" s="12"/>
      <c r="Y108" s="12"/>
    </row>
    <row r="109" spans="1:26" ht="24.95" customHeight="1" x14ac:dyDescent="0.15">
      <c r="A109" s="94"/>
      <c r="B109" s="100" t="s">
        <v>305</v>
      </c>
      <c r="C109" s="97"/>
      <c r="D109" s="12"/>
      <c r="E109" s="12"/>
      <c r="F109" s="12"/>
      <c r="G109" s="111"/>
      <c r="H109" s="111"/>
      <c r="I109" s="111"/>
      <c r="J109" s="111"/>
      <c r="K109" s="111"/>
      <c r="L109" s="65"/>
      <c r="M109" s="65"/>
      <c r="N109" s="65"/>
      <c r="O109" s="30"/>
      <c r="P109" s="12"/>
      <c r="Q109" s="12"/>
      <c r="R109" s="12">
        <f>SUM($Q$2:Q109)</f>
        <v>196.0509236294931</v>
      </c>
      <c r="S109" s="12"/>
      <c r="T109" s="12"/>
      <c r="U109" s="12"/>
      <c r="V109" s="12"/>
      <c r="W109" s="12"/>
      <c r="X109" s="12"/>
      <c r="Y109" s="12"/>
      <c r="Z109">
        <f>SUM($Y$2:Y109)</f>
        <v>570</v>
      </c>
    </row>
    <row r="110" spans="1:26" ht="32.25" customHeight="1" x14ac:dyDescent="0.15">
      <c r="A110" s="94"/>
      <c r="B110" s="100"/>
      <c r="C110" s="97"/>
      <c r="D110" s="53" t="s">
        <v>333</v>
      </c>
      <c r="E110" s="12"/>
      <c r="F110" s="12"/>
      <c r="G110" s="143" t="s">
        <v>309</v>
      </c>
      <c r="H110" s="144"/>
      <c r="I110" s="144"/>
      <c r="J110" s="144"/>
      <c r="K110" s="145"/>
      <c r="L110" s="74"/>
      <c r="M110" s="74"/>
      <c r="N110" s="74"/>
      <c r="O110" s="30"/>
      <c r="P110" s="12"/>
      <c r="Q110" s="12">
        <v>1.9</v>
      </c>
      <c r="R110" s="12">
        <f>SUM($Q$2:Q110)</f>
        <v>197.9509236294931</v>
      </c>
      <c r="S110" s="12"/>
      <c r="T110" s="12"/>
      <c r="U110" s="12"/>
      <c r="V110" s="12"/>
      <c r="W110" s="12"/>
      <c r="X110" s="12"/>
      <c r="Y110" s="12"/>
      <c r="Z110">
        <f>SUM($Y$2:Y110)</f>
        <v>570</v>
      </c>
    </row>
    <row r="111" spans="1:26" ht="40.5" customHeight="1" x14ac:dyDescent="0.15">
      <c r="A111" s="94"/>
      <c r="B111" s="100"/>
      <c r="C111" s="97"/>
      <c r="D111" s="12"/>
      <c r="E111" s="12"/>
      <c r="F111" s="12"/>
      <c r="G111" s="146" t="s">
        <v>381</v>
      </c>
      <c r="H111" s="111"/>
      <c r="I111" s="111"/>
      <c r="J111" s="111"/>
      <c r="K111" s="111"/>
      <c r="L111" s="65"/>
      <c r="M111" s="65"/>
      <c r="N111" s="65"/>
      <c r="O111" s="30"/>
      <c r="P111" s="12" t="s">
        <v>380</v>
      </c>
      <c r="Q111" s="12">
        <v>0.7</v>
      </c>
      <c r="R111" s="12">
        <f>SUM($Q$2:Q111)</f>
        <v>198.65092362949309</v>
      </c>
      <c r="S111" s="12"/>
      <c r="T111" s="12"/>
      <c r="U111" s="12"/>
      <c r="V111" s="12"/>
      <c r="W111" s="18" t="s">
        <v>313</v>
      </c>
      <c r="X111" s="12"/>
      <c r="Y111" s="12"/>
      <c r="Z111">
        <f>SUM($Y$2:Y111)</f>
        <v>570</v>
      </c>
    </row>
    <row r="112" spans="1:26" ht="24.95" customHeight="1" x14ac:dyDescent="0.15">
      <c r="A112" s="94"/>
      <c r="B112" s="100"/>
      <c r="C112" s="97"/>
      <c r="D112" s="53" t="s">
        <v>378</v>
      </c>
      <c r="E112" s="38"/>
      <c r="F112" s="12"/>
      <c r="G112" s="90" t="s">
        <v>379</v>
      </c>
      <c r="H112" s="91"/>
      <c r="I112" s="91"/>
      <c r="J112" s="91"/>
      <c r="K112" s="92"/>
      <c r="L112" s="65"/>
      <c r="M112" s="65"/>
      <c r="N112" s="65"/>
      <c r="O112" s="30"/>
      <c r="P112" s="12"/>
      <c r="Q112" s="12"/>
      <c r="R112" s="12">
        <f>SUM($Q$2:Q112)</f>
        <v>198.65092362949309</v>
      </c>
      <c r="S112" s="12"/>
      <c r="T112" s="12"/>
      <c r="U112" s="12"/>
      <c r="V112" s="12"/>
      <c r="W112" s="12"/>
      <c r="X112" s="12"/>
      <c r="Y112" s="12"/>
      <c r="Z112">
        <f>SUM($Y$2:Y112)</f>
        <v>570</v>
      </c>
    </row>
    <row r="113" spans="1:26" ht="24.95" customHeight="1" x14ac:dyDescent="0.15">
      <c r="A113" s="95"/>
      <c r="B113" s="101"/>
      <c r="C113" s="97"/>
      <c r="D113" s="12"/>
      <c r="E113" s="12"/>
      <c r="F113" s="38"/>
      <c r="G113" s="90"/>
      <c r="H113" s="91"/>
      <c r="I113" s="91"/>
      <c r="J113" s="91"/>
      <c r="K113" s="92"/>
      <c r="L113" s="80"/>
      <c r="M113" s="80"/>
      <c r="N113" s="80"/>
      <c r="O113" s="41"/>
      <c r="P113" s="38"/>
      <c r="Q113" s="38"/>
      <c r="R113" s="12">
        <f>SUM($Q$2:Q113)</f>
        <v>198.65092362949309</v>
      </c>
      <c r="S113" s="38"/>
      <c r="T113" s="38"/>
      <c r="U113" s="38"/>
      <c r="V113" s="38"/>
      <c r="W113" s="38"/>
      <c r="X113" s="38"/>
      <c r="Y113" s="38">
        <v>156</v>
      </c>
      <c r="Z113">
        <f>SUM($Y$2:Y113)</f>
        <v>726</v>
      </c>
    </row>
    <row r="114" spans="1:26" ht="24.95" customHeight="1" x14ac:dyDescent="0.15">
      <c r="A114" s="89">
        <v>20</v>
      </c>
      <c r="B114" s="101" t="s">
        <v>312</v>
      </c>
      <c r="C114" s="98" t="s">
        <v>323</v>
      </c>
      <c r="E114" s="12"/>
      <c r="F114" s="12"/>
      <c r="G114" s="111" t="s">
        <v>369</v>
      </c>
      <c r="H114" s="111"/>
      <c r="I114" s="111"/>
      <c r="J114" s="111"/>
      <c r="K114" s="111"/>
      <c r="L114" s="67"/>
      <c r="M114" s="67"/>
      <c r="N114" s="67"/>
      <c r="O114" s="12"/>
      <c r="P114" s="12"/>
      <c r="Q114" s="12"/>
      <c r="R114" s="12">
        <f>SUM($Q$2:Q114)</f>
        <v>198.65092362949309</v>
      </c>
      <c r="S114" s="12"/>
      <c r="T114" s="12"/>
      <c r="U114" s="12"/>
      <c r="V114" s="12"/>
      <c r="W114" s="18" t="s">
        <v>314</v>
      </c>
      <c r="X114" s="12"/>
      <c r="Y114" s="12"/>
      <c r="Z114" s="12"/>
    </row>
    <row r="115" spans="1:26" ht="31.5" customHeight="1" x14ac:dyDescent="0.15">
      <c r="A115" s="89"/>
      <c r="B115" s="98"/>
      <c r="C115" s="98"/>
      <c r="D115" s="53" t="s">
        <v>334</v>
      </c>
      <c r="E115" s="12"/>
      <c r="F115" s="12"/>
      <c r="G115" s="90" t="s">
        <v>382</v>
      </c>
      <c r="H115" s="91"/>
      <c r="I115" s="91"/>
      <c r="J115" s="91"/>
      <c r="K115" s="92"/>
      <c r="L115" s="65"/>
      <c r="M115" s="65"/>
      <c r="N115" s="65"/>
      <c r="O115" s="12"/>
      <c r="P115" s="12"/>
      <c r="Q115" s="12">
        <f>3.5*10</f>
        <v>35</v>
      </c>
      <c r="R115" s="12">
        <f>SUM($Q$2:Q115)</f>
        <v>233.65092362949309</v>
      </c>
      <c r="S115" s="12"/>
      <c r="T115" s="12"/>
      <c r="U115" s="12"/>
      <c r="V115" s="12"/>
      <c r="W115" s="12"/>
      <c r="X115" s="12"/>
      <c r="Y115" s="12"/>
      <c r="Z115" s="12"/>
    </row>
    <row r="116" spans="1:26" ht="24.95" customHeight="1" x14ac:dyDescent="0.15">
      <c r="A116" s="89"/>
      <c r="B116" s="99"/>
      <c r="C116" s="98"/>
      <c r="D116" s="12"/>
      <c r="E116" s="12"/>
      <c r="F116" s="12"/>
      <c r="G116" s="147" t="s">
        <v>385</v>
      </c>
      <c r="H116" s="141"/>
      <c r="I116" s="141"/>
      <c r="J116" s="141"/>
      <c r="K116" s="148"/>
      <c r="L116" s="75"/>
      <c r="M116" s="75"/>
      <c r="N116" s="75"/>
      <c r="O116" s="12"/>
      <c r="P116" s="12"/>
      <c r="Q116" s="12">
        <f>9*4</f>
        <v>36</v>
      </c>
      <c r="R116" s="12">
        <f>SUM($Q$2:Q116)</f>
        <v>269.65092362949309</v>
      </c>
      <c r="S116" s="12"/>
      <c r="T116" s="12"/>
      <c r="U116" s="12"/>
      <c r="V116" s="12"/>
      <c r="W116" s="12"/>
      <c r="X116" s="12"/>
      <c r="Y116" s="12"/>
      <c r="Z116" s="12"/>
    </row>
    <row r="117" spans="1:26" ht="24.95" customHeight="1" x14ac:dyDescent="0.15">
      <c r="A117" s="93">
        <v>21</v>
      </c>
      <c r="B117" s="142" t="s">
        <v>322</v>
      </c>
      <c r="C117" s="98"/>
      <c r="E117" s="12"/>
      <c r="F117" s="12"/>
      <c r="G117" s="111" t="s">
        <v>384</v>
      </c>
      <c r="H117" s="111"/>
      <c r="I117" s="111"/>
      <c r="J117" s="111"/>
      <c r="K117" s="111"/>
      <c r="L117" s="67"/>
      <c r="M117" s="67"/>
      <c r="N117" s="67"/>
      <c r="O117" s="12"/>
      <c r="P117" s="12"/>
      <c r="Q117" s="12"/>
      <c r="R117" s="12">
        <f>SUM($Q$2:Q117)</f>
        <v>269.65092362949309</v>
      </c>
      <c r="S117" s="12"/>
      <c r="T117" s="12"/>
      <c r="U117" s="12"/>
      <c r="V117" s="12"/>
      <c r="W117" s="12"/>
      <c r="X117" s="12"/>
      <c r="Y117" s="12"/>
      <c r="Z117" s="12"/>
    </row>
    <row r="118" spans="1:26" ht="24.95" customHeight="1" x14ac:dyDescent="0.25">
      <c r="A118" s="94"/>
      <c r="B118" s="142"/>
      <c r="C118" s="98"/>
      <c r="D118" s="61" t="s">
        <v>373</v>
      </c>
      <c r="E118" s="12"/>
      <c r="F118" s="12"/>
      <c r="G118" s="90" t="s">
        <v>383</v>
      </c>
      <c r="H118" s="91"/>
      <c r="I118" s="91"/>
      <c r="J118" s="91"/>
      <c r="K118" s="92"/>
      <c r="L118" s="65"/>
      <c r="M118" s="65"/>
      <c r="N118" s="65"/>
      <c r="O118" s="12"/>
      <c r="P118" s="12"/>
      <c r="Q118" s="12">
        <v>1.8</v>
      </c>
      <c r="R118" s="12">
        <f>SUM($Q$2:Q118)</f>
        <v>271.4509236294931</v>
      </c>
      <c r="S118" s="12"/>
      <c r="T118" s="12"/>
      <c r="U118" s="12"/>
      <c r="V118" s="12"/>
      <c r="W118" s="12"/>
      <c r="X118" s="12"/>
      <c r="Y118" s="12"/>
      <c r="Z118" s="12"/>
    </row>
    <row r="119" spans="1:26" ht="24.95" customHeight="1" x14ac:dyDescent="0.15">
      <c r="A119" s="94"/>
      <c r="B119" s="142"/>
      <c r="C119" s="99"/>
      <c r="D119" s="12"/>
      <c r="E119" s="12"/>
      <c r="F119" s="12"/>
      <c r="G119" s="111" t="s">
        <v>375</v>
      </c>
      <c r="H119" s="111"/>
      <c r="I119" s="111"/>
      <c r="J119" s="111"/>
      <c r="K119" s="111"/>
      <c r="L119" s="67"/>
      <c r="M119" s="67"/>
      <c r="N119" s="67"/>
      <c r="O119" s="12"/>
      <c r="P119" s="12"/>
      <c r="Q119" s="12"/>
      <c r="R119" s="12">
        <f>SUM($Q$2:Q119)</f>
        <v>271.4509236294931</v>
      </c>
      <c r="S119" s="12"/>
      <c r="T119" s="12"/>
      <c r="U119" s="12"/>
      <c r="V119" s="12"/>
      <c r="W119" s="12"/>
      <c r="X119" s="12"/>
      <c r="Y119" s="12"/>
      <c r="Z119" s="12"/>
    </row>
    <row r="120" spans="1:26" ht="24.95" customHeight="1" x14ac:dyDescent="0.25">
      <c r="A120" s="89">
        <v>22</v>
      </c>
      <c r="B120" s="141" t="s">
        <v>324</v>
      </c>
      <c r="C120" s="100" t="s">
        <v>389</v>
      </c>
      <c r="D120" s="62" t="s">
        <v>377</v>
      </c>
      <c r="E120" s="12"/>
      <c r="F120" s="12"/>
      <c r="G120" s="111" t="s">
        <v>325</v>
      </c>
      <c r="H120" s="111"/>
      <c r="I120" s="111"/>
      <c r="J120" s="111"/>
      <c r="K120" s="111"/>
      <c r="L120" s="67"/>
      <c r="M120" s="67"/>
      <c r="N120" s="67"/>
      <c r="O120" s="12"/>
      <c r="P120" s="12"/>
      <c r="Q120" s="12">
        <v>0.7</v>
      </c>
      <c r="R120" s="12">
        <f>SUM($Q$2:Q120)</f>
        <v>272.15092362949309</v>
      </c>
      <c r="S120" s="12"/>
      <c r="T120" s="12"/>
      <c r="U120" s="12"/>
      <c r="V120" s="12"/>
      <c r="W120" s="12"/>
      <c r="X120" s="12"/>
      <c r="Y120" s="12"/>
      <c r="Z120" s="12"/>
    </row>
    <row r="121" spans="1:26" ht="24.95" customHeight="1" x14ac:dyDescent="0.25">
      <c r="A121" s="89"/>
      <c r="B121" s="141"/>
      <c r="C121" s="100"/>
      <c r="D121" s="62"/>
      <c r="E121" s="12"/>
      <c r="F121" s="12"/>
      <c r="G121" s="142" t="s">
        <v>386</v>
      </c>
      <c r="H121" s="111"/>
      <c r="I121" s="111"/>
      <c r="J121" s="111"/>
      <c r="K121" s="111"/>
      <c r="L121" s="67"/>
      <c r="M121" s="67"/>
      <c r="N121" s="67"/>
      <c r="O121" s="12"/>
      <c r="P121" s="12"/>
      <c r="Q121" s="12"/>
      <c r="R121" s="12">
        <f>SUM($Q$2:Q121)</f>
        <v>272.15092362949309</v>
      </c>
      <c r="S121" s="12"/>
      <c r="T121" s="12"/>
      <c r="U121" s="12"/>
      <c r="V121" s="12"/>
      <c r="W121" s="12"/>
      <c r="X121" s="12"/>
      <c r="Y121" s="12"/>
      <c r="Z121" s="12"/>
    </row>
    <row r="122" spans="1:26" x14ac:dyDescent="0.15">
      <c r="A122" s="89"/>
      <c r="B122" s="101" t="s">
        <v>390</v>
      </c>
      <c r="C122" s="100"/>
      <c r="G122" s="111" t="s">
        <v>327</v>
      </c>
      <c r="H122" s="111"/>
      <c r="I122" s="111"/>
      <c r="J122" s="111"/>
      <c r="K122" s="111"/>
      <c r="L122" s="81"/>
      <c r="M122" s="81"/>
      <c r="N122" s="81"/>
      <c r="R122" s="12">
        <f>SUM($Q$2:Q122)</f>
        <v>272.15092362949309</v>
      </c>
    </row>
    <row r="123" spans="1:26" x14ac:dyDescent="0.15">
      <c r="A123" s="89"/>
      <c r="B123" s="98"/>
      <c r="C123" s="100"/>
      <c r="R123" s="12">
        <f>SUM($Q$2:Q123)</f>
        <v>272.15092362949309</v>
      </c>
    </row>
    <row r="124" spans="1:26" x14ac:dyDescent="0.15">
      <c r="A124" s="89"/>
      <c r="B124" s="98"/>
      <c r="C124" s="100"/>
      <c r="R124" s="12">
        <f>SUM($Q$2:Q124)</f>
        <v>272.15092362949309</v>
      </c>
    </row>
    <row r="125" spans="1:26" x14ac:dyDescent="0.15">
      <c r="A125" s="89"/>
      <c r="B125" s="98"/>
      <c r="C125" s="100"/>
      <c r="R125" s="12">
        <f>SUM($Q$2:Q125)</f>
        <v>272.15092362949309</v>
      </c>
    </row>
    <row r="126" spans="1:26" x14ac:dyDescent="0.15">
      <c r="A126" s="89"/>
      <c r="B126" s="98"/>
      <c r="C126" s="100"/>
      <c r="R126" s="12">
        <f>SUM($Q$2:Q126)</f>
        <v>272.15092362949309</v>
      </c>
    </row>
    <row r="127" spans="1:26" x14ac:dyDescent="0.15">
      <c r="A127" s="89"/>
      <c r="B127" s="98"/>
      <c r="C127" s="100"/>
      <c r="R127" s="12">
        <f>SUM($Q$2:Q127)</f>
        <v>272.15092362949309</v>
      </c>
    </row>
    <row r="128" spans="1:26" x14ac:dyDescent="0.15">
      <c r="A128" s="89">
        <v>23</v>
      </c>
      <c r="B128" s="98"/>
      <c r="C128" s="100"/>
      <c r="R128" s="12">
        <f>SUM($Q$2:Q128)</f>
        <v>272.15092362949309</v>
      </c>
    </row>
    <row r="129" spans="1:18" x14ac:dyDescent="0.15">
      <c r="A129" s="89"/>
      <c r="B129" s="98"/>
      <c r="C129" s="100"/>
      <c r="R129" s="12">
        <f>SUM($Q$2:Q129)</f>
        <v>272.15092362949309</v>
      </c>
    </row>
    <row r="130" spans="1:18" x14ac:dyDescent="0.15">
      <c r="A130" s="89"/>
      <c r="B130" s="98"/>
      <c r="C130" s="100"/>
      <c r="R130" s="12">
        <f>SUM($Q$2:Q130)</f>
        <v>272.15092362949309</v>
      </c>
    </row>
    <row r="131" spans="1:18" x14ac:dyDescent="0.15">
      <c r="A131" s="89"/>
      <c r="B131" s="98"/>
      <c r="C131" s="100"/>
      <c r="R131" s="12">
        <f>SUM($Q$2:Q131)</f>
        <v>272.15092362949309</v>
      </c>
    </row>
    <row r="132" spans="1:18" x14ac:dyDescent="0.15">
      <c r="A132" s="89"/>
      <c r="B132" s="98"/>
      <c r="C132" s="100"/>
      <c r="R132" s="12">
        <f>SUM($Q$2:Q132)</f>
        <v>272.15092362949309</v>
      </c>
    </row>
    <row r="133" spans="1:18" x14ac:dyDescent="0.15">
      <c r="A133" s="89"/>
      <c r="B133" s="98"/>
      <c r="C133" s="100"/>
      <c r="R133" s="12">
        <f>SUM($Q$2:Q133)</f>
        <v>272.15092362949309</v>
      </c>
    </row>
    <row r="134" spans="1:18" x14ac:dyDescent="0.15">
      <c r="A134" s="89"/>
      <c r="B134" s="99"/>
      <c r="C134" s="100"/>
      <c r="R134" s="24">
        <f>SUM($Q$2:Q134)</f>
        <v>272.15092362949309</v>
      </c>
    </row>
    <row r="135" spans="1:18" x14ac:dyDescent="0.15">
      <c r="R135" s="12"/>
    </row>
  </sheetData>
  <mergeCells count="193">
    <mergeCell ref="G122:K122"/>
    <mergeCell ref="G96:K96"/>
    <mergeCell ref="B117:B119"/>
    <mergeCell ref="A114:A116"/>
    <mergeCell ref="G116:K116"/>
    <mergeCell ref="B114:B116"/>
    <mergeCell ref="G117:K117"/>
    <mergeCell ref="G115:K115"/>
    <mergeCell ref="G107:K107"/>
    <mergeCell ref="G105:K105"/>
    <mergeCell ref="G106:K106"/>
    <mergeCell ref="A102:A106"/>
    <mergeCell ref="A99:A101"/>
    <mergeCell ref="A92:A98"/>
    <mergeCell ref="G93:K93"/>
    <mergeCell ref="G94:K94"/>
    <mergeCell ref="G95:K95"/>
    <mergeCell ref="G97:K97"/>
    <mergeCell ref="G98:K98"/>
    <mergeCell ref="G99:K99"/>
    <mergeCell ref="D92:D94"/>
    <mergeCell ref="B107:B108"/>
    <mergeCell ref="G113:K113"/>
    <mergeCell ref="A117:A119"/>
    <mergeCell ref="G103:K103"/>
    <mergeCell ref="G104:K104"/>
    <mergeCell ref="G100:K100"/>
    <mergeCell ref="G101:K101"/>
    <mergeCell ref="G102:K102"/>
    <mergeCell ref="G89:K89"/>
    <mergeCell ref="G90:K90"/>
    <mergeCell ref="G91:K91"/>
    <mergeCell ref="G92:K92"/>
    <mergeCell ref="B120:B121"/>
    <mergeCell ref="G119:K119"/>
    <mergeCell ref="G120:K120"/>
    <mergeCell ref="G121:K121"/>
    <mergeCell ref="B109:B113"/>
    <mergeCell ref="G108:K108"/>
    <mergeCell ref="G109:K109"/>
    <mergeCell ref="G110:K110"/>
    <mergeCell ref="G111:K111"/>
    <mergeCell ref="G112:K112"/>
    <mergeCell ref="G114:K114"/>
    <mergeCell ref="A85:A91"/>
    <mergeCell ref="G87:K87"/>
    <mergeCell ref="G88:K88"/>
    <mergeCell ref="G79:K79"/>
    <mergeCell ref="G80:K80"/>
    <mergeCell ref="G81:K81"/>
    <mergeCell ref="F78:F81"/>
    <mergeCell ref="G83:K83"/>
    <mergeCell ref="G84:K84"/>
    <mergeCell ref="G85:K85"/>
    <mergeCell ref="G82:K82"/>
    <mergeCell ref="D85:D86"/>
    <mergeCell ref="G86:K86"/>
    <mergeCell ref="G78:K78"/>
    <mergeCell ref="A18:A23"/>
    <mergeCell ref="A24:A28"/>
    <mergeCell ref="A29:A33"/>
    <mergeCell ref="A34:A36"/>
    <mergeCell ref="G66:K66"/>
    <mergeCell ref="D61:D63"/>
    <mergeCell ref="D68:D70"/>
    <mergeCell ref="G67:K67"/>
    <mergeCell ref="F65:F67"/>
    <mergeCell ref="D65:D67"/>
    <mergeCell ref="G68:K68"/>
    <mergeCell ref="C73:C77"/>
    <mergeCell ref="G69:K69"/>
    <mergeCell ref="G70:K70"/>
    <mergeCell ref="A37:A41"/>
    <mergeCell ref="A42:A47"/>
    <mergeCell ref="G47:K47"/>
    <mergeCell ref="G54:K54"/>
    <mergeCell ref="C65:C72"/>
    <mergeCell ref="G72:K72"/>
    <mergeCell ref="D71:D72"/>
    <mergeCell ref="G71:K71"/>
    <mergeCell ref="G48:K48"/>
    <mergeCell ref="D75:D76"/>
    <mergeCell ref="G56:K56"/>
    <mergeCell ref="G57:K57"/>
    <mergeCell ref="G58:K58"/>
    <mergeCell ref="D52:D57"/>
    <mergeCell ref="C48:C57"/>
    <mergeCell ref="C58:C63"/>
    <mergeCell ref="A48:A58"/>
    <mergeCell ref="D58:D60"/>
    <mergeCell ref="G59:K59"/>
    <mergeCell ref="G49:K49"/>
    <mergeCell ref="G52:K52"/>
    <mergeCell ref="G53:K53"/>
    <mergeCell ref="G50:K50"/>
    <mergeCell ref="G51:K51"/>
    <mergeCell ref="F73:F77"/>
    <mergeCell ref="G74:K74"/>
    <mergeCell ref="G75:K75"/>
    <mergeCell ref="G76:K76"/>
    <mergeCell ref="G77:K77"/>
    <mergeCell ref="G1:K1"/>
    <mergeCell ref="G6:K6"/>
    <mergeCell ref="G7:K7"/>
    <mergeCell ref="G8:K8"/>
    <mergeCell ref="G9:K9"/>
    <mergeCell ref="G2:K2"/>
    <mergeCell ref="G4:K4"/>
    <mergeCell ref="G5:K5"/>
    <mergeCell ref="G12:K12"/>
    <mergeCell ref="A2:A11"/>
    <mergeCell ref="G3:K3"/>
    <mergeCell ref="D2:D5"/>
    <mergeCell ref="G16:K16"/>
    <mergeCell ref="G17:K17"/>
    <mergeCell ref="G19:K19"/>
    <mergeCell ref="G21:K21"/>
    <mergeCell ref="G11:K11"/>
    <mergeCell ref="G14:K14"/>
    <mergeCell ref="D13:D14"/>
    <mergeCell ref="C16:C18"/>
    <mergeCell ref="C11:C15"/>
    <mergeCell ref="A12:A17"/>
    <mergeCell ref="D7:D8"/>
    <mergeCell ref="G13:K13"/>
    <mergeCell ref="G15:K15"/>
    <mergeCell ref="G20:K20"/>
    <mergeCell ref="B2:B36"/>
    <mergeCell ref="U7:U8"/>
    <mergeCell ref="U13:U14"/>
    <mergeCell ref="C28:C30"/>
    <mergeCell ref="C31:C33"/>
    <mergeCell ref="C34:C36"/>
    <mergeCell ref="G29:K29"/>
    <mergeCell ref="G30:K30"/>
    <mergeCell ref="G31:K31"/>
    <mergeCell ref="G32:K32"/>
    <mergeCell ref="G33:K33"/>
    <mergeCell ref="G34:K34"/>
    <mergeCell ref="G35:K35"/>
    <mergeCell ref="F25:F33"/>
    <mergeCell ref="C19:C23"/>
    <mergeCell ref="G18:K18"/>
    <mergeCell ref="D22:D23"/>
    <mergeCell ref="G23:K23"/>
    <mergeCell ref="Q3:Q4"/>
    <mergeCell ref="C24:C27"/>
    <mergeCell ref="G27:K27"/>
    <mergeCell ref="D26:D27"/>
    <mergeCell ref="G55:K55"/>
    <mergeCell ref="C37:C41"/>
    <mergeCell ref="G37:K37"/>
    <mergeCell ref="G38:K38"/>
    <mergeCell ref="G39:K39"/>
    <mergeCell ref="G40:K40"/>
    <mergeCell ref="G36:K36"/>
    <mergeCell ref="G22:K22"/>
    <mergeCell ref="G24:K24"/>
    <mergeCell ref="G25:K25"/>
    <mergeCell ref="G26:K26"/>
    <mergeCell ref="G28:K28"/>
    <mergeCell ref="G41:K41"/>
    <mergeCell ref="C2:C10"/>
    <mergeCell ref="G10:K10"/>
    <mergeCell ref="G42:K42"/>
    <mergeCell ref="G43:K43"/>
    <mergeCell ref="G44:K44"/>
    <mergeCell ref="G45:K45"/>
    <mergeCell ref="G46:K46"/>
    <mergeCell ref="A120:A127"/>
    <mergeCell ref="G118:K118"/>
    <mergeCell ref="A128:A134"/>
    <mergeCell ref="A59:A63"/>
    <mergeCell ref="A65:A70"/>
    <mergeCell ref="A71:A74"/>
    <mergeCell ref="A75:A79"/>
    <mergeCell ref="A80:A84"/>
    <mergeCell ref="A107:A113"/>
    <mergeCell ref="C107:C113"/>
    <mergeCell ref="C114:C119"/>
    <mergeCell ref="C120:C134"/>
    <mergeCell ref="B122:B134"/>
    <mergeCell ref="F68:F70"/>
    <mergeCell ref="G60:K60"/>
    <mergeCell ref="G61:K61"/>
    <mergeCell ref="G62:K62"/>
    <mergeCell ref="G63:K63"/>
    <mergeCell ref="G65:K65"/>
    <mergeCell ref="G73:K73"/>
    <mergeCell ref="C64:S64"/>
    <mergeCell ref="B37:B77"/>
    <mergeCell ref="C42:C47"/>
    <mergeCell ref="D48:D50"/>
  </mergeCells>
  <phoneticPr fontId="1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4" sqref="D44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数值向功能投放 </vt:lpstr>
      <vt:lpstr>人物经验</vt:lpstr>
      <vt:lpstr>数值向功能投放</vt:lpstr>
      <vt:lpstr>Sheet1</vt:lpstr>
      <vt:lpstr>引导投放</vt:lpstr>
      <vt:lpstr>人物等级草稿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2015-12-02T05:46:05Z</dcterms:modified>
</cp:coreProperties>
</file>