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8/"/>
    </mc:Choice>
  </mc:AlternateContent>
  <bookViews>
    <workbookView xWindow="180" yWindow="460" windowWidth="38120" windowHeight="20000" tabRatio="500" activeTab="6"/>
  </bookViews>
  <sheets>
    <sheet name="目标" sheetId="5" r:id="rId1"/>
    <sheet name="里程碑8" sheetId="6" r:id="rId2"/>
    <sheet name="策划工作" sheetId="8" r:id="rId3"/>
    <sheet name="程序工作" sheetId="2" r:id="rId4"/>
    <sheet name="测试工作" sheetId="4" r:id="rId5"/>
    <sheet name="美术工作" sheetId="7" r:id="rId6"/>
    <sheet name="美术工作-备用" sheetId="3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" i="7" l="1"/>
  <c r="L43" i="7"/>
  <c r="I43" i="7"/>
  <c r="F43" i="7"/>
  <c r="C43" i="7"/>
  <c r="O37" i="7"/>
  <c r="L37" i="7"/>
  <c r="I37" i="7"/>
  <c r="F37" i="7"/>
  <c r="C37" i="7"/>
  <c r="O28" i="7"/>
  <c r="L28" i="7"/>
  <c r="I28" i="7"/>
  <c r="F28" i="7"/>
  <c r="C28" i="7"/>
  <c r="O14" i="7"/>
  <c r="O19" i="7"/>
  <c r="L19" i="7"/>
  <c r="I19" i="7"/>
  <c r="F19" i="7"/>
  <c r="C19" i="7"/>
  <c r="L14" i="7"/>
  <c r="I14" i="7"/>
  <c r="F14" i="7"/>
  <c r="C14" i="7"/>
  <c r="O7" i="7"/>
  <c r="L7" i="7"/>
  <c r="I7" i="7"/>
  <c r="F7" i="7"/>
  <c r="C7" i="7"/>
  <c r="T160" i="8"/>
  <c r="S160" i="8"/>
  <c r="Q160" i="8"/>
  <c r="P160" i="8"/>
  <c r="N160" i="8"/>
  <c r="M160" i="8"/>
  <c r="K160" i="8"/>
  <c r="J160" i="8"/>
  <c r="H160" i="8"/>
  <c r="G160" i="8"/>
  <c r="T159" i="8"/>
  <c r="S159" i="8"/>
  <c r="Q159" i="8"/>
  <c r="P159" i="8"/>
  <c r="N159" i="8"/>
  <c r="M159" i="8"/>
  <c r="K159" i="8"/>
  <c r="J159" i="8"/>
  <c r="H159" i="8"/>
  <c r="G159" i="8"/>
  <c r="T131" i="8"/>
  <c r="T132" i="8"/>
  <c r="T133" i="8"/>
  <c r="T137" i="8"/>
  <c r="T138" i="8"/>
  <c r="T143" i="8"/>
  <c r="T144" i="8"/>
  <c r="T145" i="8"/>
  <c r="T146" i="8"/>
  <c r="T147" i="8"/>
  <c r="T148" i="8"/>
  <c r="T149" i="8"/>
  <c r="T151" i="8"/>
  <c r="T152" i="8"/>
  <c r="T153" i="8"/>
  <c r="T154" i="8"/>
  <c r="T156" i="8"/>
  <c r="Q131" i="8"/>
  <c r="Q132" i="8"/>
  <c r="Q133" i="8"/>
  <c r="Q137" i="8"/>
  <c r="Q138" i="8"/>
  <c r="Q143" i="8"/>
  <c r="Q144" i="8"/>
  <c r="Q145" i="8"/>
  <c r="Q146" i="8"/>
  <c r="Q147" i="8"/>
  <c r="Q148" i="8"/>
  <c r="Q149" i="8"/>
  <c r="Q151" i="8"/>
  <c r="Q152" i="8"/>
  <c r="Q153" i="8"/>
  <c r="Q154" i="8"/>
  <c r="Q156" i="8"/>
  <c r="N131" i="8"/>
  <c r="N132" i="8"/>
  <c r="N133" i="8"/>
  <c r="N137" i="8"/>
  <c r="N138" i="8"/>
  <c r="N143" i="8"/>
  <c r="N144" i="8"/>
  <c r="N145" i="8"/>
  <c r="N146" i="8"/>
  <c r="N147" i="8"/>
  <c r="N148" i="8"/>
  <c r="N149" i="8"/>
  <c r="N151" i="8"/>
  <c r="N152" i="8"/>
  <c r="N153" i="8"/>
  <c r="N154" i="8"/>
  <c r="N156" i="8"/>
  <c r="K131" i="8"/>
  <c r="K132" i="8"/>
  <c r="K133" i="8"/>
  <c r="K137" i="8"/>
  <c r="K138" i="8"/>
  <c r="K139" i="8"/>
  <c r="K140" i="8"/>
  <c r="K143" i="8"/>
  <c r="K144" i="8"/>
  <c r="K145" i="8"/>
  <c r="K146" i="8"/>
  <c r="K147" i="8"/>
  <c r="K148" i="8"/>
  <c r="K149" i="8"/>
  <c r="K151" i="8"/>
  <c r="K152" i="8"/>
  <c r="K153" i="8"/>
  <c r="K154" i="8"/>
  <c r="K156" i="8"/>
  <c r="H131" i="8"/>
  <c r="H132" i="8"/>
  <c r="H133" i="8"/>
  <c r="H137" i="8"/>
  <c r="H138" i="8"/>
  <c r="H143" i="8"/>
  <c r="H144" i="8"/>
  <c r="H145" i="8"/>
  <c r="H146" i="8"/>
  <c r="H147" i="8"/>
  <c r="H148" i="8"/>
  <c r="H149" i="8"/>
  <c r="H151" i="8"/>
  <c r="H152" i="8"/>
  <c r="H153" i="8"/>
  <c r="H154" i="8"/>
  <c r="H156" i="8"/>
  <c r="D156" i="8"/>
  <c r="S154" i="8"/>
  <c r="P154" i="8"/>
  <c r="M154" i="8"/>
  <c r="J154" i="8"/>
  <c r="G154" i="8"/>
  <c r="S153" i="8"/>
  <c r="P153" i="8"/>
  <c r="M153" i="8"/>
  <c r="J153" i="8"/>
  <c r="G153" i="8"/>
  <c r="S152" i="8"/>
  <c r="P152" i="8"/>
  <c r="M152" i="8"/>
  <c r="J152" i="8"/>
  <c r="G152" i="8"/>
  <c r="S151" i="8"/>
  <c r="P151" i="8"/>
  <c r="M151" i="8"/>
  <c r="J151" i="8"/>
  <c r="G151" i="8"/>
  <c r="S149" i="8"/>
  <c r="P149" i="8"/>
  <c r="M149" i="8"/>
  <c r="J149" i="8"/>
  <c r="G149" i="8"/>
  <c r="S148" i="8"/>
  <c r="P148" i="8"/>
  <c r="M148" i="8"/>
  <c r="J148" i="8"/>
  <c r="G148" i="8"/>
  <c r="S147" i="8"/>
  <c r="P147" i="8"/>
  <c r="M147" i="8"/>
  <c r="J147" i="8"/>
  <c r="G147" i="8"/>
  <c r="S146" i="8"/>
  <c r="P146" i="8"/>
  <c r="M146" i="8"/>
  <c r="J146" i="8"/>
  <c r="G146" i="8"/>
  <c r="S145" i="8"/>
  <c r="P145" i="8"/>
  <c r="M145" i="8"/>
  <c r="J145" i="8"/>
  <c r="G145" i="8"/>
  <c r="S144" i="8"/>
  <c r="P144" i="8"/>
  <c r="M144" i="8"/>
  <c r="J144" i="8"/>
  <c r="G144" i="8"/>
  <c r="S143" i="8"/>
  <c r="P143" i="8"/>
  <c r="M143" i="8"/>
  <c r="J143" i="8"/>
  <c r="G143" i="8"/>
  <c r="J140" i="8"/>
  <c r="J139" i="8"/>
  <c r="S138" i="8"/>
  <c r="P138" i="8"/>
  <c r="M138" i="8"/>
  <c r="J138" i="8"/>
  <c r="G138" i="8"/>
  <c r="S137" i="8"/>
  <c r="P137" i="8"/>
  <c r="M137" i="8"/>
  <c r="J137" i="8"/>
  <c r="G137" i="8"/>
  <c r="S133" i="8"/>
  <c r="P133" i="8"/>
  <c r="M133" i="8"/>
  <c r="J133" i="8"/>
  <c r="G133" i="8"/>
  <c r="S132" i="8"/>
  <c r="P132" i="8"/>
  <c r="M132" i="8"/>
  <c r="J132" i="8"/>
  <c r="G132" i="8"/>
  <c r="S131" i="8"/>
  <c r="P131" i="8"/>
  <c r="M131" i="8"/>
  <c r="J131" i="8"/>
  <c r="G131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T126" i="8"/>
  <c r="S126" i="8"/>
  <c r="Q126" i="8"/>
  <c r="P126" i="8"/>
  <c r="N126" i="8"/>
  <c r="M126" i="8"/>
  <c r="K126" i="8"/>
  <c r="J126" i="8"/>
  <c r="H126" i="8"/>
  <c r="G126" i="8"/>
  <c r="T125" i="8"/>
  <c r="S125" i="8"/>
  <c r="Q125" i="8"/>
  <c r="P125" i="8"/>
  <c r="N125" i="8"/>
  <c r="M125" i="8"/>
  <c r="K125" i="8"/>
  <c r="J125" i="8"/>
  <c r="H125" i="8"/>
  <c r="G125" i="8"/>
  <c r="T124" i="8"/>
  <c r="S124" i="8"/>
  <c r="Q124" i="8"/>
  <c r="P124" i="8"/>
  <c r="N124" i="8"/>
  <c r="M124" i="8"/>
  <c r="K124" i="8"/>
  <c r="J124" i="8"/>
  <c r="H124" i="8"/>
  <c r="G124" i="8"/>
  <c r="T123" i="8"/>
  <c r="S123" i="8"/>
  <c r="Q123" i="8"/>
  <c r="P123" i="8"/>
  <c r="N123" i="8"/>
  <c r="M123" i="8"/>
  <c r="K123" i="8"/>
  <c r="J123" i="8"/>
  <c r="H123" i="8"/>
  <c r="G123" i="8"/>
  <c r="T122" i="8"/>
  <c r="S122" i="8"/>
  <c r="Q122" i="8"/>
  <c r="P122" i="8"/>
  <c r="N122" i="8"/>
  <c r="M122" i="8"/>
  <c r="K122" i="8"/>
  <c r="J122" i="8"/>
  <c r="H122" i="8"/>
  <c r="G122" i="8"/>
  <c r="S121" i="8"/>
  <c r="Q121" i="8"/>
  <c r="P121" i="8"/>
  <c r="N121" i="8"/>
  <c r="M121" i="8"/>
  <c r="K121" i="8"/>
  <c r="J121" i="8"/>
  <c r="H121" i="8"/>
  <c r="G121" i="8"/>
  <c r="T94" i="8"/>
  <c r="T95" i="8"/>
  <c r="T96" i="8"/>
  <c r="T97" i="8"/>
  <c r="T98" i="8"/>
  <c r="T99" i="8"/>
  <c r="T100" i="8"/>
  <c r="T107" i="8"/>
  <c r="T108" i="8"/>
  <c r="T109" i="8"/>
  <c r="T111" i="8"/>
  <c r="T112" i="8"/>
  <c r="T114" i="8"/>
  <c r="T116" i="8"/>
  <c r="T118" i="8"/>
  <c r="Q94" i="8"/>
  <c r="Q95" i="8"/>
  <c r="Q96" i="8"/>
  <c r="Q97" i="8"/>
  <c r="Q98" i="8"/>
  <c r="Q99" i="8"/>
  <c r="Q100" i="8"/>
  <c r="Q107" i="8"/>
  <c r="Q108" i="8"/>
  <c r="Q109" i="8"/>
  <c r="Q111" i="8"/>
  <c r="Q112" i="8"/>
  <c r="Q114" i="8"/>
  <c r="Q115" i="8"/>
  <c r="Q116" i="8"/>
  <c r="Q118" i="8"/>
  <c r="N94" i="8"/>
  <c r="N95" i="8"/>
  <c r="N96" i="8"/>
  <c r="N97" i="8"/>
  <c r="N98" i="8"/>
  <c r="N99" i="8"/>
  <c r="N100" i="8"/>
  <c r="N107" i="8"/>
  <c r="N108" i="8"/>
  <c r="N109" i="8"/>
  <c r="N111" i="8"/>
  <c r="N112" i="8"/>
  <c r="N114" i="8"/>
  <c r="N115" i="8"/>
  <c r="N116" i="8"/>
  <c r="N118" i="8"/>
  <c r="K94" i="8"/>
  <c r="K95" i="8"/>
  <c r="K96" i="8"/>
  <c r="K97" i="8"/>
  <c r="K98" i="8"/>
  <c r="K99" i="8"/>
  <c r="K100" i="8"/>
  <c r="K101" i="8"/>
  <c r="K102" i="8"/>
  <c r="K103" i="8"/>
  <c r="K107" i="8"/>
  <c r="K108" i="8"/>
  <c r="K109" i="8"/>
  <c r="K111" i="8"/>
  <c r="K112" i="8"/>
  <c r="K114" i="8"/>
  <c r="K115" i="8"/>
  <c r="K116" i="8"/>
  <c r="K118" i="8"/>
  <c r="H94" i="8"/>
  <c r="H95" i="8"/>
  <c r="H96" i="8"/>
  <c r="H97" i="8"/>
  <c r="H98" i="8"/>
  <c r="H99" i="8"/>
  <c r="H100" i="8"/>
  <c r="H107" i="8"/>
  <c r="H108" i="8"/>
  <c r="H109" i="8"/>
  <c r="H111" i="8"/>
  <c r="H112" i="8"/>
  <c r="H114" i="8"/>
  <c r="H115" i="8"/>
  <c r="H116" i="8"/>
  <c r="H118" i="8"/>
  <c r="D118" i="8"/>
  <c r="S116" i="8"/>
  <c r="P116" i="8"/>
  <c r="M116" i="8"/>
  <c r="J116" i="8"/>
  <c r="G116" i="8"/>
  <c r="S115" i="8"/>
  <c r="P115" i="8"/>
  <c r="M115" i="8"/>
  <c r="J115" i="8"/>
  <c r="G115" i="8"/>
  <c r="S114" i="8"/>
  <c r="P114" i="8"/>
  <c r="M114" i="8"/>
  <c r="J114" i="8"/>
  <c r="G114" i="8"/>
  <c r="S112" i="8"/>
  <c r="P112" i="8"/>
  <c r="M112" i="8"/>
  <c r="J112" i="8"/>
  <c r="G112" i="8"/>
  <c r="S111" i="8"/>
  <c r="P111" i="8"/>
  <c r="M111" i="8"/>
  <c r="J111" i="8"/>
  <c r="G111" i="8"/>
  <c r="S109" i="8"/>
  <c r="P109" i="8"/>
  <c r="M109" i="8"/>
  <c r="J109" i="8"/>
  <c r="G109" i="8"/>
  <c r="S108" i="8"/>
  <c r="P108" i="8"/>
  <c r="M108" i="8"/>
  <c r="J108" i="8"/>
  <c r="G108" i="8"/>
  <c r="S107" i="8"/>
  <c r="P107" i="8"/>
  <c r="M107" i="8"/>
  <c r="J107" i="8"/>
  <c r="G107" i="8"/>
  <c r="J103" i="8"/>
  <c r="J102" i="8"/>
  <c r="J101" i="8"/>
  <c r="S100" i="8"/>
  <c r="P100" i="8"/>
  <c r="M100" i="8"/>
  <c r="J100" i="8"/>
  <c r="G100" i="8"/>
  <c r="S99" i="8"/>
  <c r="P99" i="8"/>
  <c r="M99" i="8"/>
  <c r="J99" i="8"/>
  <c r="G99" i="8"/>
  <c r="S98" i="8"/>
  <c r="P98" i="8"/>
  <c r="M98" i="8"/>
  <c r="J98" i="8"/>
  <c r="G98" i="8"/>
  <c r="S97" i="8"/>
  <c r="P97" i="8"/>
  <c r="M97" i="8"/>
  <c r="J97" i="8"/>
  <c r="G97" i="8"/>
  <c r="S96" i="8"/>
  <c r="P96" i="8"/>
  <c r="M96" i="8"/>
  <c r="J96" i="8"/>
  <c r="G96" i="8"/>
  <c r="S95" i="8"/>
  <c r="P95" i="8"/>
  <c r="M95" i="8"/>
  <c r="J95" i="8"/>
  <c r="G95" i="8"/>
  <c r="S94" i="8"/>
  <c r="P94" i="8"/>
  <c r="M94" i="8"/>
  <c r="J94" i="8"/>
  <c r="G94" i="8"/>
  <c r="T93" i="8"/>
  <c r="S93" i="8"/>
  <c r="Q93" i="8"/>
  <c r="P93" i="8"/>
  <c r="N93" i="8"/>
  <c r="M93" i="8"/>
  <c r="K93" i="8"/>
  <c r="J93" i="8"/>
  <c r="H93" i="8"/>
  <c r="G93" i="8"/>
  <c r="F93" i="8"/>
  <c r="T92" i="8"/>
  <c r="S92" i="8"/>
  <c r="Q92" i="8"/>
  <c r="P92" i="8"/>
  <c r="N92" i="8"/>
  <c r="M92" i="8"/>
  <c r="K92" i="8"/>
  <c r="J92" i="8"/>
  <c r="H92" i="8"/>
  <c r="G92" i="8"/>
  <c r="F92" i="8"/>
  <c r="T89" i="8"/>
  <c r="S89" i="8"/>
  <c r="Q89" i="8"/>
  <c r="P89" i="8"/>
  <c r="N89" i="8"/>
  <c r="M89" i="8"/>
  <c r="K89" i="8"/>
  <c r="J89" i="8"/>
  <c r="H89" i="8"/>
  <c r="G89" i="8"/>
  <c r="T88" i="8"/>
  <c r="S88" i="8"/>
  <c r="Q88" i="8"/>
  <c r="P88" i="8"/>
  <c r="N88" i="8"/>
  <c r="M88" i="8"/>
  <c r="K88" i="8"/>
  <c r="J88" i="8"/>
  <c r="H88" i="8"/>
  <c r="G88" i="8"/>
  <c r="T87" i="8"/>
  <c r="S87" i="8"/>
  <c r="Q87" i="8"/>
  <c r="P87" i="8"/>
  <c r="N87" i="8"/>
  <c r="M87" i="8"/>
  <c r="K87" i="8"/>
  <c r="J87" i="8"/>
  <c r="H87" i="8"/>
  <c r="G87" i="8"/>
  <c r="F87" i="8"/>
  <c r="T86" i="8"/>
  <c r="S86" i="8"/>
  <c r="Q86" i="8"/>
  <c r="P86" i="8"/>
  <c r="N86" i="8"/>
  <c r="M86" i="8"/>
  <c r="K86" i="8"/>
  <c r="J86" i="8"/>
  <c r="H86" i="8"/>
  <c r="G86" i="8"/>
  <c r="T85" i="8"/>
  <c r="S85" i="8"/>
  <c r="Q85" i="8"/>
  <c r="P85" i="8"/>
  <c r="N85" i="8"/>
  <c r="M85" i="8"/>
  <c r="K85" i="8"/>
  <c r="J85" i="8"/>
  <c r="H85" i="8"/>
  <c r="G85" i="8"/>
  <c r="T84" i="8"/>
  <c r="S84" i="8"/>
  <c r="Q84" i="8"/>
  <c r="P84" i="8"/>
  <c r="N84" i="8"/>
  <c r="M84" i="8"/>
  <c r="K84" i="8"/>
  <c r="J84" i="8"/>
  <c r="H84" i="8"/>
  <c r="G84" i="8"/>
  <c r="T63" i="8"/>
  <c r="T64" i="8"/>
  <c r="T66" i="8"/>
  <c r="T69" i="8"/>
  <c r="T70" i="8"/>
  <c r="T72" i="8"/>
  <c r="T73" i="8"/>
  <c r="T74" i="8"/>
  <c r="T75" i="8"/>
  <c r="T76" i="8"/>
  <c r="T77" i="8"/>
  <c r="T78" i="8"/>
  <c r="T79" i="8"/>
  <c r="T81" i="8"/>
  <c r="Q63" i="8"/>
  <c r="Q64" i="8"/>
  <c r="Q66" i="8"/>
  <c r="Q69" i="8"/>
  <c r="Q70" i="8"/>
  <c r="Q72" i="8"/>
  <c r="Q73" i="8"/>
  <c r="Q74" i="8"/>
  <c r="Q75" i="8"/>
  <c r="Q76" i="8"/>
  <c r="Q77" i="8"/>
  <c r="Q78" i="8"/>
  <c r="Q79" i="8"/>
  <c r="Q81" i="8"/>
  <c r="N63" i="8"/>
  <c r="N64" i="8"/>
  <c r="N66" i="8"/>
  <c r="N69" i="8"/>
  <c r="N70" i="8"/>
  <c r="N72" i="8"/>
  <c r="N73" i="8"/>
  <c r="N74" i="8"/>
  <c r="N75" i="8"/>
  <c r="N76" i="8"/>
  <c r="N77" i="8"/>
  <c r="N78" i="8"/>
  <c r="N79" i="8"/>
  <c r="N81" i="8"/>
  <c r="K63" i="8"/>
  <c r="K64" i="8"/>
  <c r="K66" i="8"/>
  <c r="K67" i="8"/>
  <c r="K69" i="8"/>
  <c r="K70" i="8"/>
  <c r="K71" i="8"/>
  <c r="K72" i="8"/>
  <c r="K73" i="8"/>
  <c r="K74" i="8"/>
  <c r="K75" i="8"/>
  <c r="K76" i="8"/>
  <c r="K77" i="8"/>
  <c r="K78" i="8"/>
  <c r="K79" i="8"/>
  <c r="K81" i="8"/>
  <c r="H63" i="8"/>
  <c r="H64" i="8"/>
  <c r="H66" i="8"/>
  <c r="H69" i="8"/>
  <c r="H70" i="8"/>
  <c r="H72" i="8"/>
  <c r="H73" i="8"/>
  <c r="H74" i="8"/>
  <c r="H75" i="8"/>
  <c r="H76" i="8"/>
  <c r="H77" i="8"/>
  <c r="H78" i="8"/>
  <c r="H79" i="8"/>
  <c r="H81" i="8"/>
  <c r="D81" i="8"/>
  <c r="S79" i="8"/>
  <c r="P79" i="8"/>
  <c r="M79" i="8"/>
  <c r="J79" i="8"/>
  <c r="G79" i="8"/>
  <c r="S78" i="8"/>
  <c r="P78" i="8"/>
  <c r="M78" i="8"/>
  <c r="J78" i="8"/>
  <c r="G78" i="8"/>
  <c r="S77" i="8"/>
  <c r="P77" i="8"/>
  <c r="M77" i="8"/>
  <c r="J77" i="8"/>
  <c r="G77" i="8"/>
  <c r="S76" i="8"/>
  <c r="P76" i="8"/>
  <c r="M76" i="8"/>
  <c r="J76" i="8"/>
  <c r="G76" i="8"/>
  <c r="S75" i="8"/>
  <c r="P75" i="8"/>
  <c r="M75" i="8"/>
  <c r="J75" i="8"/>
  <c r="G75" i="8"/>
  <c r="S74" i="8"/>
  <c r="P74" i="8"/>
  <c r="M74" i="8"/>
  <c r="J74" i="8"/>
  <c r="G74" i="8"/>
  <c r="S73" i="8"/>
  <c r="P73" i="8"/>
  <c r="M73" i="8"/>
  <c r="J73" i="8"/>
  <c r="G73" i="8"/>
  <c r="S72" i="8"/>
  <c r="P72" i="8"/>
  <c r="M72" i="8"/>
  <c r="J72" i="8"/>
  <c r="G72" i="8"/>
  <c r="J71" i="8"/>
  <c r="S70" i="8"/>
  <c r="P70" i="8"/>
  <c r="M70" i="8"/>
  <c r="J70" i="8"/>
  <c r="G70" i="8"/>
  <c r="S69" i="8"/>
  <c r="P69" i="8"/>
  <c r="M69" i="8"/>
  <c r="J69" i="8"/>
  <c r="G69" i="8"/>
  <c r="J67" i="8"/>
  <c r="S66" i="8"/>
  <c r="P66" i="8"/>
  <c r="M66" i="8"/>
  <c r="J66" i="8"/>
  <c r="G66" i="8"/>
  <c r="S64" i="8"/>
  <c r="P64" i="8"/>
  <c r="M64" i="8"/>
  <c r="J64" i="8"/>
  <c r="G64" i="8"/>
  <c r="S63" i="8"/>
  <c r="P63" i="8"/>
  <c r="M63" i="8"/>
  <c r="J63" i="8"/>
  <c r="G63" i="8"/>
  <c r="T61" i="8"/>
  <c r="S61" i="8"/>
  <c r="Q61" i="8"/>
  <c r="P61" i="8"/>
  <c r="N61" i="8"/>
  <c r="M61" i="8"/>
  <c r="K61" i="8"/>
  <c r="J61" i="8"/>
  <c r="H61" i="8"/>
  <c r="G61" i="8"/>
  <c r="T57" i="8"/>
  <c r="S57" i="8"/>
  <c r="Q57" i="8"/>
  <c r="P57" i="8"/>
  <c r="N57" i="8"/>
  <c r="M57" i="8"/>
  <c r="K57" i="8"/>
  <c r="J57" i="8"/>
  <c r="H57" i="8"/>
  <c r="G57" i="8"/>
  <c r="T56" i="8"/>
  <c r="S56" i="8"/>
  <c r="Q56" i="8"/>
  <c r="P56" i="8"/>
  <c r="N56" i="8"/>
  <c r="M56" i="8"/>
  <c r="K56" i="8"/>
  <c r="J56" i="8"/>
  <c r="H56" i="8"/>
  <c r="G56" i="8"/>
  <c r="T54" i="8"/>
  <c r="S54" i="8"/>
  <c r="Q54" i="8"/>
  <c r="P54" i="8"/>
  <c r="N54" i="8"/>
  <c r="M54" i="8"/>
  <c r="K54" i="8"/>
  <c r="J54" i="8"/>
  <c r="H54" i="8"/>
  <c r="G54" i="8"/>
  <c r="T53" i="8"/>
  <c r="S53" i="8"/>
  <c r="Q53" i="8"/>
  <c r="P53" i="8"/>
  <c r="N53" i="8"/>
  <c r="M53" i="8"/>
  <c r="K53" i="8"/>
  <c r="J53" i="8"/>
  <c r="H53" i="8"/>
  <c r="G53" i="8"/>
  <c r="T52" i="8"/>
  <c r="S52" i="8"/>
  <c r="Q52" i="8"/>
  <c r="P52" i="8"/>
  <c r="N52" i="8"/>
  <c r="M52" i="8"/>
  <c r="K52" i="8"/>
  <c r="J52" i="8"/>
  <c r="H52" i="8"/>
  <c r="G52" i="8"/>
  <c r="T27" i="8"/>
  <c r="T28" i="8"/>
  <c r="T30" i="8"/>
  <c r="T31" i="8"/>
  <c r="T32" i="8"/>
  <c r="T33" i="8"/>
  <c r="T35" i="8"/>
  <c r="T36" i="8"/>
  <c r="T37" i="8"/>
  <c r="T38" i="8"/>
  <c r="T39" i="8"/>
  <c r="T40" i="8"/>
  <c r="T42" i="8"/>
  <c r="T43" i="8"/>
  <c r="T44" i="8"/>
  <c r="T46" i="8"/>
  <c r="T48" i="8"/>
  <c r="Q27" i="8"/>
  <c r="Q28" i="8"/>
  <c r="Q30" i="8"/>
  <c r="Q31" i="8"/>
  <c r="Q32" i="8"/>
  <c r="Q33" i="8"/>
  <c r="Q35" i="8"/>
  <c r="Q36" i="8"/>
  <c r="Q37" i="8"/>
  <c r="Q38" i="8"/>
  <c r="Q39" i="8"/>
  <c r="Q40" i="8"/>
  <c r="Q42" i="8"/>
  <c r="Q43" i="8"/>
  <c r="Q44" i="8"/>
  <c r="Q46" i="8"/>
  <c r="Q48" i="8"/>
  <c r="N27" i="8"/>
  <c r="N28" i="8"/>
  <c r="N30" i="8"/>
  <c r="N31" i="8"/>
  <c r="N32" i="8"/>
  <c r="N33" i="8"/>
  <c r="N35" i="8"/>
  <c r="N36" i="8"/>
  <c r="N37" i="8"/>
  <c r="N38" i="8"/>
  <c r="N39" i="8"/>
  <c r="N40" i="8"/>
  <c r="N42" i="8"/>
  <c r="N43" i="8"/>
  <c r="N44" i="8"/>
  <c r="N46" i="8"/>
  <c r="N48" i="8"/>
  <c r="K27" i="8"/>
  <c r="K28" i="8"/>
  <c r="K30" i="8"/>
  <c r="K31" i="8"/>
  <c r="K32" i="8"/>
  <c r="K33" i="8"/>
  <c r="K35" i="8"/>
  <c r="K36" i="8"/>
  <c r="K37" i="8"/>
  <c r="K38" i="8"/>
  <c r="K39" i="8"/>
  <c r="K40" i="8"/>
  <c r="K42" i="8"/>
  <c r="K43" i="8"/>
  <c r="K44" i="8"/>
  <c r="K46" i="8"/>
  <c r="K48" i="8"/>
  <c r="H27" i="8"/>
  <c r="H28" i="8"/>
  <c r="H30" i="8"/>
  <c r="H31" i="8"/>
  <c r="H32" i="8"/>
  <c r="H33" i="8"/>
  <c r="H35" i="8"/>
  <c r="H36" i="8"/>
  <c r="H37" i="8"/>
  <c r="H38" i="8"/>
  <c r="H39" i="8"/>
  <c r="H40" i="8"/>
  <c r="H42" i="8"/>
  <c r="H43" i="8"/>
  <c r="H44" i="8"/>
  <c r="H46" i="8"/>
  <c r="H48" i="8"/>
  <c r="D48" i="8"/>
  <c r="S46" i="8"/>
  <c r="P46" i="8"/>
  <c r="M46" i="8"/>
  <c r="J46" i="8"/>
  <c r="G46" i="8"/>
  <c r="S44" i="8"/>
  <c r="P44" i="8"/>
  <c r="M44" i="8"/>
  <c r="J44" i="8"/>
  <c r="G44" i="8"/>
  <c r="S43" i="8"/>
  <c r="P43" i="8"/>
  <c r="M43" i="8"/>
  <c r="J43" i="8"/>
  <c r="G43" i="8"/>
  <c r="S42" i="8"/>
  <c r="P42" i="8"/>
  <c r="M42" i="8"/>
  <c r="J42" i="8"/>
  <c r="G42" i="8"/>
  <c r="S40" i="8"/>
  <c r="P40" i="8"/>
  <c r="M40" i="8"/>
  <c r="J40" i="8"/>
  <c r="G40" i="8"/>
  <c r="S39" i="8"/>
  <c r="P39" i="8"/>
  <c r="M39" i="8"/>
  <c r="J39" i="8"/>
  <c r="G39" i="8"/>
  <c r="S38" i="8"/>
  <c r="P38" i="8"/>
  <c r="M38" i="8"/>
  <c r="J38" i="8"/>
  <c r="G38" i="8"/>
  <c r="S37" i="8"/>
  <c r="P37" i="8"/>
  <c r="M37" i="8"/>
  <c r="J37" i="8"/>
  <c r="G37" i="8"/>
  <c r="S36" i="8"/>
  <c r="P36" i="8"/>
  <c r="M36" i="8"/>
  <c r="J36" i="8"/>
  <c r="G36" i="8"/>
  <c r="S35" i="8"/>
  <c r="P35" i="8"/>
  <c r="M35" i="8"/>
  <c r="J35" i="8"/>
  <c r="G35" i="8"/>
  <c r="S33" i="8"/>
  <c r="P33" i="8"/>
  <c r="M33" i="8"/>
  <c r="J33" i="8"/>
  <c r="G33" i="8"/>
  <c r="S32" i="8"/>
  <c r="P32" i="8"/>
  <c r="M32" i="8"/>
  <c r="J32" i="8"/>
  <c r="G32" i="8"/>
  <c r="S31" i="8"/>
  <c r="P31" i="8"/>
  <c r="M31" i="8"/>
  <c r="J31" i="8"/>
  <c r="G31" i="8"/>
  <c r="S30" i="8"/>
  <c r="P30" i="8"/>
  <c r="M30" i="8"/>
  <c r="J30" i="8"/>
  <c r="G30" i="8"/>
  <c r="S28" i="8"/>
  <c r="P28" i="8"/>
  <c r="M28" i="8"/>
  <c r="J28" i="8"/>
  <c r="G28" i="8"/>
  <c r="S27" i="8"/>
  <c r="P27" i="8"/>
  <c r="M27" i="8"/>
  <c r="J27" i="8"/>
  <c r="G27" i="8"/>
  <c r="U26" i="8"/>
  <c r="T26" i="8"/>
  <c r="R26" i="8"/>
  <c r="Q26" i="8"/>
  <c r="O26" i="8"/>
  <c r="N26" i="8"/>
  <c r="L26" i="8"/>
  <c r="K26" i="8"/>
  <c r="I26" i="8"/>
  <c r="H26" i="8"/>
  <c r="T8" i="8"/>
  <c r="T9" i="8"/>
  <c r="T10" i="8"/>
  <c r="T11" i="8"/>
  <c r="T13" i="8"/>
  <c r="T17" i="8"/>
  <c r="T18" i="8"/>
  <c r="T19" i="8"/>
  <c r="T20" i="8"/>
  <c r="T21" i="8"/>
  <c r="T24" i="8"/>
  <c r="Q4" i="8"/>
  <c r="Q5" i="8"/>
  <c r="Q6" i="8"/>
  <c r="Q8" i="8"/>
  <c r="Q9" i="8"/>
  <c r="Q10" i="8"/>
  <c r="Q11" i="8"/>
  <c r="Q13" i="8"/>
  <c r="Q16" i="8"/>
  <c r="Q17" i="8"/>
  <c r="Q18" i="8"/>
  <c r="Q19" i="8"/>
  <c r="Q20" i="8"/>
  <c r="Q21" i="8"/>
  <c r="Q24" i="8"/>
  <c r="N4" i="8"/>
  <c r="N5" i="8"/>
  <c r="N6" i="8"/>
  <c r="N8" i="8"/>
  <c r="N9" i="8"/>
  <c r="N10" i="8"/>
  <c r="N11" i="8"/>
  <c r="N13" i="8"/>
  <c r="N14" i="8"/>
  <c r="N17" i="8"/>
  <c r="N18" i="8"/>
  <c r="N19" i="8"/>
  <c r="N20" i="8"/>
  <c r="N21" i="8"/>
  <c r="N24" i="8"/>
  <c r="K4" i="8"/>
  <c r="K5" i="8"/>
  <c r="K6" i="8"/>
  <c r="K8" i="8"/>
  <c r="K9" i="8"/>
  <c r="K10" i="8"/>
  <c r="K11" i="8"/>
  <c r="K13" i="8"/>
  <c r="K17" i="8"/>
  <c r="K18" i="8"/>
  <c r="K19" i="8"/>
  <c r="K20" i="8"/>
  <c r="K21" i="8"/>
  <c r="K24" i="8"/>
  <c r="H4" i="8"/>
  <c r="H5" i="8"/>
  <c r="H6" i="8"/>
  <c r="H8" i="8"/>
  <c r="H9" i="8"/>
  <c r="H10" i="8"/>
  <c r="H11" i="8"/>
  <c r="H13" i="8"/>
  <c r="H17" i="8"/>
  <c r="H18" i="8"/>
  <c r="H19" i="8"/>
  <c r="H20" i="8"/>
  <c r="H21" i="8"/>
  <c r="H24" i="8"/>
  <c r="D24" i="8"/>
  <c r="S21" i="8"/>
  <c r="P21" i="8"/>
  <c r="M21" i="8"/>
  <c r="J21" i="8"/>
  <c r="G21" i="8"/>
  <c r="S20" i="8"/>
  <c r="P20" i="8"/>
  <c r="M20" i="8"/>
  <c r="J20" i="8"/>
  <c r="G20" i="8"/>
  <c r="S19" i="8"/>
  <c r="P19" i="8"/>
  <c r="M19" i="8"/>
  <c r="J19" i="8"/>
  <c r="G19" i="8"/>
  <c r="S18" i="8"/>
  <c r="P18" i="8"/>
  <c r="M18" i="8"/>
  <c r="J18" i="8"/>
  <c r="G18" i="8"/>
  <c r="S17" i="8"/>
  <c r="P17" i="8"/>
  <c r="M17" i="8"/>
  <c r="J17" i="8"/>
  <c r="G17" i="8"/>
  <c r="P16" i="8"/>
  <c r="M14" i="8"/>
  <c r="S13" i="8"/>
  <c r="P13" i="8"/>
  <c r="M13" i="8"/>
  <c r="J13" i="8"/>
  <c r="G13" i="8"/>
  <c r="S11" i="8"/>
  <c r="P11" i="8"/>
  <c r="M11" i="8"/>
  <c r="J11" i="8"/>
  <c r="G11" i="8"/>
  <c r="S10" i="8"/>
  <c r="P10" i="8"/>
  <c r="M10" i="8"/>
  <c r="J10" i="8"/>
  <c r="G10" i="8"/>
  <c r="S9" i="8"/>
  <c r="P9" i="8"/>
  <c r="M9" i="8"/>
  <c r="J9" i="8"/>
  <c r="G9" i="8"/>
  <c r="S8" i="8"/>
  <c r="P8" i="8"/>
  <c r="M8" i="8"/>
  <c r="J8" i="8"/>
  <c r="G8" i="8"/>
  <c r="T6" i="8"/>
  <c r="S6" i="8"/>
  <c r="P6" i="8"/>
  <c r="M6" i="8"/>
  <c r="J6" i="8"/>
  <c r="G6" i="8"/>
  <c r="T5" i="8"/>
  <c r="S5" i="8"/>
  <c r="P5" i="8"/>
  <c r="M5" i="8"/>
  <c r="J5" i="8"/>
  <c r="G5" i="8"/>
  <c r="T4" i="8"/>
  <c r="S4" i="8"/>
  <c r="P4" i="8"/>
  <c r="M4" i="8"/>
  <c r="J4" i="8"/>
  <c r="G4" i="8"/>
  <c r="E2" i="3"/>
  <c r="E4" i="3"/>
  <c r="F4" i="3"/>
  <c r="G4" i="3"/>
  <c r="H4" i="3"/>
  <c r="I4" i="3"/>
  <c r="E5" i="3"/>
  <c r="F5" i="3"/>
  <c r="G5" i="3"/>
  <c r="H5" i="3"/>
  <c r="I5" i="3"/>
  <c r="F2" i="3"/>
  <c r="I6" i="3"/>
  <c r="I7" i="3"/>
  <c r="I8" i="3"/>
  <c r="I9" i="3"/>
  <c r="I3" i="3"/>
  <c r="H6" i="3"/>
  <c r="H7" i="3"/>
  <c r="H8" i="3"/>
  <c r="H9" i="3"/>
  <c r="H3" i="3"/>
  <c r="G6" i="3"/>
  <c r="G7" i="3"/>
  <c r="G8" i="3"/>
  <c r="G9" i="3"/>
  <c r="G3" i="3"/>
  <c r="F6" i="3"/>
  <c r="F7" i="3"/>
  <c r="F8" i="3"/>
  <c r="F9" i="3"/>
  <c r="F3" i="3"/>
  <c r="E6" i="3"/>
  <c r="E7" i="3"/>
  <c r="E8" i="3"/>
  <c r="E9" i="3"/>
  <c r="E3" i="3"/>
  <c r="I2" i="3"/>
  <c r="H2" i="3"/>
  <c r="G2" i="3"/>
</calcChain>
</file>

<file path=xl/comments1.xml><?xml version="1.0" encoding="utf-8"?>
<comments xmlns="http://schemas.openxmlformats.org/spreadsheetml/2006/main">
  <authors>
    <author>n</author>
  </authors>
  <commentList>
    <comment ref="D13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树叶子</t>
        </r>
      </text>
    </comment>
    <comment ref="D15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D16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E74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第一章的花坛</t>
        </r>
      </text>
    </comment>
  </commentList>
</comments>
</file>

<file path=xl/sharedStrings.xml><?xml version="1.0" encoding="utf-8"?>
<sst xmlns="http://schemas.openxmlformats.org/spreadsheetml/2006/main" count="2246" uniqueCount="796">
  <si>
    <t>总计</t>
    <phoneticPr fontId="0" type="noConversion"/>
  </si>
  <si>
    <t>Week</t>
  </si>
  <si>
    <t>需求描述</t>
  </si>
  <si>
    <t>完成</t>
    <rPh sb="0" eb="1">
      <t>wan'cheng</t>
    </rPh>
    <phoneticPr fontId="0" type="noConversion"/>
  </si>
  <si>
    <t>W2</t>
    <phoneticPr fontId="0" type="noConversion"/>
  </si>
  <si>
    <t>体验1-2章玩法</t>
  </si>
  <si>
    <t>大冒险文档审核</t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</si>
  <si>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</si>
  <si>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对局修改方案</t>
  </si>
  <si>
    <t>PvP, 觉醒，公会Boss，主要循环</t>
  </si>
  <si>
    <t>丰富剧情故事， 角色之间关系</t>
  </si>
  <si>
    <t>Pvp, 公会，Legend Guardians</t>
  </si>
  <si>
    <t>音效需求 - 包括UI部分</t>
  </si>
  <si>
    <t>收费点方案</t>
  </si>
  <si>
    <t>审核投放价值，和各种道具价值</t>
  </si>
  <si>
    <t>胖子</t>
    <rPh sb="0" eb="1">
      <t>pang'zi</t>
    </rPh>
    <phoneticPr fontId="0" type="noConversion"/>
  </si>
  <si>
    <t>1-2章副本配置debug</t>
  </si>
  <si>
    <t xml:space="preserve">活动指引界面 </t>
  </si>
  <si>
    <t>立绘系统需求</t>
  </si>
  <si>
    <t>副本失败指引</t>
  </si>
  <si>
    <t xml:space="preserve">签到 </t>
  </si>
  <si>
    <t>3-4章小怪配置</t>
  </si>
  <si>
    <t>游戏更新 （策划需求）</t>
  </si>
  <si>
    <t>3-4章Boss配置</t>
  </si>
  <si>
    <t>3-4章小怪配置 debug</t>
  </si>
  <si>
    <t>里程碑 9 （预告）</t>
  </si>
  <si>
    <t>自动战斗逻辑</t>
    <phoneticPr fontId="0" type="noConversion"/>
  </si>
  <si>
    <t>5-6章boss，怪配置</t>
  </si>
  <si>
    <t>系统设置，loading界面</t>
  </si>
  <si>
    <t>每天登陆送钻石</t>
  </si>
  <si>
    <t>大冒险 - 文档，评审</t>
  </si>
  <si>
    <t>包括公会和个人大冒险？</t>
  </si>
  <si>
    <t>公会基地（对应大冒险）</t>
  </si>
  <si>
    <t>抽蛋 ， 副本获得宠物表现 （评审）</t>
  </si>
  <si>
    <t>抽蛋，副本获得宠物表现（文档）</t>
  </si>
  <si>
    <t>公会祈福内容设计</t>
  </si>
  <si>
    <t>公会任务设计</t>
  </si>
  <si>
    <t>公会科技 内容</t>
  </si>
  <si>
    <t>大冒险 - 内容设计</t>
  </si>
  <si>
    <t>得看老李投放情况</t>
  </si>
  <si>
    <t>新手引导</t>
  </si>
  <si>
    <t>推送集成设计</t>
  </si>
  <si>
    <t>UI特效，动画补充</t>
  </si>
  <si>
    <t>公会Boss</t>
  </si>
  <si>
    <t>装备背包 - 验收， Debug</t>
  </si>
  <si>
    <t>装备背包 - 评审，文档提交</t>
  </si>
  <si>
    <t>镶嵌宝石，升阶， 售卖</t>
  </si>
  <si>
    <t>宠物界面 - 详细信息</t>
  </si>
  <si>
    <t>1-2章对局数值调优</t>
  </si>
  <si>
    <t>3-5章小怪分布/美术需求</t>
  </si>
  <si>
    <t>各个玩法技能考验点安排</t>
  </si>
  <si>
    <t>投放怪物规划（包括垃圾和4星）</t>
  </si>
  <si>
    <t>6章小怪分布</t>
  </si>
  <si>
    <t>6章美术需求</t>
  </si>
  <si>
    <t>PVP玩法，数值匹配，操作部分确定</t>
  </si>
  <si>
    <t>通天塔 - Boss -  1，2塔设计</t>
  </si>
  <si>
    <t>特殊关卡 Boss设计</t>
  </si>
  <si>
    <t>配置3-4章小怪 （逻辑）</t>
  </si>
  <si>
    <t>配置 通天塔 - 经验</t>
  </si>
  <si>
    <t>配置 通天塔 - 金钱</t>
  </si>
  <si>
    <t>配置 - Boss - 1，2塔设计</t>
  </si>
  <si>
    <t>里程碑 9（预告）</t>
  </si>
  <si>
    <t>1-6章困难版数值设计</t>
  </si>
  <si>
    <t>第一二天成长调优</t>
  </si>
  <si>
    <t>运营工具（程序需求）</t>
  </si>
  <si>
    <t>宝石系统修改方案（锁孔问题）</t>
  </si>
  <si>
    <t>Boss塔Reward配置</t>
  </si>
  <si>
    <t>任务内容设计 （0.7版本）</t>
  </si>
  <si>
    <t>道具内容设计（0.7版本）</t>
  </si>
  <si>
    <t>觉醒相关数值预研</t>
  </si>
  <si>
    <t>怪物投放池配置</t>
  </si>
  <si>
    <t xml:space="preserve">普通商店、公会商店具体的出售内容、关系（固定、随机）、权重（各等级段）    </t>
  </si>
  <si>
    <t>公会任务， 祈福， 科技 Reward配置</t>
  </si>
  <si>
    <t>各个玩法投放回收集成</t>
  </si>
  <si>
    <t>回归游戏前期玩家等级成长</t>
  </si>
  <si>
    <t>回归公会科技产出相关公式</t>
  </si>
  <si>
    <t>策划产出汇总</t>
  </si>
  <si>
    <t>评审</t>
  </si>
  <si>
    <t>任务系统</t>
  </si>
  <si>
    <t>大冒险</t>
  </si>
  <si>
    <t>对局调整</t>
  </si>
  <si>
    <t>封文档</t>
  </si>
  <si>
    <t>自动战斗</t>
  </si>
  <si>
    <t>功能完成</t>
  </si>
  <si>
    <t>自主</t>
  </si>
  <si>
    <t>zz</t>
  </si>
  <si>
    <t>热更新</t>
  </si>
  <si>
    <t>抽蛋</t>
  </si>
  <si>
    <t>优化？</t>
  </si>
  <si>
    <t>师叔</t>
  </si>
  <si>
    <t>照妖镜，弱点调整</t>
  </si>
  <si>
    <t>签到</t>
  </si>
  <si>
    <t>小龙</t>
  </si>
  <si>
    <t>任务</t>
  </si>
  <si>
    <t>立绘</t>
  </si>
  <si>
    <t>宝石（锁孔修改）</t>
  </si>
  <si>
    <t>小飞</t>
  </si>
  <si>
    <t>帅帅</t>
  </si>
  <si>
    <t>创建角色</t>
  </si>
  <si>
    <t>活动界面</t>
  </si>
  <si>
    <t>小珍</t>
  </si>
  <si>
    <t>运营工具</t>
  </si>
  <si>
    <t>更有可能是web（0.7）</t>
  </si>
  <si>
    <t>使用条件， 大招， 鉴定弱点，使用切换</t>
  </si>
  <si>
    <t>PVP (系统玩法）or （XX地下城）</t>
  </si>
  <si>
    <t>道具</t>
  </si>
  <si>
    <t>主UI</t>
  </si>
  <si>
    <t>通用特效</t>
  </si>
  <si>
    <t>原画</t>
  </si>
  <si>
    <t>登陆</t>
  </si>
  <si>
    <t>大冒险 UI</t>
  </si>
  <si>
    <t>大冒险 （9张图）</t>
  </si>
  <si>
    <t>约10个换色</t>
  </si>
  <si>
    <t>约40个大招</t>
  </si>
  <si>
    <t>第二章 （木灵）</t>
  </si>
  <si>
    <t>怪物技能图标</t>
  </si>
  <si>
    <t>UI</t>
  </si>
  <si>
    <t>动作</t>
  </si>
  <si>
    <t>特效</t>
  </si>
  <si>
    <t>3D场景</t>
  </si>
  <si>
    <t>3D角色</t>
  </si>
  <si>
    <t>√</t>
  </si>
  <si>
    <t>X</t>
  </si>
  <si>
    <t>主UI （Icon）</t>
  </si>
  <si>
    <t>？</t>
  </si>
  <si>
    <t xml:space="preserve">系统 - </t>
  </si>
  <si>
    <t>公会 - 任务大图</t>
  </si>
  <si>
    <t>对局 - 照妖镜</t>
  </si>
  <si>
    <t>对局 - 弱点Icon</t>
  </si>
  <si>
    <t>场景 - 第六章 （冥河）</t>
  </si>
  <si>
    <t>副本 - 怪</t>
  </si>
  <si>
    <t>副本 - 3-6章小怪 - 新需求</t>
  </si>
  <si>
    <t>第一章 （未定）</t>
  </si>
  <si>
    <t>第四章 （未定）</t>
  </si>
  <si>
    <t>第五章 （未定）</t>
  </si>
  <si>
    <t>PvP 或 特殊地下城</t>
  </si>
  <si>
    <t>宝石（9个形状）</t>
  </si>
  <si>
    <t>副本 - 大Boss</t>
  </si>
  <si>
    <t>Icon</t>
  </si>
  <si>
    <t>Buff - Icon （调优）</t>
  </si>
  <si>
    <t>已发需求/给需求时间</t>
  </si>
  <si>
    <t>8W3</t>
  </si>
  <si>
    <t>8W2</t>
  </si>
  <si>
    <t>8W1</t>
  </si>
  <si>
    <t>8W1,2</t>
  </si>
  <si>
    <t>8W5</t>
  </si>
  <si>
    <t>8W4</t>
  </si>
  <si>
    <t>各种随机保底需求</t>
  </si>
  <si>
    <t>策划需求时间</t>
  </si>
  <si>
    <t>预计工期</t>
  </si>
  <si>
    <t>Nil</t>
  </si>
  <si>
    <t>9W1</t>
  </si>
  <si>
    <t>玩法和各个系统定位，觉醒，PvP或特殊地下城</t>
  </si>
  <si>
    <t>战力回归 （阵容选择）</t>
  </si>
  <si>
    <t>墙和地颜色要斟酌一下</t>
  </si>
  <si>
    <t>通天塔 - 各种图（层数选择）</t>
  </si>
  <si>
    <t>约5个新怪?可能3-4星</t>
  </si>
  <si>
    <t>九尾狐</t>
  </si>
  <si>
    <t>神殿蓝 （原画，冰雪女王）</t>
  </si>
  <si>
    <t>deadline</t>
    <phoneticPr fontId="13" type="noConversion"/>
  </si>
  <si>
    <t>主UI （场景）</t>
    <phoneticPr fontId="13" type="noConversion"/>
  </si>
  <si>
    <t>芳姐8W2</t>
    <phoneticPr fontId="13" type="noConversion"/>
  </si>
  <si>
    <t>8W2</t>
    <phoneticPr fontId="13" type="noConversion"/>
  </si>
  <si>
    <t>铁马8W2</t>
    <phoneticPr fontId="13" type="noConversion"/>
  </si>
  <si>
    <t>铁马8W4</t>
    <phoneticPr fontId="13" type="noConversion"/>
  </si>
  <si>
    <t>罗阳8W3</t>
    <phoneticPr fontId="13" type="noConversion"/>
  </si>
  <si>
    <t>铁马8W1</t>
    <phoneticPr fontId="13" type="noConversion"/>
  </si>
  <si>
    <t>铁马8W2</t>
    <phoneticPr fontId="13" type="noConversion"/>
  </si>
  <si>
    <t>铁马8W2</t>
    <phoneticPr fontId="13" type="noConversion"/>
  </si>
  <si>
    <t>铁马8W3</t>
    <phoneticPr fontId="13" type="noConversion"/>
  </si>
  <si>
    <t>UI动画</t>
    <phoneticPr fontId="13" type="noConversion"/>
  </si>
  <si>
    <t>8W5（超额）</t>
    <phoneticPr fontId="13" type="noConversion"/>
  </si>
  <si>
    <t>8W3（能不能先出一些？）</t>
    <phoneticPr fontId="13" type="noConversion"/>
  </si>
  <si>
    <t>8W4？</t>
    <phoneticPr fontId="13" type="noConversion"/>
  </si>
  <si>
    <t>8W4？</t>
    <phoneticPr fontId="13" type="noConversion"/>
  </si>
  <si>
    <t>合计</t>
    <phoneticPr fontId="13" type="noConversion"/>
  </si>
  <si>
    <t>孙帆</t>
    <phoneticPr fontId="13" type="noConversion"/>
  </si>
  <si>
    <t>罗阳</t>
    <phoneticPr fontId="13" type="noConversion"/>
  </si>
  <si>
    <t>铁马</t>
    <phoneticPr fontId="13" type="noConversion"/>
  </si>
  <si>
    <t>芳姐</t>
    <phoneticPr fontId="13" type="noConversion"/>
  </si>
  <si>
    <t>云祥</t>
    <phoneticPr fontId="13" type="noConversion"/>
  </si>
  <si>
    <t>铁马8W3</t>
  </si>
  <si>
    <t>孙帆8W1</t>
    <phoneticPr fontId="13" type="noConversion"/>
  </si>
  <si>
    <t>孙帆8W3</t>
  </si>
  <si>
    <t>孙帆8W3</t>
    <phoneticPr fontId="13" type="noConversion"/>
  </si>
  <si>
    <t>孙帆8W4</t>
  </si>
  <si>
    <t>孙帆8W4</t>
    <phoneticPr fontId="13" type="noConversion"/>
  </si>
  <si>
    <t>孙帆8W2</t>
  </si>
  <si>
    <t>孙帆8W2</t>
    <phoneticPr fontId="13" type="noConversion"/>
  </si>
  <si>
    <t>立绘（UI边框）</t>
    <phoneticPr fontId="13" type="noConversion"/>
  </si>
  <si>
    <t>公会 - 祈福大图1</t>
    <phoneticPr fontId="13" type="noConversion"/>
  </si>
  <si>
    <t>公会 - 祈福大图2</t>
    <phoneticPr fontId="13" type="noConversion"/>
  </si>
  <si>
    <t>公会 - 祈福大图3</t>
    <phoneticPr fontId="13" type="noConversion"/>
  </si>
  <si>
    <t>豆豆8W2</t>
    <phoneticPr fontId="13" type="noConversion"/>
  </si>
  <si>
    <t>豆豆8W3</t>
    <phoneticPr fontId="13" type="noConversion"/>
  </si>
  <si>
    <t>芳姐8W2</t>
  </si>
  <si>
    <t>芳姐8W3</t>
    <phoneticPr fontId="13" type="noConversion"/>
  </si>
  <si>
    <t>8W1</t>
    <phoneticPr fontId="13" type="noConversion"/>
  </si>
  <si>
    <t>罗阳8W3</t>
    <phoneticPr fontId="13" type="noConversion"/>
  </si>
  <si>
    <t>罗阳8W4</t>
    <phoneticPr fontId="13" type="noConversion"/>
  </si>
  <si>
    <t>罗阳8W2</t>
    <phoneticPr fontId="13" type="noConversion"/>
  </si>
  <si>
    <t>孙帆8W2</t>
    <phoneticPr fontId="13" type="noConversion"/>
  </si>
  <si>
    <t>孙帆8W4</t>
    <phoneticPr fontId="13" type="noConversion"/>
  </si>
  <si>
    <t>孙帆8W2</t>
    <phoneticPr fontId="13" type="noConversion"/>
  </si>
  <si>
    <t>孙帆8W2</t>
    <phoneticPr fontId="13" type="noConversion"/>
  </si>
  <si>
    <t>铁马8W1</t>
  </si>
  <si>
    <t>铁马8W2</t>
  </si>
  <si>
    <t>铁马8W3</t>
    <phoneticPr fontId="13" type="noConversion"/>
  </si>
  <si>
    <t>云祥8W3</t>
    <phoneticPr fontId="13" type="noConversion"/>
  </si>
  <si>
    <t>云祥8W4</t>
    <phoneticPr fontId="13" type="noConversion"/>
  </si>
  <si>
    <t>云祥8W4</t>
    <phoneticPr fontId="13" type="noConversion"/>
  </si>
  <si>
    <t>云祥8W1</t>
    <phoneticPr fontId="13" type="noConversion"/>
  </si>
  <si>
    <t>云祥8W2</t>
    <phoneticPr fontId="13" type="noConversion"/>
  </si>
  <si>
    <t>云祥8W4</t>
    <phoneticPr fontId="13" type="noConversion"/>
  </si>
  <si>
    <t>主UI （通天塔）1</t>
    <phoneticPr fontId="13" type="noConversion"/>
  </si>
  <si>
    <t>主UI （通天塔）2</t>
    <phoneticPr fontId="13" type="noConversion"/>
  </si>
  <si>
    <t>主UI （通天塔）3</t>
    <phoneticPr fontId="13" type="noConversion"/>
  </si>
  <si>
    <t>芳姐8W1</t>
    <phoneticPr fontId="13" type="noConversion"/>
  </si>
  <si>
    <t>芳姐8W1</t>
    <phoneticPr fontId="13" type="noConversion"/>
  </si>
  <si>
    <t>孙帆8W1</t>
    <phoneticPr fontId="13" type="noConversion"/>
  </si>
  <si>
    <t>豆豆</t>
    <phoneticPr fontId="13" type="noConversion"/>
  </si>
  <si>
    <t>外包8W5</t>
    <phoneticPr fontId="13" type="noConversion"/>
  </si>
  <si>
    <t>豆豆8W5</t>
    <phoneticPr fontId="13" type="noConversion"/>
  </si>
  <si>
    <t>云祥8W3</t>
    <phoneticPr fontId="13" type="noConversion"/>
  </si>
  <si>
    <t>副本选择（章节12图）</t>
    <phoneticPr fontId="13" type="noConversion"/>
  </si>
  <si>
    <t>副本 - 场景</t>
    <phoneticPr fontId="13" type="noConversion"/>
  </si>
  <si>
    <t>单位为1天</t>
    <phoneticPr fontId="13" type="noConversion"/>
  </si>
  <si>
    <t>场景 - 第五章 （冰雪）</t>
    <phoneticPr fontId="13" type="noConversion"/>
  </si>
  <si>
    <t>场景 - 第二章 （现实）</t>
    <phoneticPr fontId="13" type="noConversion"/>
  </si>
  <si>
    <t>场景 - 第四章 （火山）</t>
    <phoneticPr fontId="13" type="noConversion"/>
  </si>
  <si>
    <t>场景 - 第一章 （现实）</t>
    <phoneticPr fontId="13" type="noConversion"/>
  </si>
  <si>
    <t>场景 - 第三章 （森林，调优）</t>
    <phoneticPr fontId="13" type="noConversion"/>
  </si>
  <si>
    <t>副本选择第一章</t>
    <phoneticPr fontId="13" type="noConversion"/>
  </si>
  <si>
    <t xml:space="preserve">副本选择第二章 </t>
    <phoneticPr fontId="13" type="noConversion"/>
  </si>
  <si>
    <t>副本选择第三章</t>
    <phoneticPr fontId="13" type="noConversion"/>
  </si>
  <si>
    <t xml:space="preserve">副本选择第四章 </t>
    <phoneticPr fontId="13" type="noConversion"/>
  </si>
  <si>
    <t>副本选择第五章</t>
    <phoneticPr fontId="13" type="noConversion"/>
  </si>
  <si>
    <t>副本选择第六章</t>
    <phoneticPr fontId="13" type="noConversion"/>
  </si>
  <si>
    <t>外包</t>
    <phoneticPr fontId="13" type="noConversion"/>
  </si>
  <si>
    <t>外包8W3</t>
    <phoneticPr fontId="13" type="noConversion"/>
  </si>
  <si>
    <t>外包8W3</t>
    <phoneticPr fontId="13" type="noConversion"/>
  </si>
  <si>
    <t>芳姐8W2</t>
    <phoneticPr fontId="13" type="noConversion"/>
  </si>
  <si>
    <t>公会 - 科技Icon</t>
    <phoneticPr fontId="13" type="noConversion"/>
  </si>
  <si>
    <t>云祥8W4</t>
    <phoneticPr fontId="13" type="noConversion"/>
  </si>
  <si>
    <t>芳姐8W3</t>
    <phoneticPr fontId="13" type="noConversion"/>
  </si>
  <si>
    <t>铁马8W4</t>
  </si>
  <si>
    <t>豆豆8W1</t>
    <phoneticPr fontId="13" type="noConversion"/>
  </si>
  <si>
    <t>外包8W2</t>
    <phoneticPr fontId="13" type="noConversion"/>
  </si>
  <si>
    <t>外包8W1</t>
    <phoneticPr fontId="13" type="noConversion"/>
  </si>
  <si>
    <t>【</t>
    <phoneticPr fontId="13" type="noConversion"/>
  </si>
  <si>
    <t>外包8W2</t>
    <phoneticPr fontId="13" type="noConversion"/>
  </si>
  <si>
    <t>豆豆8W4</t>
    <phoneticPr fontId="13" type="noConversion"/>
  </si>
  <si>
    <t>立绘（约12张）</t>
    <phoneticPr fontId="13" type="noConversion"/>
  </si>
  <si>
    <t>8W1（能不能先出一些？）</t>
  </si>
  <si>
    <t>8W0（能不能先出一些？）</t>
  </si>
  <si>
    <t>立绘（约11张）</t>
  </si>
  <si>
    <t>8W2（能不能先出一些？）</t>
  </si>
  <si>
    <t>立绘1</t>
    <phoneticPr fontId="13" type="noConversion"/>
  </si>
  <si>
    <t>立绘1</t>
    <phoneticPr fontId="13" type="noConversion"/>
  </si>
  <si>
    <t>8W5（超额）</t>
    <phoneticPr fontId="13" type="noConversion"/>
  </si>
  <si>
    <t>熔岩巨人</t>
    <phoneticPr fontId="13" type="noConversion"/>
  </si>
  <si>
    <t>外包8W4</t>
    <phoneticPr fontId="13" type="noConversion"/>
  </si>
  <si>
    <t>冰龙</t>
    <phoneticPr fontId="13" type="noConversion"/>
  </si>
  <si>
    <t>8W3</t>
    <phoneticPr fontId="13" type="noConversion"/>
  </si>
  <si>
    <t>8W3</t>
    <phoneticPr fontId="13" type="noConversion"/>
  </si>
  <si>
    <t>云祥8W5</t>
    <phoneticPr fontId="13" type="noConversion"/>
  </si>
  <si>
    <t>孙帆8W5</t>
    <phoneticPr fontId="13" type="noConversion"/>
  </si>
  <si>
    <t>云祥8W1</t>
    <phoneticPr fontId="13" type="noConversion"/>
  </si>
  <si>
    <t>铁马8W5</t>
    <phoneticPr fontId="13" type="noConversion"/>
  </si>
  <si>
    <t>云祥8W4</t>
    <phoneticPr fontId="13" type="noConversion"/>
  </si>
  <si>
    <t>铁马8W5</t>
    <phoneticPr fontId="13" type="noConversion"/>
  </si>
  <si>
    <t>W1</t>
    <phoneticPr fontId="20" type="noConversion"/>
  </si>
  <si>
    <t>完成</t>
    <rPh sb="0" eb="1">
      <t>wan'cheng</t>
    </rPh>
    <phoneticPr fontId="13" type="noConversion"/>
  </si>
  <si>
    <t>W2</t>
    <phoneticPr fontId="13" type="noConversion"/>
  </si>
  <si>
    <t>W3</t>
    <phoneticPr fontId="13" type="noConversion"/>
  </si>
  <si>
    <t>W4</t>
    <phoneticPr fontId="13" type="noConversion"/>
  </si>
  <si>
    <t>W5</t>
    <phoneticPr fontId="13" type="noConversion"/>
  </si>
  <si>
    <t>ts</t>
    <phoneticPr fontId="13" type="noConversion"/>
  </si>
  <si>
    <t>雷神</t>
    <phoneticPr fontId="13" type="noConversion"/>
  </si>
  <si>
    <t>大冒险</t>
    <phoneticPr fontId="13" type="noConversion"/>
  </si>
  <si>
    <t>0.7玩法难度定义和需求</t>
    <phoneticPr fontId="13" type="noConversion"/>
  </si>
  <si>
    <t>文档分析&amp;用例修改</t>
    <phoneticPr fontId="13" type="noConversion"/>
  </si>
  <si>
    <t>1-2章副本内容</t>
    <phoneticPr fontId="13" type="noConversion"/>
  </si>
  <si>
    <t>文档分析</t>
    <phoneticPr fontId="13" type="noConversion"/>
  </si>
  <si>
    <t>文档分析</t>
    <phoneticPr fontId="13" type="noConversion"/>
  </si>
  <si>
    <t>测试</t>
    <phoneticPr fontId="13" type="noConversion"/>
  </si>
  <si>
    <t>测试</t>
    <phoneticPr fontId="13" type="noConversion"/>
  </si>
  <si>
    <t>文档分析</t>
    <phoneticPr fontId="13" type="noConversion"/>
  </si>
  <si>
    <t>文档分析</t>
    <phoneticPr fontId="13" type="noConversion"/>
  </si>
  <si>
    <t>测试</t>
    <phoneticPr fontId="13" type="noConversion"/>
  </si>
  <si>
    <t>用例设计</t>
    <phoneticPr fontId="13" type="noConversion"/>
  </si>
  <si>
    <t>里程碑目标</t>
    <phoneticPr fontId="0" type="noConversion"/>
  </si>
  <si>
    <t>完成</t>
  </si>
  <si>
    <t>未完成</t>
  </si>
  <si>
    <t>下个里程碑</t>
  </si>
  <si>
    <t>底线目标</t>
    <phoneticPr fontId="0" type="noConversion"/>
  </si>
  <si>
    <t>功能</t>
    <rPh sb="0" eb="1">
      <t>gong'neng</t>
    </rPh>
    <phoneticPr fontId="0" type="noConversion"/>
  </si>
  <si>
    <t>通天塔，公会，宠物界面调整，对局修改集体测试（配置体验副本），道具掉落指引，IM、邮箱、副本结算调整</t>
  </si>
  <si>
    <t>登录、选服、创建角色</t>
  </si>
  <si>
    <t>对局调整， 抽蛋， PvP 或 特殊地下城， 签到， 任务， 大冒险， 立绘， 账号登陆，公会基地。</t>
  </si>
  <si>
    <t>内容</t>
    <rPh sb="0" eb="1">
      <t>nei'rong</t>
    </rPh>
    <phoneticPr fontId="0" type="noConversion"/>
  </si>
  <si>
    <t>成长、投放规划；任务内容设计；装备道具宝石配置；；</t>
  </si>
  <si>
    <t>通天塔副本内容设计；</t>
  </si>
  <si>
    <t xml:space="preserve">第一二天整体体验， </t>
  </si>
  <si>
    <t>美术</t>
    <rPh sb="0" eb="1">
      <t>mei'shu</t>
    </rPh>
    <phoneticPr fontId="0" type="noConversion"/>
  </si>
  <si>
    <t>第1、2章副本所需怪物资源；</t>
  </si>
  <si>
    <t>村落场景配置</t>
  </si>
  <si>
    <t>对局调整， 神殿蓝， 九尾狐， 道具icon， 宝石icon， 主UI场景，怪物技能图标</t>
  </si>
  <si>
    <t xml:space="preserve">需要完成 </t>
    <phoneticPr fontId="0" type="noConversion"/>
  </si>
  <si>
    <t>功能</t>
    <phoneticPr fontId="0" type="noConversion"/>
  </si>
  <si>
    <t>宠物性格技能，任务系统商店调整</t>
  </si>
  <si>
    <t>装备背包</t>
  </si>
  <si>
    <t>自动战斗， 宝石锁孔修改， 副本失败指引， 活动界面</t>
  </si>
  <si>
    <t>内容</t>
    <phoneticPr fontId="0" type="noConversion"/>
  </si>
  <si>
    <t>副本配置（1，2章-除第一章大Boss）以及对应宠物资源；道具配置（除icon），前期掉落、成长配置</t>
  </si>
  <si>
    <t>文档</t>
    <phoneticPr fontId="0" type="noConversion"/>
  </si>
  <si>
    <t>大冒险</t>
    <phoneticPr fontId="0" type="noConversion"/>
  </si>
  <si>
    <t xml:space="preserve">美术 </t>
    <phoneticPr fontId="0" type="noConversion"/>
  </si>
  <si>
    <t>第1，2章副本场景原画</t>
    <phoneticPr fontId="0" type="noConversion"/>
  </si>
  <si>
    <t>第一到第六章场景</t>
  </si>
  <si>
    <t>超额任务</t>
    <phoneticPr fontId="0" type="noConversion"/>
  </si>
  <si>
    <t>功能</t>
    <phoneticPr fontId="0" type="noConversion"/>
  </si>
  <si>
    <t>文档</t>
    <rPh sb="0" eb="1">
      <t>wen'dang</t>
    </rPh>
    <phoneticPr fontId="0" type="noConversion"/>
  </si>
  <si>
    <t>自动战斗逻辑</t>
  </si>
  <si>
    <t>任务内容设计，副本设计3-5章</t>
  </si>
  <si>
    <t>第1，2章副本测试；</t>
  </si>
  <si>
    <t xml:space="preserve">美术 </t>
    <phoneticPr fontId="0" type="noConversion"/>
  </si>
  <si>
    <t>道具icon</t>
    <phoneticPr fontId="0" type="noConversion"/>
  </si>
  <si>
    <t>部分立绘</t>
  </si>
  <si>
    <t>云祥8W1</t>
    <phoneticPr fontId="13" type="noConversion"/>
  </si>
  <si>
    <t>云祥8W1</t>
    <phoneticPr fontId="13" type="noConversion"/>
  </si>
  <si>
    <t>找老李要失败条件， 照妖镜失败条件， 升级情况条件， 策略（宠物）引导条件。</t>
  </si>
  <si>
    <t>包括配置内容</t>
  </si>
  <si>
    <t>出需求给美术（罗阳）</t>
  </si>
  <si>
    <t>考虑美术需求， 怪复用</t>
  </si>
  <si>
    <t>0.7版，最终版（方案）对局开启条件， 排行榜， Matching， 平局。</t>
  </si>
  <si>
    <t>PvP消耗，产出设计，</t>
  </si>
  <si>
    <t>里程碑目标</t>
    <phoneticPr fontId="13" type="noConversion"/>
  </si>
  <si>
    <t>完成级别说明</t>
    <phoneticPr fontId="13" type="noConversion"/>
  </si>
  <si>
    <t>底线目标</t>
    <phoneticPr fontId="23" type="noConversion"/>
  </si>
  <si>
    <t>功能</t>
    <rPh sb="0" eb="1">
      <t>gong'neng</t>
    </rPh>
    <phoneticPr fontId="13" type="noConversion"/>
  </si>
  <si>
    <t>策划文档</t>
    <rPh sb="0" eb="1">
      <t>ce'hua</t>
    </rPh>
    <rPh sb="2" eb="3">
      <t>wen'dang</t>
    </rPh>
    <phoneticPr fontId="23" type="noConversion"/>
  </si>
  <si>
    <t>策划策划文档完成，主策划验收通过</t>
    <rPh sb="0" eb="1">
      <t>ce'hua</t>
    </rPh>
    <rPh sb="6" eb="7">
      <t>wan'cheng</t>
    </rPh>
    <rPh sb="9" eb="10">
      <t>zhu'ce'hua</t>
    </rPh>
    <rPh sb="12" eb="13">
      <t>yan'shou</t>
    </rPh>
    <rPh sb="14" eb="15">
      <t>tong'guo</t>
    </rPh>
    <phoneticPr fontId="23" type="noConversion"/>
  </si>
  <si>
    <t>内容</t>
    <rPh sb="0" eb="1">
      <t>nei'rong</t>
    </rPh>
    <phoneticPr fontId="23" type="noConversion"/>
  </si>
  <si>
    <t>三方前</t>
    <rPh sb="0" eb="1">
      <t>san'fang</t>
    </rPh>
    <rPh sb="2" eb="3">
      <t>qian</t>
    </rPh>
    <phoneticPr fontId="23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</si>
  <si>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23" type="noConversion"/>
  </si>
  <si>
    <t>美术</t>
    <rPh sb="0" eb="1">
      <t>mei'shu</t>
    </rPh>
    <phoneticPr fontId="13" type="noConversion"/>
  </si>
  <si>
    <t xml:space="preserve">需要完成 </t>
    <phoneticPr fontId="23" type="noConversion"/>
  </si>
  <si>
    <t>功能</t>
    <phoneticPr fontId="23" type="noConversion"/>
  </si>
  <si>
    <t>封文档</t>
    <phoneticPr fontId="23" type="noConversion"/>
  </si>
  <si>
    <t>三方后问题解决，Leader级别同意，各制作方工期估算且MT审批通过</t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23" type="noConversion"/>
  </si>
  <si>
    <t>内容</t>
    <phoneticPr fontId="23" type="noConversion"/>
  </si>
  <si>
    <t>程序开发</t>
    <rPh sb="0" eb="1">
      <t>cheng'xu</t>
    </rPh>
    <rPh sb="2" eb="3">
      <t>kai'fa</t>
    </rPh>
    <phoneticPr fontId="23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</si>
  <si>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23" type="noConversion"/>
  </si>
  <si>
    <t>文档</t>
    <phoneticPr fontId="23" type="noConversion"/>
  </si>
  <si>
    <t>大冒险</t>
    <phoneticPr fontId="13" type="noConversion"/>
  </si>
  <si>
    <t>策划验收</t>
    <phoneticPr fontId="23" type="noConversion"/>
  </si>
  <si>
    <t>负责策划验收， 保证一致性和完整性，策划内部体验，有配置内容的功能，产出配置说明和测试数据， 意见收集。</t>
    <phoneticPr fontId="23" type="noConversion"/>
  </si>
  <si>
    <t xml:space="preserve">美术 </t>
    <phoneticPr fontId="23" type="noConversion"/>
  </si>
  <si>
    <t>QA测试</t>
    <phoneticPr fontId="23" type="noConversion"/>
  </si>
  <si>
    <t>按原来需求主要Bug解决</t>
    <phoneticPr fontId="23" type="noConversion"/>
  </si>
  <si>
    <t>超额任务</t>
    <phoneticPr fontId="23" type="noConversion"/>
  </si>
  <si>
    <t>集体测试</t>
    <phoneticPr fontId="23" type="noConversion"/>
  </si>
  <si>
    <t>全员测试，Bug解决，收集反馈意见， 解决明显阻外， V0.7拿出手。</t>
    <rPh sb="31" eb="32">
      <t>na'chu'shou</t>
    </rPh>
    <phoneticPr fontId="23" type="noConversion"/>
  </si>
  <si>
    <t>文档</t>
    <rPh sb="0" eb="1">
      <t>wen'dang</t>
    </rPh>
    <phoneticPr fontId="13" type="noConversion"/>
  </si>
  <si>
    <t>内容</t>
    <rPh sb="0" eb="1">
      <t>nei'rong</t>
    </rPh>
    <phoneticPr fontId="13" type="noConversion"/>
  </si>
  <si>
    <t>序号</t>
    <phoneticPr fontId="13" type="noConversion"/>
  </si>
  <si>
    <t>分类</t>
    <phoneticPr fontId="23" type="noConversion"/>
  </si>
  <si>
    <t>模块</t>
    <phoneticPr fontId="13" type="noConversion"/>
  </si>
  <si>
    <t>任务名称</t>
    <phoneticPr fontId="23" type="noConversion"/>
  </si>
  <si>
    <t>优先级</t>
    <phoneticPr fontId="23" type="noConversion"/>
  </si>
  <si>
    <t>里程碑完成度</t>
    <phoneticPr fontId="13" type="noConversion"/>
  </si>
  <si>
    <t>状态</t>
    <phoneticPr fontId="23" type="noConversion"/>
  </si>
  <si>
    <t>备注</t>
    <phoneticPr fontId="13" type="noConversion"/>
  </si>
  <si>
    <t>战斗</t>
    <rPh sb="0" eb="1">
      <t>zhan'dou</t>
    </rPh>
    <phoneticPr fontId="13" type="noConversion"/>
  </si>
  <si>
    <t>QA测试</t>
    <rPh sb="2" eb="3">
      <t>ce'shi</t>
    </rPh>
    <phoneticPr fontId="13" type="noConversion"/>
  </si>
  <si>
    <t>其他</t>
    <rPh sb="0" eb="1">
      <t>qi't</t>
    </rPh>
    <phoneticPr fontId="13" type="noConversion"/>
  </si>
  <si>
    <t>宠物</t>
    <rPh sb="0" eb="1">
      <t>chong'wu</t>
    </rPh>
    <phoneticPr fontId="13" type="noConversion"/>
  </si>
  <si>
    <t>程序开发</t>
    <rPh sb="0" eb="1">
      <t>cheng'xu</t>
    </rPh>
    <rPh sb="2" eb="3">
      <t>kai'fa</t>
    </rPh>
    <phoneticPr fontId="13" type="noConversion"/>
  </si>
  <si>
    <t>道具</t>
    <phoneticPr fontId="13" type="noConversion"/>
  </si>
  <si>
    <t>UI</t>
    <phoneticPr fontId="13" type="noConversion"/>
  </si>
  <si>
    <t>美术资源</t>
    <rPh sb="0" eb="1">
      <t>mei'shu</t>
    </rPh>
    <rPh sb="2" eb="3">
      <t>zi'yuan</t>
    </rPh>
    <phoneticPr fontId="13" type="noConversion"/>
  </si>
  <si>
    <t>交互</t>
    <rPh sb="0" eb="1">
      <t>jiao'hu</t>
    </rPh>
    <phoneticPr fontId="13" type="noConversion"/>
  </si>
  <si>
    <t>副本</t>
    <rPh sb="0" eb="1">
      <t>f'b</t>
    </rPh>
    <phoneticPr fontId="13" type="noConversion"/>
  </si>
  <si>
    <t>程序开发</t>
    <phoneticPr fontId="13" type="noConversion"/>
  </si>
  <si>
    <t>美术资源</t>
  </si>
  <si>
    <t>主流程</t>
    <rPh sb="0" eb="1">
      <t>zhu'liu'cheng</t>
    </rPh>
    <phoneticPr fontId="13" type="noConversion"/>
  </si>
  <si>
    <t>村落场景</t>
    <rPh sb="0" eb="1">
      <t>cun'luo</t>
    </rPh>
    <rPh sb="2" eb="3">
      <t>chang'jing</t>
    </rPh>
    <phoneticPr fontId="13" type="noConversion"/>
  </si>
  <si>
    <t>场景拼接</t>
    <rPh sb="0" eb="1">
      <t>chang'jing</t>
    </rPh>
    <rPh sb="2" eb="3">
      <t>pin'jie</t>
    </rPh>
    <phoneticPr fontId="13" type="noConversion"/>
  </si>
  <si>
    <t>策划文档</t>
    <rPh sb="0" eb="1">
      <t>ce'hua</t>
    </rPh>
    <rPh sb="2" eb="3">
      <t>wen'dang</t>
    </rPh>
    <phoneticPr fontId="13" type="noConversion"/>
  </si>
  <si>
    <t>封文档</t>
    <phoneticPr fontId="13" type="noConversion"/>
  </si>
  <si>
    <t>QA测试</t>
    <phoneticPr fontId="13" type="noConversion"/>
  </si>
  <si>
    <t>道具</t>
    <rPh sb="0" eb="1">
      <t>dao'ju</t>
    </rPh>
    <phoneticPr fontId="13" type="noConversion"/>
  </si>
  <si>
    <t>玩法</t>
    <rPh sb="0" eb="1">
      <t>jiao'hu</t>
    </rPh>
    <phoneticPr fontId="13" type="noConversion"/>
  </si>
  <si>
    <t>QA测试</t>
    <rPh sb="2" eb="3">
      <t>ce's</t>
    </rPh>
    <phoneticPr fontId="13" type="noConversion"/>
  </si>
  <si>
    <t>任务</t>
    <rPh sb="0" eb="1">
      <t>ren'wu</t>
    </rPh>
    <phoneticPr fontId="13" type="noConversion"/>
  </si>
  <si>
    <t>策划文档</t>
    <phoneticPr fontId="13" type="noConversion"/>
  </si>
  <si>
    <t>封文档</t>
    <rPh sb="0" eb="1">
      <t>feng'wen'dang</t>
    </rPh>
    <phoneticPr fontId="13" type="noConversion"/>
  </si>
  <si>
    <t>策划配置</t>
    <rPh sb="0" eb="1">
      <t>ce'hua</t>
    </rPh>
    <rPh sb="2" eb="3">
      <t>pei'zhi</t>
    </rPh>
    <phoneticPr fontId="13" type="noConversion"/>
  </si>
  <si>
    <t>装备内容配置</t>
    <rPh sb="0" eb="1">
      <t>zhuang'b</t>
    </rPh>
    <rPh sb="2" eb="3">
      <t>nei'rong</t>
    </rPh>
    <rPh sb="4" eb="5">
      <t>pei'zhi</t>
    </rPh>
    <phoneticPr fontId="13" type="noConversion"/>
  </si>
  <si>
    <t>道具内容配置</t>
    <rPh sb="0" eb="1">
      <t>dao'ju</t>
    </rPh>
    <rPh sb="2" eb="3">
      <t>nei'rong</t>
    </rPh>
    <rPh sb="4" eb="5">
      <t>pei'zhi</t>
    </rPh>
    <phoneticPr fontId="13" type="noConversion"/>
  </si>
  <si>
    <t>扫荡配置（测试配置，不设等级需求）</t>
    <phoneticPr fontId="13" type="noConversion"/>
  </si>
  <si>
    <t>配置 - 怪物升级信息，经验</t>
    <phoneticPr fontId="13" type="noConversion"/>
  </si>
  <si>
    <t>角色</t>
    <rPh sb="0" eb="1">
      <t>jue'se</t>
    </rPh>
    <phoneticPr fontId="13" type="noConversion"/>
  </si>
  <si>
    <t>配置 - 角色升级信息，经验</t>
    <phoneticPr fontId="13" type="noConversion"/>
  </si>
  <si>
    <t>掉落配置 * 前两天</t>
    <phoneticPr fontId="13" type="noConversion"/>
  </si>
  <si>
    <t>策划自主</t>
    <phoneticPr fontId="13" type="noConversion"/>
  </si>
  <si>
    <t>玩法</t>
    <phoneticPr fontId="13" type="noConversion"/>
  </si>
  <si>
    <t>策划文档</t>
  </si>
  <si>
    <t>玩法</t>
    <rPh sb="0" eb="1">
      <t>wan'fa</t>
    </rPh>
    <phoneticPr fontId="13" type="noConversion"/>
  </si>
  <si>
    <t>对局-自动战斗</t>
    <rPh sb="0" eb="1">
      <t>dui'ju</t>
    </rPh>
    <rPh sb="3" eb="4">
      <t>zi'dong'z</t>
    </rPh>
    <rPh sb="5" eb="6">
      <t>zhan'dou</t>
    </rPh>
    <phoneticPr fontId="13" type="noConversion"/>
  </si>
  <si>
    <t>剧情</t>
    <rPh sb="0" eb="1">
      <t>ju'qing</t>
    </rPh>
    <phoneticPr fontId="13" type="noConversion"/>
  </si>
  <si>
    <t>程序自主</t>
    <rPh sb="0" eb="1">
      <t>cheng'xu</t>
    </rPh>
    <rPh sb="2" eb="3">
      <t>zi'zhu</t>
    </rPh>
    <phoneticPr fontId="13" type="noConversion"/>
  </si>
  <si>
    <t>其他</t>
    <phoneticPr fontId="13" type="noConversion"/>
  </si>
  <si>
    <t>字体问题处理</t>
    <rPh sb="0" eb="1">
      <t>zi't</t>
    </rPh>
    <rPh sb="2" eb="3">
      <t>wen'ti</t>
    </rPh>
    <rPh sb="4" eb="5">
      <t>chu'li</t>
    </rPh>
    <phoneticPr fontId="13" type="noConversion"/>
  </si>
  <si>
    <t>热更新功能</t>
    <rPh sb="0" eb="1">
      <t>re'geng'x</t>
    </rPh>
    <rPh sb="3" eb="4">
      <t>gong'neng</t>
    </rPh>
    <phoneticPr fontId="13" type="noConversion"/>
  </si>
  <si>
    <t>推送功能集成</t>
    <rPh sb="0" eb="1">
      <t>tui'song</t>
    </rPh>
    <rPh sb="2" eb="3">
      <t>gong'neng</t>
    </rPh>
    <rPh sb="4" eb="5">
      <t>ji'cheng</t>
    </rPh>
    <phoneticPr fontId="13" type="noConversion"/>
  </si>
  <si>
    <t>客户端资源检查，特效资源整理，确认是否有需要优化内容</t>
    <phoneticPr fontId="13" type="noConversion"/>
  </si>
  <si>
    <t>美术自主</t>
    <rPh sb="0" eb="1">
      <t>mei'shu</t>
    </rPh>
    <rPh sb="2" eb="3">
      <t>zi'zhu</t>
    </rPh>
    <phoneticPr fontId="13" type="noConversion"/>
  </si>
  <si>
    <t>特效</t>
    <rPh sb="0" eb="1">
      <t>te'xiao</t>
    </rPh>
    <phoneticPr fontId="13" type="noConversion"/>
  </si>
  <si>
    <t>场景-村落</t>
    <rPh sb="0" eb="1">
      <t>chang'jing</t>
    </rPh>
    <rPh sb="3" eb="4">
      <t>cun'luo</t>
    </rPh>
    <phoneticPr fontId="13" type="noConversion"/>
  </si>
  <si>
    <t>角色</t>
    <rPh sb="0" eb="1">
      <t>jue's</t>
    </rPh>
    <phoneticPr fontId="13" type="noConversion"/>
  </si>
  <si>
    <t>原画</t>
    <rPh sb="0" eb="1">
      <t>yuan'hau</t>
    </rPh>
    <phoneticPr fontId="13" type="noConversion"/>
  </si>
  <si>
    <t>3D</t>
    <phoneticPr fontId="13" type="noConversion"/>
  </si>
  <si>
    <t>原画</t>
    <rPh sb="0" eb="1">
      <t>yuan'hua</t>
    </rPh>
    <phoneticPr fontId="13" type="noConversion"/>
  </si>
  <si>
    <t>动作</t>
    <rPh sb="0" eb="1">
      <t>dong'zuo</t>
    </rPh>
    <phoneticPr fontId="13" type="noConversion"/>
  </si>
  <si>
    <t>测试自主</t>
    <rPh sb="0" eb="1">
      <t>ce'shi</t>
    </rPh>
    <rPh sb="2" eb="3">
      <t>zi'zhu</t>
    </rPh>
    <phoneticPr fontId="13" type="noConversion"/>
  </si>
  <si>
    <t>对局调整V0.8</t>
    <rPh sb="3" eb="4">
      <t>zhao'yao'jing</t>
    </rPh>
    <phoneticPr fontId="13" type="noConversion"/>
  </si>
  <si>
    <t>封文档，程序开发</t>
    <phoneticPr fontId="13" type="noConversion"/>
  </si>
  <si>
    <t>QA测试</t>
  </si>
  <si>
    <t>任务系统</t>
    <phoneticPr fontId="13" type="noConversion"/>
  </si>
  <si>
    <t>商店补充+换UI</t>
    <phoneticPr fontId="13" type="noConversion"/>
  </si>
  <si>
    <t>签到</t>
    <phoneticPr fontId="13" type="noConversion"/>
  </si>
  <si>
    <t>公会基地</t>
    <phoneticPr fontId="13" type="noConversion"/>
  </si>
  <si>
    <t>NPC对话功能（立绘）</t>
    <phoneticPr fontId="13" type="noConversion"/>
  </si>
  <si>
    <t>活动指引界面</t>
    <rPh sb="0" eb="1">
      <t>you'xiang</t>
    </rPh>
    <rPh sb="2" eb="3">
      <t>tiao'zheng</t>
    </rPh>
    <phoneticPr fontId="13" type="noConversion"/>
  </si>
  <si>
    <t>阵容选择界面-战力相关功能</t>
  </si>
  <si>
    <t>第三四章副本配置-小怪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</si>
  <si>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>第三四章副本配置-Boss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</si>
  <si>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 xml:space="preserve">抽蛋 ， 副本获得宠物表现 </t>
  </si>
  <si>
    <t>公会祈福内容设计</t>
    <phoneticPr fontId="13" type="noConversion"/>
  </si>
  <si>
    <t>公会任务设计</t>
    <phoneticPr fontId="13" type="noConversion"/>
  </si>
  <si>
    <t>公会科技 内容</t>
    <phoneticPr fontId="13" type="noConversion"/>
  </si>
  <si>
    <t>大冒险 - 内容设计</t>
    <phoneticPr fontId="13" type="noConversion"/>
  </si>
  <si>
    <t>副本失败指引</t>
    <phoneticPr fontId="13" type="noConversion"/>
  </si>
  <si>
    <t>新手引导</t>
    <phoneticPr fontId="13" type="noConversion"/>
  </si>
  <si>
    <t>封测必备功能先补充完整再开额外玩法设计比较合理吧，本里程碑必须把封测必备功能文档出完。功能完成后要预留整体调整和修改时间</t>
    <phoneticPr fontId="13" type="noConversion"/>
  </si>
  <si>
    <t>否则一直做开新功能，无法封住版本。请先确保MVP完成</t>
    <phoneticPr fontId="13" type="noConversion"/>
  </si>
  <si>
    <t>玩法和各个系统定位，觉醒，PvP或特殊地下城</t>
    <phoneticPr fontId="13" type="noConversion"/>
  </si>
  <si>
    <t>丰富剧情故事， 角色之间关系</t>
    <phoneticPr fontId="13" type="noConversion"/>
  </si>
  <si>
    <t>音效需求 - 包括UI部分</t>
    <phoneticPr fontId="13" type="noConversion"/>
  </si>
  <si>
    <t>收费点方案</t>
    <phoneticPr fontId="13" type="noConversion"/>
  </si>
  <si>
    <t>成长卡点需求</t>
    <phoneticPr fontId="13" type="noConversion"/>
  </si>
  <si>
    <t>封文档</t>
    <rPh sb="2" eb="3">
      <t>ce'shi</t>
    </rPh>
    <phoneticPr fontId="13" type="noConversion"/>
  </si>
  <si>
    <t>对局节奏调试</t>
    <phoneticPr fontId="13" type="noConversion"/>
  </si>
  <si>
    <t>推送集成设计</t>
    <phoneticPr fontId="13" type="noConversion"/>
  </si>
  <si>
    <t>小怪通用技能</t>
    <phoneticPr fontId="13" type="noConversion"/>
  </si>
  <si>
    <t>第一二章副本配置-大Boss</t>
    <phoneticPr fontId="13" type="noConversion"/>
  </si>
  <si>
    <t>第一二章副本配置-除大Boss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</si>
  <si>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>PVP玩法，数值匹配，操作部分确定</t>
    <phoneticPr fontId="13" type="noConversion"/>
  </si>
  <si>
    <t>通天塔 - 经验 （设计）</t>
    <phoneticPr fontId="13" type="noConversion"/>
  </si>
  <si>
    <t>通天塔 - 金钱 （设计）</t>
    <phoneticPr fontId="13" type="noConversion"/>
  </si>
  <si>
    <t>通天塔 - Boss -  1，2塔设计</t>
    <phoneticPr fontId="13" type="noConversion"/>
  </si>
  <si>
    <t>特殊关卡 Boss设计</t>
    <phoneticPr fontId="13" type="noConversion"/>
  </si>
  <si>
    <t>副本配置目前只配了简单本，挑战本还未规划</t>
    <phoneticPr fontId="13" type="noConversion"/>
  </si>
  <si>
    <t>玩法相关副本还未配置</t>
    <phoneticPr fontId="13" type="noConversion"/>
  </si>
  <si>
    <t>更新收入产出图 （宝石/PvP/特殊地下城）</t>
    <phoneticPr fontId="13" type="noConversion"/>
  </si>
  <si>
    <t>金钱，经验塔Reward配置</t>
    <phoneticPr fontId="13" type="noConversion"/>
  </si>
  <si>
    <t>配置</t>
    <phoneticPr fontId="13" type="noConversion"/>
  </si>
  <si>
    <t>任务内容设计 （0.7版本）</t>
    <phoneticPr fontId="13" type="noConversion"/>
  </si>
  <si>
    <t>道具内容设计（0.7版本）</t>
    <phoneticPr fontId="13" type="noConversion"/>
  </si>
  <si>
    <t>配置</t>
    <rPh sb="0" eb="1">
      <t>ce'huawe'dang</t>
    </rPh>
    <phoneticPr fontId="13" type="noConversion"/>
  </si>
  <si>
    <t>觉醒相关数值预研</t>
    <phoneticPr fontId="13" type="noConversion"/>
  </si>
  <si>
    <t>怪物投放池配置</t>
    <phoneticPr fontId="13" type="noConversion"/>
  </si>
  <si>
    <t>公会任务， 祈福， 科技 Reward配置</t>
    <phoneticPr fontId="13" type="noConversion"/>
  </si>
  <si>
    <t>主流程</t>
    <rPh sb="0" eb="1">
      <t>zhan'dou</t>
    </rPh>
    <phoneticPr fontId="13" type="noConversion"/>
  </si>
  <si>
    <t>任务</t>
    <rPh sb="0" eb="1">
      <t>zhan'dou</t>
    </rPh>
    <phoneticPr fontId="13" type="noConversion"/>
  </si>
  <si>
    <t>道具</t>
    <rPh sb="0" eb="1">
      <t>zhan'dou</t>
    </rPh>
    <phoneticPr fontId="13" type="noConversion"/>
  </si>
  <si>
    <t>社交</t>
    <rPh sb="0" eb="1">
      <t>zhan'dou</t>
    </rPh>
    <phoneticPr fontId="13" type="noConversion"/>
  </si>
  <si>
    <t>玩法</t>
    <rPh sb="0" eb="1">
      <t>zhan'dou</t>
    </rPh>
    <phoneticPr fontId="13" type="noConversion"/>
  </si>
  <si>
    <t>副本</t>
    <rPh sb="0" eb="1">
      <t>jiao'hu</t>
    </rPh>
    <phoneticPr fontId="13" type="noConversion"/>
  </si>
  <si>
    <t>主流程</t>
    <rPh sb="0" eb="1">
      <t>chong'wu</t>
    </rPh>
    <phoneticPr fontId="13" type="noConversion"/>
  </si>
  <si>
    <t>UI-公会基地</t>
    <phoneticPr fontId="13" type="noConversion"/>
  </si>
  <si>
    <t>UI-大冒险</t>
    <phoneticPr fontId="13" type="noConversion"/>
  </si>
  <si>
    <t>UI-宝石修改</t>
    <phoneticPr fontId="13" type="noConversion"/>
  </si>
  <si>
    <t>UI-NPC对话</t>
    <phoneticPr fontId="13" type="noConversion"/>
  </si>
  <si>
    <t>UI-抽蛋</t>
    <phoneticPr fontId="13" type="noConversion"/>
  </si>
  <si>
    <t>UI-活动指引</t>
    <phoneticPr fontId="13" type="noConversion"/>
  </si>
  <si>
    <t>UI-阵容选择调整</t>
    <phoneticPr fontId="13" type="noConversion"/>
  </si>
  <si>
    <t>UI-副本失败指引</t>
    <phoneticPr fontId="13" type="noConversion"/>
  </si>
  <si>
    <t>UI-签到</t>
    <phoneticPr fontId="13" type="noConversion"/>
  </si>
  <si>
    <t>UI-新手引导</t>
    <phoneticPr fontId="13" type="noConversion"/>
  </si>
  <si>
    <t>UI-主界面</t>
    <phoneticPr fontId="13" type="noConversion"/>
  </si>
  <si>
    <t>社交</t>
    <rPh sb="0" eb="1">
      <t>wan'fa</t>
    </rPh>
    <phoneticPr fontId="13" type="noConversion"/>
  </si>
  <si>
    <t>社交</t>
    <rPh sb="0" eb="1">
      <t>jue'se</t>
    </rPh>
    <phoneticPr fontId="13" type="noConversion"/>
  </si>
  <si>
    <t>社交</t>
    <rPh sb="0" eb="1">
      <t>ju'qing</t>
    </rPh>
    <phoneticPr fontId="13" type="noConversion"/>
  </si>
  <si>
    <t>任务</t>
    <phoneticPr fontId="13" type="noConversion"/>
  </si>
  <si>
    <t>策划配置</t>
    <rPh sb="0" eb="1">
      <t>ce'hua</t>
    </rPh>
    <rPh sb="2" eb="3">
      <t>wen'dang</t>
    </rPh>
    <phoneticPr fontId="13" type="noConversion"/>
  </si>
  <si>
    <t>场景</t>
    <rPh sb="0" eb="1">
      <t>jue's</t>
    </rPh>
    <phoneticPr fontId="13" type="noConversion"/>
  </si>
  <si>
    <t>大天狗（水）-换色，大招</t>
    <rPh sb="0" eb="1">
      <t>da'tian'gou</t>
    </rPh>
    <rPh sb="4" eb="5">
      <t>shui</t>
    </rPh>
    <rPh sb="7" eb="8">
      <t>huan'se</t>
    </rPh>
    <rPh sb="10" eb="11">
      <t>da'zhao</t>
    </rPh>
    <phoneticPr fontId="13" type="noConversion"/>
  </si>
  <si>
    <t>梦魇（暗）-大招</t>
    <rPh sb="0" eb="1">
      <t>meng'yan</t>
    </rPh>
    <rPh sb="3" eb="4">
      <t>an</t>
    </rPh>
    <rPh sb="6" eb="7">
      <t>da'zhao</t>
    </rPh>
    <phoneticPr fontId="13" type="noConversion"/>
  </si>
  <si>
    <t>Momo（光）-改大招</t>
    <rPh sb="5" eb="6">
      <t>guang</t>
    </rPh>
    <rPh sb="8" eb="9">
      <t>gai</t>
    </rPh>
    <rPh sb="9" eb="10">
      <t>da'zhao</t>
    </rPh>
    <phoneticPr fontId="13" type="noConversion"/>
  </si>
  <si>
    <t>独角兽（暗）-换色，大招</t>
    <rPh sb="0" eb="1">
      <t>du'jiao'shou</t>
    </rPh>
    <rPh sb="4" eb="5">
      <t>an</t>
    </rPh>
    <phoneticPr fontId="13" type="noConversion"/>
  </si>
  <si>
    <t>伪天使（暗）-换色，全部动作</t>
    <rPh sb="0" eb="1">
      <t>wei'tian'shi</t>
    </rPh>
    <rPh sb="4" eb="5">
      <t>an</t>
    </rPh>
    <rPh sb="10" eb="11">
      <t>quan'bu</t>
    </rPh>
    <rPh sb="12" eb="13">
      <t>dong'zuo</t>
    </rPh>
    <phoneticPr fontId="13" type="noConversion"/>
  </si>
  <si>
    <t>嫦娥（暗）-换色，大招</t>
    <rPh sb="0" eb="1">
      <t>chang'e</t>
    </rPh>
    <rPh sb="3" eb="4">
      <t>an</t>
    </rPh>
    <phoneticPr fontId="13" type="noConversion"/>
  </si>
  <si>
    <t>哈皮（暗）-换色，大招</t>
    <rPh sb="0" eb="1">
      <t>ha'pi</t>
    </rPh>
    <rPh sb="3" eb="4">
      <t>an</t>
    </rPh>
    <phoneticPr fontId="13" type="noConversion"/>
  </si>
  <si>
    <t>冰岩（水）-大招</t>
    <rPh sb="0" eb="1">
      <t>bing'yan</t>
    </rPh>
    <rPh sb="3" eb="4">
      <t>shui</t>
    </rPh>
    <phoneticPr fontId="13" type="noConversion"/>
  </si>
  <si>
    <t>冰雪女王</t>
    <rPh sb="0" eb="1">
      <t>bing'xue</t>
    </rPh>
    <rPh sb="2" eb="3">
      <t>nv'wang</t>
    </rPh>
    <phoneticPr fontId="13" type="noConversion"/>
  </si>
  <si>
    <t>Boss-熔岩巨人</t>
    <phoneticPr fontId="13" type="noConversion"/>
  </si>
  <si>
    <t>Boss-冰龙</t>
    <phoneticPr fontId="13" type="noConversion"/>
  </si>
  <si>
    <t>Boss-木灵</t>
    <rPh sb="5" eb="6">
      <t>mu'ling</t>
    </rPh>
    <phoneticPr fontId="13" type="noConversion"/>
  </si>
  <si>
    <t>3D</t>
  </si>
  <si>
    <t>Boss-第五章</t>
    <rPh sb="5" eb="6">
      <t>di</t>
    </rPh>
    <rPh sb="6" eb="7">
      <t>wu'zhang</t>
    </rPh>
    <rPh sb="7" eb="8">
      <t>zhang</t>
    </rPh>
    <phoneticPr fontId="13" type="noConversion"/>
  </si>
  <si>
    <t>Boss-第一章</t>
    <rPh sb="5" eb="6">
      <t>di</t>
    </rPh>
    <rPh sb="6" eb="7">
      <t>yi</t>
    </rPh>
    <rPh sb="7" eb="8">
      <t>zhang</t>
    </rPh>
    <phoneticPr fontId="13" type="noConversion"/>
  </si>
  <si>
    <t>原画？</t>
    <rPh sb="0" eb="1">
      <t>yuan'hua</t>
    </rPh>
    <phoneticPr fontId="13" type="noConversion"/>
  </si>
  <si>
    <t>场景资源</t>
    <rPh sb="0" eb="1">
      <t>chang'jing</t>
    </rPh>
    <rPh sb="2" eb="3">
      <t>zi'yuan</t>
    </rPh>
    <phoneticPr fontId="13" type="noConversion"/>
  </si>
  <si>
    <t>场景调整</t>
    <rPh sb="0" eb="1">
      <t>chang'jing</t>
    </rPh>
    <rPh sb="2" eb="3">
      <t>tiao'zheng</t>
    </rPh>
    <phoneticPr fontId="13" type="noConversion"/>
  </si>
  <si>
    <t>耗时</t>
    <rPh sb="0" eb="1">
      <t>hao'shi</t>
    </rPh>
    <phoneticPr fontId="13" type="noConversion"/>
  </si>
  <si>
    <t>罗阳</t>
    <rPh sb="0" eb="1">
      <t>luo'yang</t>
    </rPh>
    <phoneticPr fontId="13" type="noConversion"/>
  </si>
  <si>
    <t>豆豆</t>
    <rPh sb="0" eb="1">
      <t>dou'dou</t>
    </rPh>
    <phoneticPr fontId="13" type="noConversion"/>
  </si>
  <si>
    <t>铁马</t>
    <rPh sb="0" eb="1">
      <t>tie'ma</t>
    </rPh>
    <phoneticPr fontId="13" type="noConversion"/>
  </si>
  <si>
    <t>云祥</t>
    <rPh sb="0" eb="1">
      <t>yun'xiang</t>
    </rPh>
    <phoneticPr fontId="13" type="noConversion"/>
  </si>
  <si>
    <t>卫芳</t>
    <rPh sb="0" eb="1">
      <t>wei'fang</t>
    </rPh>
    <phoneticPr fontId="13" type="noConversion"/>
  </si>
  <si>
    <t>村落-墙</t>
    <rPh sb="0" eb="1">
      <t>cun'luo</t>
    </rPh>
    <rPh sb="3" eb="4">
      <t>qiang</t>
    </rPh>
    <phoneticPr fontId="13" type="noConversion"/>
  </si>
  <si>
    <t>村落-树叶</t>
    <rPh sb="0" eb="1">
      <t>cun'luo</t>
    </rPh>
    <rPh sb="3" eb="4">
      <t>shu'ye</t>
    </rPh>
    <phoneticPr fontId="13" type="noConversion"/>
  </si>
  <si>
    <t>村落-通天塔特效</t>
    <rPh sb="0" eb="1">
      <t>cun'luo</t>
    </rPh>
    <rPh sb="3" eb="4">
      <t>tong'tian'ta</t>
    </rPh>
    <rPh sb="6" eb="7">
      <t>te'xiao</t>
    </rPh>
    <phoneticPr fontId="13" type="noConversion"/>
  </si>
  <si>
    <t>主UI-Icon</t>
  </si>
  <si>
    <t>UI-任务界面调整</t>
    <rPh sb="3" eb="4">
      <t>ren'wu</t>
    </rPh>
    <rPh sb="5" eb="6">
      <t>jie'mian</t>
    </rPh>
    <rPh sb="7" eb="8">
      <t>tiao'zheng</t>
    </rPh>
    <phoneticPr fontId="13" type="noConversion"/>
  </si>
  <si>
    <t>UI-活动界面</t>
  </si>
  <si>
    <t>特效-UI-NPC对话（立绘）</t>
    <rPh sb="0" eb="1">
      <t>te'x</t>
    </rPh>
    <phoneticPr fontId="13" type="noConversion"/>
  </si>
  <si>
    <t>UI-NPC对话（立绘）</t>
    <rPh sb="6" eb="7">
      <t>dui'hua</t>
    </rPh>
    <rPh sb="9" eb="10">
      <t>li'hui</t>
    </rPh>
    <phoneticPr fontId="13" type="noConversion"/>
  </si>
  <si>
    <t>UI-主UIIcon</t>
    <rPh sb="3" eb="4">
      <t>zhu</t>
    </rPh>
    <phoneticPr fontId="13" type="noConversion"/>
  </si>
  <si>
    <t>UI-副本失败指引</t>
    <rPh sb="3" eb="4">
      <t>f'b</t>
    </rPh>
    <rPh sb="5" eb="6">
      <t>shi'bai</t>
    </rPh>
    <rPh sb="7" eb="8">
      <t>zhi'yin</t>
    </rPh>
    <phoneticPr fontId="13" type="noConversion"/>
  </si>
  <si>
    <t>特效-UI-副本失败指引</t>
    <rPh sb="0" eb="1">
      <t>te'x</t>
    </rPh>
    <phoneticPr fontId="13" type="noConversion"/>
  </si>
  <si>
    <t>UI-签到</t>
    <rPh sb="3" eb="4">
      <t>qian'dao</t>
    </rPh>
    <phoneticPr fontId="13" type="noConversion"/>
  </si>
  <si>
    <t>特效-UI-签到</t>
    <rPh sb="0" eb="1">
      <t>te'x</t>
    </rPh>
    <rPh sb="6" eb="7">
      <t>qian'dao</t>
    </rPh>
    <phoneticPr fontId="13" type="noConversion"/>
  </si>
  <si>
    <t>场景-抽蛋</t>
    <rPh sb="0" eb="1">
      <t>chang'jing</t>
    </rPh>
    <rPh sb="3" eb="4">
      <t>chou'dan</t>
    </rPh>
    <phoneticPr fontId="13" type="noConversion"/>
  </si>
  <si>
    <t>3D，特效</t>
    <rPh sb="3" eb="4">
      <t>te'xiao</t>
    </rPh>
    <phoneticPr fontId="13" type="noConversion"/>
  </si>
  <si>
    <t>UI-抽蛋</t>
    <rPh sb="3" eb="4">
      <t>chou'dan</t>
    </rPh>
    <phoneticPr fontId="13" type="noConversion"/>
  </si>
  <si>
    <t>UI-PVP或特殊地下城</t>
    <rPh sb="6" eb="7">
      <t>huo</t>
    </rPh>
    <rPh sb="7" eb="8">
      <t>te's</t>
    </rPh>
    <rPh sb="9" eb="10">
      <t>di'xia'cheng</t>
    </rPh>
    <phoneticPr fontId="13" type="noConversion"/>
  </si>
  <si>
    <t>角色原画-怪物换色*7</t>
    <rPh sb="0" eb="1">
      <t>jue'se</t>
    </rPh>
    <rPh sb="2" eb="3">
      <t>yuan'hua</t>
    </rPh>
    <rPh sb="5" eb="6">
      <t>guai'wu</t>
    </rPh>
    <rPh sb="7" eb="8">
      <t>huan'se</t>
    </rPh>
    <phoneticPr fontId="13" type="noConversion"/>
  </si>
  <si>
    <t>公会 - 祈福大图1</t>
    <phoneticPr fontId="13" type="noConversion"/>
  </si>
  <si>
    <t>公会 - 祈福大图3</t>
    <phoneticPr fontId="13" type="noConversion"/>
  </si>
  <si>
    <t>角色原画-冰雪女王</t>
    <rPh sb="0" eb="1">
      <t>jue'se</t>
    </rPh>
    <rPh sb="2" eb="3">
      <t>yuan'hua</t>
    </rPh>
    <rPh sb="5" eb="6">
      <t>bing'xue</t>
    </rPh>
    <rPh sb="7" eb="8">
      <t>nv'wang</t>
    </rPh>
    <phoneticPr fontId="13" type="noConversion"/>
  </si>
  <si>
    <t>UI-公会任务大图</t>
    <rPh sb="3" eb="4">
      <t>gong'hui</t>
    </rPh>
    <rPh sb="5" eb="6">
      <t>ren'wu</t>
    </rPh>
    <rPh sb="7" eb="8">
      <t>da'tu</t>
    </rPh>
    <phoneticPr fontId="13" type="noConversion"/>
  </si>
  <si>
    <t>UI-公会科技Icon</t>
    <rPh sb="3" eb="4">
      <t>gong'hui</t>
    </rPh>
    <rPh sb="5" eb="6">
      <t>ke'ji</t>
    </rPh>
    <phoneticPr fontId="13" type="noConversion"/>
  </si>
  <si>
    <t>皮影（草）-换色</t>
    <rPh sb="0" eb="1">
      <t>pi'ying</t>
    </rPh>
    <rPh sb="3" eb="4">
      <t>cao</t>
    </rPh>
    <rPh sb="6" eb="7">
      <t>huan'se</t>
    </rPh>
    <phoneticPr fontId="13" type="noConversion"/>
  </si>
  <si>
    <t>伊芙利特（暗）-换色</t>
    <rPh sb="0" eb="1">
      <t>yi'fu'li't</t>
    </rPh>
    <rPh sb="5" eb="6">
      <t>an</t>
    </rPh>
    <phoneticPr fontId="13" type="noConversion"/>
  </si>
  <si>
    <t>龙女（水）-大招</t>
    <rPh sb="0" eb="1">
      <t>long'nv</t>
    </rPh>
    <rPh sb="3" eb="4">
      <t>shui</t>
    </rPh>
    <rPh sb="6" eb="7">
      <t>da'zhao</t>
    </rPh>
    <phoneticPr fontId="13" type="noConversion"/>
  </si>
  <si>
    <t>UI-大冒险</t>
    <rPh sb="3" eb="4">
      <t>da'mao'xian</t>
    </rPh>
    <phoneticPr fontId="13" type="noConversion"/>
  </si>
  <si>
    <t>UI-对局-弱点Icon</t>
  </si>
  <si>
    <t>UI-对局-弱点Icon</t>
    <rPh sb="3" eb="4">
      <t>dui'ju</t>
    </rPh>
    <rPh sb="6" eb="7">
      <t>ruo'dian</t>
    </rPh>
    <phoneticPr fontId="13" type="noConversion"/>
  </si>
  <si>
    <t>场景拼接，特效</t>
    <rPh sb="0" eb="1">
      <t>chang'jing</t>
    </rPh>
    <rPh sb="2" eb="3">
      <t>pin'jie</t>
    </rPh>
    <rPh sb="5" eb="6">
      <t>te'xiao</t>
    </rPh>
    <phoneticPr fontId="13" type="noConversion"/>
  </si>
  <si>
    <t>特效</t>
    <rPh sb="0" eb="1">
      <t>te'x</t>
    </rPh>
    <phoneticPr fontId="13" type="noConversion"/>
  </si>
  <si>
    <t>场景-第一章-拼接</t>
    <rPh sb="0" eb="1">
      <t>chang'jing</t>
    </rPh>
    <rPh sb="3" eb="4">
      <t>di'yi'zhang</t>
    </rPh>
    <rPh sb="5" eb="6">
      <t>zhang</t>
    </rPh>
    <rPh sb="7" eb="8">
      <t>pin'jie</t>
    </rPh>
    <phoneticPr fontId="13" type="noConversion"/>
  </si>
  <si>
    <t>场景-第二章-拼接</t>
    <rPh sb="4" eb="5">
      <t>er</t>
    </rPh>
    <phoneticPr fontId="13" type="noConversion"/>
  </si>
  <si>
    <t>场景-第三章-调优</t>
    <rPh sb="0" eb="1">
      <t>chang'jing</t>
    </rPh>
    <rPh sb="3" eb="4">
      <t>di'yi'zhang</t>
    </rPh>
    <rPh sb="4" eb="5">
      <t>san</t>
    </rPh>
    <rPh sb="5" eb="6">
      <t>zhang</t>
    </rPh>
    <rPh sb="7" eb="8">
      <t>tiao'you</t>
    </rPh>
    <phoneticPr fontId="13" type="noConversion"/>
  </si>
  <si>
    <t>场景-第四章-拼接</t>
    <rPh sb="0" eb="1">
      <t>chang'jing</t>
    </rPh>
    <rPh sb="3" eb="4">
      <t>di'yi'zhang</t>
    </rPh>
    <rPh sb="4" eb="5">
      <t>si</t>
    </rPh>
    <rPh sb="5" eb="6">
      <t>zhang</t>
    </rPh>
    <rPh sb="7" eb="8">
      <t>pin'jie</t>
    </rPh>
    <phoneticPr fontId="13" type="noConversion"/>
  </si>
  <si>
    <t>场景-第五章-拼接</t>
    <rPh sb="0" eb="1">
      <t>chang'jing</t>
    </rPh>
    <rPh sb="3" eb="4">
      <t>di'yi'zhang</t>
    </rPh>
    <rPh sb="4" eb="5">
      <t>wu</t>
    </rPh>
    <rPh sb="5" eb="6">
      <t>zhang</t>
    </rPh>
    <rPh sb="7" eb="8">
      <t>pin'jie</t>
    </rPh>
    <phoneticPr fontId="13" type="noConversion"/>
  </si>
  <si>
    <t>特效-场景-第二章</t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</si>
  <si>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13" type="noConversion"/>
  </si>
  <si>
    <t>特效-场景-第四章</t>
    <rPh sb="0" eb="1">
      <t>te'x</t>
    </rPh>
    <rPh sb="3" eb="4">
      <t>chang'jing</t>
    </rPh>
    <rPh sb="6" eb="7">
      <t>di</t>
    </rPh>
    <rPh sb="7" eb="8">
      <t>si</t>
    </rPh>
    <rPh sb="8" eb="9">
      <t>zhang</t>
    </rPh>
    <phoneticPr fontId="13" type="noConversion"/>
  </si>
  <si>
    <t>场景-特效-第六章</t>
    <rPh sb="0" eb="1">
      <t>chang'jing</t>
    </rPh>
    <rPh sb="3" eb="4">
      <t>te'x</t>
    </rPh>
    <rPh sb="6" eb="7">
      <t>di</t>
    </rPh>
    <rPh sb="7" eb="8">
      <t>liu'zhang</t>
    </rPh>
    <phoneticPr fontId="13" type="noConversion"/>
  </si>
  <si>
    <t>副本选择第一章</t>
  </si>
  <si>
    <t>副本选择第二章</t>
    <rPh sb="5" eb="6">
      <t>er</t>
    </rPh>
    <phoneticPr fontId="13" type="noConversion"/>
  </si>
  <si>
    <t>新怪*5？</t>
    <rPh sb="0" eb="1">
      <t>xin'guai</t>
    </rPh>
    <phoneticPr fontId="13" type="noConversion"/>
  </si>
  <si>
    <t>UI-道具Icon</t>
  </si>
  <si>
    <t>UI-道具Icon</t>
    <rPh sb="3" eb="4">
      <t>dao'ju</t>
    </rPh>
    <phoneticPr fontId="13" type="noConversion"/>
  </si>
  <si>
    <t>UI-宝石Icon*9</t>
    <rPh sb="3" eb="4">
      <t>bao'shi</t>
    </rPh>
    <phoneticPr fontId="13" type="noConversion"/>
  </si>
  <si>
    <t>UI-技能图标*？</t>
    <phoneticPr fontId="13" type="noConversion"/>
  </si>
  <si>
    <t>UI-BuffIcon（调优）</t>
    <rPh sb="12" eb="13">
      <t>tiao'you</t>
    </rPh>
    <phoneticPr fontId="13" type="noConversion"/>
  </si>
  <si>
    <t>UI动画</t>
    <rPh sb="2" eb="3">
      <t>dong'hua</t>
    </rPh>
    <phoneticPr fontId="13" type="noConversion"/>
  </si>
  <si>
    <t>Boss-熔岩巨人</t>
    <rPh sb="5" eb="6">
      <t>rong'yan</t>
    </rPh>
    <rPh sb="7" eb="8">
      <t>ju'ren</t>
    </rPh>
    <phoneticPr fontId="13" type="noConversion"/>
  </si>
  <si>
    <t>Boss-冰龙</t>
    <rPh sb="5" eb="6">
      <t>bing'long</t>
    </rPh>
    <phoneticPr fontId="13" type="noConversion"/>
  </si>
  <si>
    <t>场景原画-抽蛋</t>
    <rPh sb="0" eb="1">
      <t>chang'jing</t>
    </rPh>
    <rPh sb="2" eb="3">
      <t>yuan'hua</t>
    </rPh>
    <rPh sb="5" eb="6">
      <t>chou'dan</t>
    </rPh>
    <phoneticPr fontId="13" type="noConversion"/>
  </si>
  <si>
    <t xml:space="preserve">UI-大冒险9张图 </t>
    <rPh sb="3" eb="4">
      <t>da'mao'xian</t>
    </rPh>
    <rPh sb="7" eb="8">
      <t>zhang'tu</t>
    </rPh>
    <phoneticPr fontId="13" type="noConversion"/>
  </si>
  <si>
    <t>特效-场景-第三章</t>
    <rPh sb="7" eb="8">
      <t>san</t>
    </rPh>
    <rPh sb="8" eb="9">
      <t>zhang</t>
    </rPh>
    <phoneticPr fontId="13" type="noConversion"/>
  </si>
  <si>
    <t>世界观细化</t>
    <rPh sb="0" eb="1">
      <t>shi'jie'g</t>
    </rPh>
    <rPh sb="3" eb="4">
      <t>xi'hua</t>
    </rPh>
    <phoneticPr fontId="13" type="noConversion"/>
  </si>
  <si>
    <t>总计</t>
    <rPh sb="0" eb="1">
      <t>zong'ji</t>
    </rPh>
    <phoneticPr fontId="13" type="noConversion"/>
  </si>
  <si>
    <t>特效-木灵</t>
    <rPh sb="0" eb="1">
      <t>te'x</t>
    </rPh>
    <rPh sb="3" eb="4">
      <t>mu'ling</t>
    </rPh>
    <phoneticPr fontId="13" type="noConversion"/>
  </si>
  <si>
    <t>村落？</t>
    <rPh sb="0" eb="1">
      <t>cun'luo</t>
    </rPh>
    <phoneticPr fontId="13" type="noConversion"/>
  </si>
  <si>
    <t>通天塔1</t>
    <rPh sb="0" eb="1">
      <t>tong'tian'ta</t>
    </rPh>
    <phoneticPr fontId="13" type="noConversion"/>
  </si>
  <si>
    <t>通天塔2</t>
    <rPh sb="0" eb="1">
      <t>tong'tian'ta</t>
    </rPh>
    <phoneticPr fontId="13" type="noConversion"/>
  </si>
  <si>
    <t>通天塔3</t>
    <rPh sb="0" eb="1">
      <t>tong'tian'ta</t>
    </rPh>
    <phoneticPr fontId="13" type="noConversion"/>
  </si>
  <si>
    <t>特效-UI-抽蛋</t>
    <rPh sb="0" eb="1">
      <t>te'xiao</t>
    </rPh>
    <rPh sb="6" eb="7">
      <t>chou'dan</t>
    </rPh>
    <phoneticPr fontId="13" type="noConversion"/>
  </si>
  <si>
    <t>特效-UI-公会祈福</t>
    <rPh sb="0" eb="1">
      <t>te'x</t>
    </rPh>
    <rPh sb="6" eb="7">
      <t>gong'hui</t>
    </rPh>
    <rPh sb="8" eb="9">
      <t>qi'fu</t>
    </rPh>
    <phoneticPr fontId="13" type="noConversion"/>
  </si>
  <si>
    <t>场景-第一章副本-花坛</t>
    <rPh sb="0" eb="1">
      <t>chang'jing</t>
    </rPh>
    <rPh sb="3" eb="4">
      <t>di'yi'zhang</t>
    </rPh>
    <rPh sb="6" eb="7">
      <t>f'b</t>
    </rPh>
    <rPh sb="9" eb="10">
      <t>hua'tan</t>
    </rPh>
    <phoneticPr fontId="13" type="noConversion"/>
  </si>
  <si>
    <t>场景-第一章副本</t>
    <rPh sb="0" eb="1">
      <t>chang'jing</t>
    </rPh>
    <rPh sb="3" eb="4">
      <t>di'yi'zhang</t>
    </rPh>
    <rPh sb="6" eb="7">
      <t>f'b</t>
    </rPh>
    <phoneticPr fontId="13" type="noConversion"/>
  </si>
  <si>
    <t>角色原画-新怪</t>
    <rPh sb="0" eb="1">
      <t>jue'se</t>
    </rPh>
    <rPh sb="2" eb="3">
      <t>yuan'hua</t>
    </rPh>
    <rPh sb="5" eb="6">
      <t>xin'guai</t>
    </rPh>
    <phoneticPr fontId="13" type="noConversion"/>
  </si>
  <si>
    <t>特效-九尾狐</t>
    <rPh sb="0" eb="1">
      <t>te'x</t>
    </rPh>
    <rPh sb="3" eb="4">
      <t>jiu'wei'hu</t>
    </rPh>
    <phoneticPr fontId="13" type="noConversion"/>
  </si>
  <si>
    <t>特效-冰雪女王</t>
    <rPh sb="0" eb="1">
      <t>te'x</t>
    </rPh>
    <rPh sb="3" eb="4">
      <t>bing'xue</t>
    </rPh>
    <rPh sb="5" eb="6">
      <t>nv'w</t>
    </rPh>
    <phoneticPr fontId="13" type="noConversion"/>
  </si>
  <si>
    <t>特效-大招</t>
    <rPh sb="0" eb="1">
      <t>te'x</t>
    </rPh>
    <rPh sb="3" eb="4">
      <t>da'zhao</t>
    </rPh>
    <phoneticPr fontId="13" type="noConversion"/>
  </si>
  <si>
    <t>特效-伪天使</t>
    <rPh sb="0" eb="1">
      <t>te'x</t>
    </rPh>
    <rPh sb="3" eb="4">
      <t>wei'tian'shi</t>
    </rPh>
    <phoneticPr fontId="13" type="noConversion"/>
  </si>
  <si>
    <t>场景-村落-拼接</t>
    <rPh sb="0" eb="1">
      <t>chang'jing</t>
    </rPh>
    <rPh sb="3" eb="4">
      <t>cun'luo</t>
    </rPh>
    <rPh sb="6" eb="7">
      <t>pin'jie</t>
    </rPh>
    <phoneticPr fontId="13" type="noConversion"/>
  </si>
  <si>
    <t>第3-4章怪物调整</t>
    <rPh sb="0" eb="1">
      <t>di</t>
    </rPh>
    <rPh sb="4" eb="5">
      <t>zhang</t>
    </rPh>
    <rPh sb="5" eb="6">
      <t>guai'wu</t>
    </rPh>
    <rPh sb="7" eb="8">
      <t>tiao'zheng</t>
    </rPh>
    <phoneticPr fontId="13" type="noConversion"/>
  </si>
  <si>
    <t>对局-镜头调整</t>
    <rPh sb="0" eb="1">
      <t>dui'ju</t>
    </rPh>
    <rPh sb="3" eb="4">
      <t>jing'tou</t>
    </rPh>
    <rPh sb="5" eb="6">
      <t>tiao'zheng</t>
    </rPh>
    <phoneticPr fontId="13" type="noConversion"/>
  </si>
  <si>
    <t>UI-对局UI调整</t>
    <rPh sb="3" eb="4">
      <t>dui'ju</t>
    </rPh>
    <rPh sb="7" eb="8">
      <t>tiao'zheng</t>
    </rPh>
    <phoneticPr fontId="13" type="noConversion"/>
  </si>
  <si>
    <t>村落-场景原画-大冒险</t>
    <rPh sb="0" eb="1">
      <t>cun'luo</t>
    </rPh>
    <rPh sb="3" eb="4">
      <t>chang'jing</t>
    </rPh>
    <rPh sb="5" eb="6">
      <t>yuan'hua</t>
    </rPh>
    <rPh sb="8" eb="9">
      <t>da'mao'xian</t>
    </rPh>
    <phoneticPr fontId="13" type="noConversion"/>
  </si>
  <si>
    <t>原画，大招特效</t>
    <rPh sb="0" eb="1">
      <t>yuan'hua</t>
    </rPh>
    <rPh sb="3" eb="4">
      <t>da'zhao</t>
    </rPh>
    <rPh sb="5" eb="6">
      <t>te'xiao</t>
    </rPh>
    <phoneticPr fontId="13" type="noConversion"/>
  </si>
  <si>
    <t>3D，动作</t>
    <rPh sb="3" eb="4">
      <t>dong'zuo</t>
    </rPh>
    <phoneticPr fontId="13" type="noConversion"/>
  </si>
  <si>
    <t>特效-大招（皮影，伊芙利特，独角兽，哈皮，嫦娥）</t>
    <rPh sb="0" eb="1">
      <t>te'x</t>
    </rPh>
    <rPh sb="3" eb="4">
      <t>da'zh</t>
    </rPh>
    <rPh sb="6" eb="7">
      <t>pi'y</t>
    </rPh>
    <rPh sb="9" eb="10">
      <t>yi'fu'li't</t>
    </rPh>
    <rPh sb="14" eb="15">
      <t>du'jiao'shou</t>
    </rPh>
    <rPh sb="18" eb="19">
      <t>ha'pi</t>
    </rPh>
    <rPh sb="21" eb="22">
      <t>chang'e</t>
    </rPh>
    <phoneticPr fontId="13" type="noConversion"/>
  </si>
  <si>
    <t>特效-大招（大天狗，冰岩，梦魇，龙女）</t>
    <rPh sb="0" eb="1">
      <t>te'x</t>
    </rPh>
    <rPh sb="3" eb="4">
      <t>da'zh</t>
    </rPh>
    <rPh sb="6" eb="7">
      <t>da'tian'gou</t>
    </rPh>
    <rPh sb="10" eb="11">
      <t>bing'yan</t>
    </rPh>
    <rPh sb="13" eb="14">
      <t>meng'yan</t>
    </rPh>
    <rPh sb="16" eb="17">
      <t>long'nv</t>
    </rPh>
    <phoneticPr fontId="13" type="noConversion"/>
  </si>
  <si>
    <t>大冒险奖励拆分</t>
  </si>
  <si>
    <t>特效-宠物界面 levelup</t>
    <rPh sb="0" eb="1">
      <t>te'xiao</t>
    </rPh>
    <rPh sb="3" eb="4">
      <t>huo'ci'ke</t>
    </rPh>
    <phoneticPr fontId="13" type="noConversion"/>
  </si>
  <si>
    <t>特效-宠物界面 合成</t>
    <rPh sb="0" eb="1">
      <t>te'xiao</t>
    </rPh>
    <rPh sb="3" eb="4">
      <t>huo'ci'ke</t>
    </rPh>
    <phoneticPr fontId="13" type="noConversion"/>
  </si>
  <si>
    <t>登录流程，任务系统，商店修改，大冒险，对局调整v0.8，抽蛋</t>
    <rPh sb="0" eb="1">
      <t>deng'lu</t>
    </rPh>
    <rPh sb="2" eb="3">
      <t>liu'cheng</t>
    </rPh>
    <rPh sb="5" eb="6">
      <t>ren'wu</t>
    </rPh>
    <rPh sb="7" eb="8">
      <t>xi't</t>
    </rPh>
    <rPh sb="10" eb="11">
      <t>shang'dian</t>
    </rPh>
    <rPh sb="12" eb="13">
      <t>xiu'gai</t>
    </rPh>
    <rPh sb="15" eb="16">
      <t>da'mao'xian</t>
    </rPh>
    <rPh sb="19" eb="20">
      <t>dui'ju</t>
    </rPh>
    <rPh sb="21" eb="22">
      <t>tiao'zheng</t>
    </rPh>
    <rPh sb="28" eb="29">
      <t>chou'dan</t>
    </rPh>
    <phoneticPr fontId="13" type="noConversion"/>
  </si>
  <si>
    <t>UI-PVP</t>
    <phoneticPr fontId="13" type="noConversion"/>
  </si>
  <si>
    <t>第3，4章副本所需怪物资源；第一至六章副本场景配置；九尾狐；冰雪女王；道具icon，宝石icon；</t>
    <rPh sb="14" eb="15">
      <t>di</t>
    </rPh>
    <rPh sb="15" eb="16">
      <t>yi</t>
    </rPh>
    <rPh sb="16" eb="17">
      <t>zhi</t>
    </rPh>
    <rPh sb="17" eb="18">
      <t>liu</t>
    </rPh>
    <rPh sb="18" eb="19">
      <t>zhang</t>
    </rPh>
    <rPh sb="19" eb="20">
      <t>f'b</t>
    </rPh>
    <rPh sb="21" eb="22">
      <t>chang'jing</t>
    </rPh>
    <rPh sb="23" eb="24">
      <t>pei'zhi</t>
    </rPh>
    <rPh sb="26" eb="27">
      <t>jiu'wei'hu</t>
    </rPh>
    <rPh sb="30" eb="31">
      <t>bing'xue</t>
    </rPh>
    <rPh sb="32" eb="33">
      <t>nv'wang</t>
    </rPh>
    <rPh sb="35" eb="36">
      <t>dao'ju</t>
    </rPh>
    <rPh sb="42" eb="43">
      <t>bao'shi</t>
    </rPh>
    <phoneticPr fontId="13" type="noConversion"/>
  </si>
  <si>
    <t>部分立绘</t>
    <rPh sb="0" eb="1">
      <t>bu'fen</t>
    </rPh>
    <rPh sb="2" eb="3">
      <t>li'hui</t>
    </rPh>
    <phoneticPr fontId="13" type="noConversion"/>
  </si>
  <si>
    <t>自动战斗；宝石锁孔；新手引导；</t>
    <rPh sb="0" eb="1">
      <t>zi'dong</t>
    </rPh>
    <rPh sb="2" eb="3">
      <t>zhan'dou</t>
    </rPh>
    <rPh sb="5" eb="6">
      <t>bao'shi</t>
    </rPh>
    <rPh sb="7" eb="8">
      <t>suo'kong</t>
    </rPh>
    <rPh sb="10" eb="11">
      <t>xin'shou</t>
    </rPh>
    <rPh sb="12" eb="13">
      <t>yin'dao</t>
    </rPh>
    <phoneticPr fontId="13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</si>
  <si>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13" type="noConversion"/>
  </si>
  <si>
    <t>第五六章副本设计</t>
    <rPh sb="0" eb="1">
      <t>di</t>
    </rPh>
    <rPh sb="1" eb="2">
      <t>wu'liu</t>
    </rPh>
    <rPh sb="4" eb="5">
      <t>f'b</t>
    </rPh>
    <phoneticPr fontId="13" type="noConversion"/>
  </si>
  <si>
    <t>签到；PVP；活动界面；第3-6章副本；通天塔设计（金钱，经验；boss*2）</t>
    <rPh sb="0" eb="1">
      <t>qian'dao</t>
    </rPh>
    <rPh sb="7" eb="8">
      <t>huo'dong</t>
    </rPh>
    <rPh sb="9" eb="10">
      <t>jie'mian</t>
    </rPh>
    <rPh sb="12" eb="13">
      <t>di</t>
    </rPh>
    <rPh sb="16" eb="17">
      <t>zhang</t>
    </rPh>
    <rPh sb="17" eb="18">
      <t>f'b</t>
    </rPh>
    <rPh sb="20" eb="21">
      <t>tong'tian't</t>
    </rPh>
    <rPh sb="23" eb="24">
      <t>she'ji</t>
    </rPh>
    <rPh sb="26" eb="27">
      <t>jin'qian</t>
    </rPh>
    <rPh sb="29" eb="30">
      <t>jing'yan</t>
    </rPh>
    <phoneticPr fontId="13" type="noConversion"/>
  </si>
  <si>
    <t>大冒险-奖励拆分</t>
    <rPh sb="0" eb="1">
      <t>da'mao'xian</t>
    </rPh>
    <rPh sb="4" eb="5">
      <t>jiang'li</t>
    </rPh>
    <rPh sb="6" eb="7">
      <t>chai'fen</t>
    </rPh>
    <phoneticPr fontId="13" type="noConversion"/>
  </si>
  <si>
    <t>功能</t>
  </si>
  <si>
    <t>功能</t>
    <rPh sb="0" eb="1">
      <t>gong'neng'xiang</t>
    </rPh>
    <phoneticPr fontId="13" type="noConversion"/>
  </si>
  <si>
    <t>内容</t>
  </si>
  <si>
    <t>内容</t>
    <rPh sb="0" eb="1">
      <t>nei'rong'xiang</t>
    </rPh>
    <phoneticPr fontId="13" type="noConversion"/>
  </si>
  <si>
    <t>内容</t>
    <rPh sb="0" eb="1">
      <t>n'r</t>
    </rPh>
    <phoneticPr fontId="13" type="noConversion"/>
  </si>
  <si>
    <t>数值</t>
  </si>
  <si>
    <t>标准</t>
    <rPh sb="0" eb="1">
      <t>biao'zhun</t>
    </rPh>
    <phoneticPr fontId="13" type="noConversion"/>
  </si>
  <si>
    <t>音效</t>
    <rPh sb="0" eb="1">
      <t>yin'xiao</t>
    </rPh>
    <phoneticPr fontId="13" type="noConversion"/>
  </si>
  <si>
    <t>系统</t>
    <rPh sb="0" eb="1">
      <t>x't</t>
    </rPh>
    <phoneticPr fontId="13" type="noConversion"/>
  </si>
  <si>
    <t>BI Log</t>
    <phoneticPr fontId="13" type="noConversion"/>
  </si>
  <si>
    <t>场景 - 第一章 （现实）</t>
    <phoneticPr fontId="13" type="noConversion"/>
  </si>
  <si>
    <t>场景 - 第三章 （森林，调优）</t>
    <phoneticPr fontId="13" type="noConversion"/>
  </si>
  <si>
    <t>场景 - 第六章 （冥河）</t>
    <phoneticPr fontId="13" type="noConversion"/>
  </si>
  <si>
    <t>3D</t>
    <phoneticPr fontId="13" type="noConversion"/>
  </si>
  <si>
    <t>？</t>
    <phoneticPr fontId="13" type="noConversion"/>
  </si>
  <si>
    <t>3D</t>
    <phoneticPr fontId="13" type="noConversion"/>
  </si>
  <si>
    <t>UI</t>
    <phoneticPr fontId="13" type="noConversion"/>
  </si>
  <si>
    <t>UI</t>
    <phoneticPr fontId="13" type="noConversion"/>
  </si>
  <si>
    <t>UI</t>
    <phoneticPr fontId="13" type="noConversion"/>
  </si>
  <si>
    <t>立绘*？</t>
    <rPh sb="0" eb="1">
      <t>li'hui</t>
    </rPh>
    <phoneticPr fontId="13" type="noConversion"/>
  </si>
  <si>
    <t>技能icon*?</t>
    <rPh sb="0" eb="1">
      <t>ji'neng</t>
    </rPh>
    <phoneticPr fontId="13" type="noConversion"/>
  </si>
  <si>
    <t>道具icon*?</t>
    <rPh sb="0" eb="1">
      <t>dao'ju</t>
    </rPh>
    <phoneticPr fontId="13" type="noConversion"/>
  </si>
  <si>
    <t>宝石icon*9</t>
    <rPh sb="0" eb="1">
      <t>bao'shi</t>
    </rPh>
    <phoneticPr fontId="13" type="noConversion"/>
  </si>
  <si>
    <t>bufficon</t>
    <phoneticPr fontId="13" type="noConversion"/>
  </si>
  <si>
    <t>宝石（锁孔修改）</t>
    <rPh sb="3" eb="4">
      <t>suo</t>
    </rPh>
    <phoneticPr fontId="13" type="noConversion"/>
  </si>
  <si>
    <t>W4</t>
    <phoneticPr fontId="0" type="noConversion"/>
  </si>
  <si>
    <t>3-6章小怪Boss设计预研</t>
  </si>
  <si>
    <t>三到六章Boss设计</t>
  </si>
  <si>
    <t>成长卡点需求</t>
    <phoneticPr fontId="0" type="noConversion"/>
  </si>
  <si>
    <t>对局节奏调试（debug）</t>
  </si>
  <si>
    <t>2-8boss配置，一堆配置调优，配置两种玩法</t>
  </si>
  <si>
    <t>大招音效回归</t>
  </si>
  <si>
    <t>雪</t>
    <phoneticPr fontId="0" type="noConversion"/>
  </si>
  <si>
    <t>先确定数值投放流程</t>
  </si>
  <si>
    <t>0.6版本对局外调整需求</t>
  </si>
  <si>
    <t>提示形式2种，1立绘， 2硬。具体教学点看文档。</t>
  </si>
  <si>
    <t>新手引导（文案）</t>
  </si>
  <si>
    <t>星</t>
    <phoneticPr fontId="0" type="noConversion"/>
  </si>
  <si>
    <t>决定3v3，5v5。 匹配方法。</t>
  </si>
  <si>
    <t>0-0 新手对局设计</t>
  </si>
  <si>
    <t>通用特效音效需求</t>
  </si>
  <si>
    <t>三至六章Boss设计 （包括小怪Boss）</t>
  </si>
  <si>
    <t>副本战力推荐计算</t>
  </si>
  <si>
    <t>抽蛋配置方案</t>
  </si>
  <si>
    <t>更新收入产出图 （PvP）</t>
  </si>
  <si>
    <t>成长调优</t>
  </si>
  <si>
    <t>配置商店售卖内容</t>
  </si>
  <si>
    <t>金钱，经验塔Reward配置</t>
  </si>
  <si>
    <t>登录流程-资源更新，代码更新（安卓）</t>
    <phoneticPr fontId="13" type="noConversion"/>
  </si>
  <si>
    <t>副本失败指引；登录流程-资源更新，代码更新（安卓）</t>
    <rPh sb="0" eb="1">
      <t>f'b</t>
    </rPh>
    <rPh sb="2" eb="3">
      <t>shi'bai</t>
    </rPh>
    <rPh sb="4" eb="5">
      <t>zhi'yin</t>
    </rPh>
    <phoneticPr fontId="13" type="noConversion"/>
  </si>
  <si>
    <r>
      <t>第1，2章副本；前两天任务配置；</t>
    </r>
    <r>
      <rPr>
        <sz val="10"/>
        <color rgb="FFFF0000"/>
        <rFont val="微软雅黑"/>
        <family val="2"/>
        <charset val="134"/>
      </rPr>
      <t>待补充</t>
    </r>
    <rPh sb="0" eb="1">
      <t>cheng'zhang</t>
    </rPh>
    <rPh sb="3" eb="4">
      <t>tou'fang</t>
    </rPh>
    <rPh sb="5" eb="6">
      <t>gui'hua</t>
    </rPh>
    <rPh sb="8" eb="9">
      <t>qian'liang't</t>
    </rPh>
    <rPh sb="11" eb="12">
      <t>ren'wu</t>
    </rPh>
    <rPh sb="13" eb="14">
      <t>pei'zhi</t>
    </rPh>
    <phoneticPr fontId="13" type="noConversion"/>
  </si>
  <si>
    <t>村落场景配置；技能图标*？</t>
    <rPh sb="7" eb="8">
      <t>ji'neng</t>
    </rPh>
    <rPh sb="9" eb="10">
      <t>tu'biao</t>
    </rPh>
    <phoneticPr fontId="13" type="noConversion"/>
  </si>
  <si>
    <t>美术需求</t>
    <phoneticPr fontId="13" type="noConversion"/>
  </si>
  <si>
    <t>三到六章副本，包括Boss设计，三到四章副本配置，公会内容配置， 大冒险内容配置，各个通天塔内容设计，各新系统成长配置</t>
    <phoneticPr fontId="13" type="noConversion"/>
  </si>
  <si>
    <r>
      <t>第3-4章副本配置；公会内容配置；大冒险内容配置；</t>
    </r>
    <r>
      <rPr>
        <sz val="10"/>
        <color rgb="FFFF0000"/>
        <rFont val="微软雅黑"/>
        <family val="2"/>
        <charset val="134"/>
      </rPr>
      <t>各新系统成长配置（公会，通天塔，大冒险）</t>
    </r>
    <rPh sb="0" eb="1">
      <t>di</t>
    </rPh>
    <rPh sb="4" eb="5">
      <t>zhang</t>
    </rPh>
    <rPh sb="5" eb="6">
      <t>f'b</t>
    </rPh>
    <rPh sb="7" eb="8">
      <t>pei'zhi</t>
    </rPh>
    <rPh sb="10" eb="11">
      <t>gong'hui</t>
    </rPh>
    <rPh sb="12" eb="13">
      <t>nei'rong</t>
    </rPh>
    <rPh sb="14" eb="15">
      <t>pei'zhi</t>
    </rPh>
    <rPh sb="17" eb="18">
      <t>da'mao'xian</t>
    </rPh>
    <rPh sb="20" eb="21">
      <t>nei'rong</t>
    </rPh>
    <rPh sb="22" eb="23">
      <t>pei'zhi</t>
    </rPh>
    <rPh sb="25" eb="26">
      <t>ge</t>
    </rPh>
    <rPh sb="26" eb="27">
      <t>xin</t>
    </rPh>
    <rPh sb="27" eb="28">
      <t>xi't</t>
    </rPh>
    <rPh sb="29" eb="30">
      <t>cheng'zhang</t>
    </rPh>
    <rPh sb="31" eb="32">
      <t>pei'zhi</t>
    </rPh>
    <phoneticPr fontId="13" type="noConversion"/>
  </si>
  <si>
    <t xml:space="preserve">PVP </t>
    <phoneticPr fontId="13" type="noConversion"/>
  </si>
  <si>
    <t>活动界面；Bilog</t>
    <phoneticPr fontId="13" type="noConversion"/>
  </si>
  <si>
    <t>热更新（安卓）</t>
    <rPh sb="0" eb="1">
      <t>re'geng'x</t>
    </rPh>
    <rPh sb="4" eb="5">
      <t>an'zhuo</t>
    </rPh>
    <phoneticPr fontId="13" type="noConversion"/>
  </si>
  <si>
    <t>卡顿 优化</t>
    <rPh sb="0" eb="1">
      <t>ka'dun</t>
    </rPh>
    <rPh sb="3" eb="4">
      <t>you'hau</t>
    </rPh>
    <phoneticPr fontId="13" type="noConversion"/>
  </si>
  <si>
    <t>资源检查工具</t>
    <rPh sb="0" eb="1">
      <t>zi'yuan</t>
    </rPh>
    <rPh sb="2" eb="3">
      <t>jian'cha</t>
    </rPh>
    <rPh sb="4" eb="5">
      <t>gong'ju</t>
    </rPh>
    <phoneticPr fontId="13" type="noConversion"/>
  </si>
  <si>
    <t>PvP</t>
    <phoneticPr fontId="13" type="noConversion"/>
  </si>
  <si>
    <t>公会助战</t>
    <rPh sb="0" eb="1">
      <t>gong'hui</t>
    </rPh>
    <rPh sb="2" eb="3">
      <t>zhu'zhan</t>
    </rPh>
    <phoneticPr fontId="13" type="noConversion"/>
  </si>
  <si>
    <t>8W2</t>
    <phoneticPr fontId="13" type="noConversion"/>
  </si>
  <si>
    <t>大冒险</t>
    <rPh sb="0" eb="1">
      <t>da'mao'xian</t>
    </rPh>
    <phoneticPr fontId="13" type="noConversion"/>
  </si>
  <si>
    <t>大冒险-Debug</t>
    <rPh sb="0" eb="1">
      <t>da'mao'xian</t>
    </rPh>
    <phoneticPr fontId="13" type="noConversion"/>
  </si>
  <si>
    <t>公会助战-Debug</t>
    <rPh sb="0" eb="1">
      <t>gong'hui</t>
    </rPh>
    <rPh sb="2" eb="3">
      <t>zhu'zhan</t>
    </rPh>
    <phoneticPr fontId="13" type="noConversion"/>
  </si>
  <si>
    <t>商店修改，换UI</t>
    <rPh sb="0" eb="1">
      <t>shang'dian</t>
    </rPh>
    <rPh sb="2" eb="3">
      <t>xiu'gai</t>
    </rPh>
    <rPh sb="5" eb="6">
      <t>huan</t>
    </rPh>
    <phoneticPr fontId="13" type="noConversion"/>
  </si>
  <si>
    <t>Debug</t>
    <phoneticPr fontId="13" type="noConversion"/>
  </si>
  <si>
    <t>√</t>
    <phoneticPr fontId="13" type="noConversion"/>
  </si>
  <si>
    <t>账号登录-资源更新</t>
    <rPh sb="3" eb="4">
      <t>lu</t>
    </rPh>
    <rPh sb="5" eb="6">
      <t>z'y</t>
    </rPh>
    <rPh sb="7" eb="8">
      <t>geng'x</t>
    </rPh>
    <phoneticPr fontId="13" type="noConversion"/>
  </si>
  <si>
    <t>账号登录-除资源更新</t>
    <rPh sb="3" eb="4">
      <t>lu</t>
    </rPh>
    <rPh sb="5" eb="6">
      <t>chu</t>
    </rPh>
    <rPh sb="6" eb="7">
      <t>zi'yuan</t>
    </rPh>
    <rPh sb="8" eb="9">
      <t>geng</t>
    </rPh>
    <rPh sb="9" eb="10">
      <t>xin</t>
    </rPh>
    <phoneticPr fontId="13" type="noConversion"/>
  </si>
  <si>
    <t>Debug</t>
    <phoneticPr fontId="13" type="noConversion"/>
  </si>
  <si>
    <t>查找资料，测试</t>
    <rPh sb="0" eb="1">
      <t>cha'zhao</t>
    </rPh>
    <rPh sb="2" eb="3">
      <t>zi'l</t>
    </rPh>
    <rPh sb="5" eb="6">
      <t>ce'shi</t>
    </rPh>
    <phoneticPr fontId="13" type="noConversion"/>
  </si>
  <si>
    <t>Shader研究</t>
    <rPh sb="6" eb="7">
      <t>yan'jiu</t>
    </rPh>
    <phoneticPr fontId="13" type="noConversion"/>
  </si>
  <si>
    <t>任务-Debug</t>
    <rPh sb="0" eb="1">
      <t>ren'wu</t>
    </rPh>
    <phoneticPr fontId="13" type="noConversion"/>
  </si>
  <si>
    <t>BI log</t>
    <phoneticPr fontId="13" type="noConversion"/>
  </si>
  <si>
    <t>BI log</t>
    <phoneticPr fontId="13" type="noConversion"/>
  </si>
  <si>
    <t>BI log</t>
    <phoneticPr fontId="13" type="noConversion"/>
  </si>
  <si>
    <t>活动界面框架</t>
    <rPh sb="0" eb="1">
      <t>huo'dong</t>
    </rPh>
    <rPh sb="2" eb="3">
      <t>jie'mian</t>
    </rPh>
    <rPh sb="4" eb="5">
      <t>kuang'k</t>
    </rPh>
    <rPh sb="5" eb="6">
      <t>jia'zi</t>
    </rPh>
    <phoneticPr fontId="13" type="noConversion"/>
  </si>
  <si>
    <t>任务系统新增功能</t>
    <rPh sb="0" eb="1">
      <t>ren'wu</t>
    </rPh>
    <rPh sb="2" eb="3">
      <t>xi't</t>
    </rPh>
    <rPh sb="4" eb="5">
      <t>xin'zeng</t>
    </rPh>
    <rPh sb="6" eb="7">
      <t>gong'n'g'ne</t>
    </rPh>
    <phoneticPr fontId="13" type="noConversion"/>
  </si>
  <si>
    <t>抽蛋</t>
    <rPh sb="0" eb="1">
      <t>chou'dan</t>
    </rPh>
    <phoneticPr fontId="13" type="noConversion"/>
  </si>
  <si>
    <t>签到</t>
    <rPh sb="0" eb="1">
      <t>qian'dao</t>
    </rPh>
    <phoneticPr fontId="13" type="noConversion"/>
  </si>
  <si>
    <t>8W3</t>
    <phoneticPr fontId="13" type="noConversion"/>
  </si>
  <si>
    <t>8W3</t>
    <phoneticPr fontId="13" type="noConversion"/>
  </si>
  <si>
    <t>登录流程-更新</t>
    <rPh sb="0" eb="1">
      <t>deng'lu</t>
    </rPh>
    <rPh sb="2" eb="3">
      <t>liu'cheng</t>
    </rPh>
    <rPh sb="5" eb="6">
      <t>geng'x</t>
    </rPh>
    <phoneticPr fontId="13" type="noConversion"/>
  </si>
  <si>
    <t>PVP</t>
    <phoneticPr fontId="13" type="noConversion"/>
  </si>
  <si>
    <t>PVP</t>
    <phoneticPr fontId="13" type="noConversion"/>
  </si>
  <si>
    <t>立绘</t>
    <rPh sb="0" eb="1">
      <t>li'hui</t>
    </rPh>
    <phoneticPr fontId="13" type="noConversion"/>
  </si>
  <si>
    <t>宝石锁孔</t>
    <rPh sb="0" eb="1">
      <t>bao'shi</t>
    </rPh>
    <rPh sb="2" eb="3">
      <t>suo'kong</t>
    </rPh>
    <phoneticPr fontId="13" type="noConversion"/>
  </si>
  <si>
    <t>Debug</t>
    <phoneticPr fontId="13" type="noConversion"/>
  </si>
  <si>
    <t>副本失败指引</t>
    <rPh sb="0" eb="1">
      <t>fu'b</t>
    </rPh>
    <rPh sb="2" eb="3">
      <t>shi'bai</t>
    </rPh>
    <rPh sb="4" eb="5">
      <t>zhi'yin</t>
    </rPh>
    <phoneticPr fontId="13" type="noConversion"/>
  </si>
  <si>
    <t>运营工具</t>
    <rPh sb="0" eb="1">
      <t>yun'ying</t>
    </rPh>
    <rPh sb="2" eb="3">
      <t>gong'ju</t>
    </rPh>
    <phoneticPr fontId="13" type="noConversion"/>
  </si>
  <si>
    <t>宝石锁孔</t>
    <rPh sb="0" eb="1">
      <t>bao'sh</t>
    </rPh>
    <rPh sb="2" eb="3">
      <t>suo'kong</t>
    </rPh>
    <phoneticPr fontId="13" type="noConversion"/>
  </si>
  <si>
    <t>阵容选择加战力</t>
    <rPh sb="0" eb="1">
      <t>zhen'rong</t>
    </rPh>
    <rPh sb="2" eb="3">
      <t>xuan'ze</t>
    </rPh>
    <rPh sb="4" eb="5">
      <t>jia</t>
    </rPh>
    <rPh sb="5" eb="6">
      <t>zhan'li</t>
    </rPh>
    <phoneticPr fontId="13" type="noConversion"/>
  </si>
  <si>
    <t>8W4</t>
    <phoneticPr fontId="13" type="noConversion"/>
  </si>
  <si>
    <t>测试</t>
    <rPh sb="0" eb="1">
      <t>ce'shi</t>
    </rPh>
    <phoneticPr fontId="13" type="noConversion"/>
  </si>
  <si>
    <t>用例设计</t>
    <rPh sb="0" eb="1">
      <t>yong'li</t>
    </rPh>
    <rPh sb="2" eb="3">
      <t>she'ji</t>
    </rPh>
    <phoneticPr fontId="13" type="noConversion"/>
  </si>
  <si>
    <t>测试，复查bug</t>
    <rPh sb="0" eb="1">
      <t>ce'shi</t>
    </rPh>
    <rPh sb="3" eb="4">
      <t>fu'cha</t>
    </rPh>
    <phoneticPr fontId="13" type="noConversion"/>
  </si>
  <si>
    <t>复查bug</t>
    <rPh sb="0" eb="1">
      <t>fu'cha</t>
    </rPh>
    <phoneticPr fontId="13" type="noConversion"/>
  </si>
  <si>
    <t>用例设计，测试，复查bug</t>
    <rPh sb="0" eb="1">
      <t>yong'li</t>
    </rPh>
    <rPh sb="2" eb="3">
      <t>she'ji</t>
    </rPh>
    <rPh sb="5" eb="6">
      <t>ce'shi</t>
    </rPh>
    <rPh sb="8" eb="9">
      <t>fu'cha</t>
    </rPh>
    <phoneticPr fontId="13" type="noConversion"/>
  </si>
  <si>
    <t>测试，复查bug</t>
    <rPh sb="3" eb="4">
      <t>fu'cha</t>
    </rPh>
    <phoneticPr fontId="13" type="noConversion"/>
  </si>
  <si>
    <t>文档分析</t>
    <rPh sb="0" eb="1">
      <t>wen'dang</t>
    </rPh>
    <rPh sb="2" eb="3">
      <t>fen'xi</t>
    </rPh>
    <phoneticPr fontId="13" type="noConversion"/>
  </si>
  <si>
    <t>用例设计</t>
    <phoneticPr fontId="13" type="noConversion"/>
  </si>
  <si>
    <t>任务系统</t>
    <phoneticPr fontId="13" type="noConversion"/>
  </si>
  <si>
    <t>大冒险内容设计</t>
    <phoneticPr fontId="13" type="noConversion"/>
  </si>
  <si>
    <t>抽蛋 ， 副本获得宠物表现 （评审）</t>
    <phoneticPr fontId="13" type="noConversion"/>
  </si>
  <si>
    <t xml:space="preserve">签到 </t>
    <phoneticPr fontId="13" type="noConversion"/>
  </si>
  <si>
    <t>新手引导（文档）</t>
    <phoneticPr fontId="13" type="noConversion"/>
  </si>
  <si>
    <t>通天塔 - Boss -  1，2塔设计</t>
    <phoneticPr fontId="13" type="noConversion"/>
  </si>
  <si>
    <t xml:space="preserve">村落场景，主UI </t>
    <phoneticPr fontId="13" type="noConversion"/>
  </si>
  <si>
    <t>公会整体测试</t>
    <phoneticPr fontId="13" type="noConversion"/>
  </si>
  <si>
    <t>自动战斗逻辑</t>
    <phoneticPr fontId="13" type="noConversion"/>
  </si>
  <si>
    <t>需求 - 新增对局调优修改</t>
    <phoneticPr fontId="13" type="noConversion"/>
  </si>
  <si>
    <t>任务内容（前2天 27剧情+6日常）</t>
    <rPh sb="5" eb="6">
      <t>qian</t>
    </rPh>
    <rPh sb="7" eb="8">
      <t>tian</t>
    </rPh>
    <rPh sb="11" eb="12">
      <t>ju'qing</t>
    </rPh>
    <rPh sb="15" eb="16">
      <t>ri'chang</t>
    </rPh>
    <phoneticPr fontId="13" type="noConversion"/>
  </si>
  <si>
    <t>任务内容（V0.7）</t>
    <rPh sb="0" eb="1">
      <t>ren'wu</t>
    </rPh>
    <rPh sb="2" eb="3">
      <t>nei'rong</t>
    </rPh>
    <phoneticPr fontId="13" type="noConversion"/>
  </si>
  <si>
    <t>复查bug</t>
    <phoneticPr fontId="13" type="noConversion"/>
  </si>
  <si>
    <t>用例设计，测试</t>
    <phoneticPr fontId="13" type="noConversion"/>
  </si>
  <si>
    <t>公会祈福，科技内容设计</t>
    <rPh sb="5" eb="6">
      <t>ke'ji</t>
    </rPh>
    <phoneticPr fontId="13" type="noConversion"/>
  </si>
  <si>
    <t>登录-更新</t>
    <rPh sb="0" eb="1">
      <t>deng'lu</t>
    </rPh>
    <rPh sb="3" eb="4">
      <t>geng'xin</t>
    </rPh>
    <phoneticPr fontId="13" type="noConversion"/>
  </si>
  <si>
    <t>账号登陆， 选择服务器，创建角色</t>
    <phoneticPr fontId="13" type="noConversion"/>
  </si>
  <si>
    <t>3-4章副本</t>
    <rPh sb="4" eb="5">
      <t>f'b</t>
    </rPh>
    <phoneticPr fontId="13" type="noConversion"/>
  </si>
  <si>
    <t>5-6章副本</t>
    <rPh sb="3" eb="4">
      <t>zhang</t>
    </rPh>
    <rPh sb="4" eb="5">
      <t>f'b</t>
    </rPh>
    <phoneticPr fontId="13" type="noConversion"/>
  </si>
  <si>
    <t>1-2章副本内容-大boss</t>
    <rPh sb="9" eb="10">
      <t>da</t>
    </rPh>
    <phoneticPr fontId="13" type="noConversion"/>
  </si>
  <si>
    <t>通用技能</t>
    <rPh sb="0" eb="1">
      <t>tong'yong</t>
    </rPh>
    <rPh sb="2" eb="3">
      <t>ji'neng</t>
    </rPh>
    <phoneticPr fontId="13" type="noConversion"/>
  </si>
  <si>
    <t>登录流程（除更新，创建角色）</t>
    <rPh sb="5" eb="6">
      <t>chu</t>
    </rPh>
    <rPh sb="9" eb="10">
      <t>chuang'jian</t>
    </rPh>
    <rPh sb="11" eb="12">
      <t>jue'se</t>
    </rPh>
    <phoneticPr fontId="13" type="noConversion"/>
  </si>
  <si>
    <t>任务内容（前2天，剧情27，日常6）</t>
    <rPh sb="0" eb="1">
      <t>ren'wu</t>
    </rPh>
    <rPh sb="2" eb="3">
      <t>nei'rong</t>
    </rPh>
    <rPh sb="5" eb="6">
      <t>qian</t>
    </rPh>
    <rPh sb="7" eb="8">
      <t>tian</t>
    </rPh>
    <rPh sb="9" eb="10">
      <t>ju'qing</t>
    </rPh>
    <rPh sb="14" eb="15">
      <t>ri'chang</t>
    </rPh>
    <phoneticPr fontId="13" type="noConversion"/>
  </si>
  <si>
    <t>配置</t>
    <rPh sb="0" eb="1">
      <t>pei'zhi</t>
    </rPh>
    <phoneticPr fontId="13" type="noConversion"/>
  </si>
  <si>
    <t>宝石系统修改方案（锁孔问题）</t>
    <phoneticPr fontId="13" type="noConversion"/>
  </si>
  <si>
    <t>策划文档，封文档</t>
    <rPh sb="5" eb="6">
      <t>feng'wen'dang</t>
    </rPh>
    <phoneticPr fontId="13" type="noConversion"/>
  </si>
  <si>
    <t>总计</t>
    <phoneticPr fontId="0" type="noConversion"/>
  </si>
  <si>
    <t>W1</t>
    <phoneticPr fontId="0" type="noConversion"/>
  </si>
  <si>
    <t>W3</t>
    <phoneticPr fontId="0" type="noConversion"/>
  </si>
  <si>
    <t>W5</t>
    <phoneticPr fontId="0" type="noConversion"/>
  </si>
  <si>
    <t>MT</t>
    <phoneticPr fontId="0" type="noConversion"/>
  </si>
  <si>
    <t>0.7玩法难度定义和需求</t>
    <phoneticPr fontId="11" type="noConversion"/>
  </si>
  <si>
    <t>需求 - 新增对局调优修改</t>
    <phoneticPr fontId="11" type="noConversion"/>
  </si>
  <si>
    <t>任务系统 - 验收，Debug</t>
    <phoneticPr fontId="11" type="noConversion"/>
  </si>
  <si>
    <t>账号登陆， 选择服务器，创建角色验收</t>
    <phoneticPr fontId="11" type="noConversion"/>
  </si>
  <si>
    <t>村落场景，主UI （配置，验收，Debug)</t>
    <phoneticPr fontId="0" type="noConversion"/>
  </si>
  <si>
    <t>第一二章副本大招音效回归（改方法后）</t>
  </si>
  <si>
    <t>自动战斗逻辑验收，debug</t>
    <phoneticPr fontId="0" type="noConversion"/>
  </si>
  <si>
    <t>1-6章新怪美术需求 + 冰雪女王</t>
  </si>
  <si>
    <t>通天塔 - 经验 （设计）+美术需求</t>
  </si>
  <si>
    <t>通天塔 - 金钱 （设计）+美术需求</t>
  </si>
  <si>
    <t>黄金之灵（美术需求）</t>
  </si>
  <si>
    <t>大招受击特效需求</t>
  </si>
  <si>
    <t>五行，斩，刺，砸，球，柱，挂点1个还是多个？</t>
  </si>
  <si>
    <t>李</t>
    <phoneticPr fontId="0" type="noConversion"/>
  </si>
  <si>
    <t>W1</t>
    <phoneticPr fontId="13" type="noConversion"/>
  </si>
  <si>
    <t>W1</t>
    <phoneticPr fontId="13" type="noConversion"/>
  </si>
  <si>
    <t>W2</t>
    <phoneticPr fontId="13" type="noConversion"/>
  </si>
  <si>
    <t>W3</t>
    <phoneticPr fontId="13" type="noConversion"/>
  </si>
  <si>
    <t>W4</t>
    <phoneticPr fontId="13" type="noConversion"/>
  </si>
  <si>
    <t>W5</t>
    <phoneticPr fontId="13" type="noConversion"/>
  </si>
  <si>
    <t>sf</t>
    <phoneticPr fontId="13" type="noConversion"/>
  </si>
  <si>
    <t>副本选择第三章</t>
    <phoneticPr fontId="13" type="noConversion"/>
  </si>
  <si>
    <t>副本选择第六章</t>
    <phoneticPr fontId="13" type="noConversion"/>
  </si>
  <si>
    <t>√</t>
    <phoneticPr fontId="13" type="noConversion"/>
  </si>
  <si>
    <t xml:space="preserve">副本选择第四章 </t>
    <phoneticPr fontId="13" type="noConversion"/>
  </si>
  <si>
    <t>副本选择（章节12图）</t>
    <phoneticPr fontId="13" type="noConversion"/>
  </si>
  <si>
    <t>副本选择第五章</t>
    <phoneticPr fontId="13" type="noConversion"/>
  </si>
  <si>
    <t>通天塔 - 各种图（层数选择）</t>
    <phoneticPr fontId="13" type="noConversion"/>
  </si>
  <si>
    <t>UI-技能图标*？</t>
    <phoneticPr fontId="13" type="noConversion"/>
  </si>
  <si>
    <t>第三、四章副本怪物美术动作、特效需求</t>
    <rPh sb="0" eb="1">
      <t>di</t>
    </rPh>
    <rPh sb="1" eb="2">
      <t>san</t>
    </rPh>
    <rPh sb="3" eb="4">
      <t>si'zhang</t>
    </rPh>
    <rPh sb="4" eb="5">
      <t>zhang</t>
    </rPh>
    <rPh sb="5" eb="6">
      <t>fu'b</t>
    </rPh>
    <rPh sb="7" eb="8">
      <t>guai'wu</t>
    </rPh>
    <rPh sb="9" eb="10">
      <t>mei'shu</t>
    </rPh>
    <rPh sb="11" eb="12">
      <t>dong'zuo</t>
    </rPh>
    <rPh sb="14" eb="15">
      <t>te'xiao</t>
    </rPh>
    <rPh sb="16" eb="17">
      <t>xu'qiu</t>
    </rPh>
    <phoneticPr fontId="13" type="noConversion"/>
  </si>
  <si>
    <t>√</t>
    <phoneticPr fontId="13" type="noConversion"/>
  </si>
  <si>
    <t>冰雪女王动作需求</t>
    <phoneticPr fontId="13" type="noConversion"/>
  </si>
  <si>
    <t>UI-公会助战</t>
    <rPh sb="3" eb="4">
      <t>gong'hui</t>
    </rPh>
    <rPh sb="5" eb="6">
      <t>zhu'zhan</t>
    </rPh>
    <phoneticPr fontId="13" type="noConversion"/>
  </si>
  <si>
    <t>W2</t>
    <phoneticPr fontId="13" type="noConversion"/>
  </si>
  <si>
    <t>W3</t>
    <phoneticPr fontId="13" type="noConversion"/>
  </si>
  <si>
    <t>W4</t>
    <phoneticPr fontId="13" type="noConversion"/>
  </si>
  <si>
    <t>W5</t>
    <phoneticPr fontId="13" type="noConversion"/>
  </si>
  <si>
    <t>温迪戈（木）-换色，大招</t>
    <rPh sb="0" eb="1">
      <t>wen'di'ge</t>
    </rPh>
    <rPh sb="4" eb="5">
      <t>mu</t>
    </rPh>
    <rPh sb="7" eb="8">
      <t>huan'se</t>
    </rPh>
    <rPh sb="10" eb="11">
      <t>da'zhao</t>
    </rPh>
    <phoneticPr fontId="13" type="noConversion"/>
  </si>
  <si>
    <t>小丑（木）-换色，大招</t>
    <rPh sb="0" eb="1">
      <t>xiao'chou</t>
    </rPh>
    <rPh sb="3" eb="4">
      <t>mu</t>
    </rPh>
    <rPh sb="6" eb="7">
      <t>huan'se</t>
    </rPh>
    <phoneticPr fontId="13" type="noConversion"/>
  </si>
  <si>
    <t>火鸟（水）-换色，大招</t>
    <phoneticPr fontId="13" type="noConversion"/>
  </si>
  <si>
    <t>Boss-熔岩巨人</t>
    <phoneticPr fontId="13" type="noConversion"/>
  </si>
  <si>
    <t>Boss-冰龙</t>
    <phoneticPr fontId="13" type="noConversion"/>
  </si>
  <si>
    <t>？</t>
    <phoneticPr fontId="13" type="noConversion"/>
  </si>
  <si>
    <t>新怪*4</t>
    <rPh sb="0" eb="1">
      <t>xin'guai</t>
    </rPh>
    <phoneticPr fontId="13" type="noConversion"/>
  </si>
  <si>
    <t>场景 - 第一章 （现实）</t>
    <phoneticPr fontId="13" type="noConversion"/>
  </si>
  <si>
    <t>3D</t>
    <phoneticPr fontId="13" type="noConversion"/>
  </si>
  <si>
    <t>场景 - 第二章 （现实）</t>
    <phoneticPr fontId="13" type="noConversion"/>
  </si>
  <si>
    <t>场景 - 第三章 （森林，调优）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</si>
</sst>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charset val="136"/>
    </font>
    <font>
      <sz val="8"/>
      <name val="Verdana"/>
      <family val="2"/>
    </font>
    <font>
      <sz val="10"/>
      <color rgb="FF000000"/>
      <name val="微软雅黑"/>
      <charset val="136"/>
    </font>
    <font>
      <sz val="10"/>
      <name val="微软雅黑"/>
      <family val="2"/>
      <charset val="134"/>
    </font>
    <font>
      <sz val="12"/>
      <color rgb="FF000000"/>
      <name val="微软雅黑"/>
      <charset val="136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charset val="136"/>
    </font>
    <font>
      <sz val="10"/>
      <color theme="0" tint="-0.249977111117893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7" fillId="0" borderId="0">
      <alignment vertical="center"/>
    </xf>
    <xf numFmtId="0" fontId="4" fillId="0" borderId="0"/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64">
    <xf numFmtId="0" fontId="0" fillId="0" borderId="0" xfId="0"/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left" wrapText="1"/>
    </xf>
    <xf numFmtId="0" fontId="8" fillId="0" borderId="0" xfId="0" applyFont="1" applyFill="1" applyAlignment="1">
      <alignment wrapText="1"/>
    </xf>
    <xf numFmtId="0" fontId="0" fillId="0" borderId="0" xfId="0" applyAlignment="1"/>
    <xf numFmtId="0" fontId="9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4" fillId="6" borderId="0" xfId="0" applyFont="1" applyFill="1" applyAlignment="1">
      <alignment horizontal="right"/>
    </xf>
    <xf numFmtId="0" fontId="14" fillId="7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right" vertical="center"/>
    </xf>
    <xf numFmtId="0" fontId="14" fillId="4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0" xfId="0" applyFill="1"/>
    <xf numFmtId="0" fontId="14" fillId="8" borderId="0" xfId="0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/>
    <xf numFmtId="0" fontId="8" fillId="0" borderId="0" xfId="0" applyFont="1"/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8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top"/>
    </xf>
    <xf numFmtId="0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/>
    </xf>
    <xf numFmtId="0" fontId="8" fillId="4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wrapText="1"/>
    </xf>
    <xf numFmtId="0" fontId="8" fillId="4" borderId="1" xfId="1" applyFont="1" applyFill="1" applyBorder="1" applyAlignment="1">
      <alignment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0" fillId="0" borderId="0" xfId="0" applyFont="1" applyAlignment="1">
      <alignment wrapText="1"/>
    </xf>
    <xf numFmtId="14" fontId="2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vertical="center"/>
    </xf>
    <xf numFmtId="0" fontId="21" fillId="0" borderId="1" xfId="1" applyFont="1" applyFill="1" applyBorder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11" borderId="0" xfId="0" applyFont="1" applyFill="1" applyAlignment="1">
      <alignment horizontal="left"/>
    </xf>
    <xf numFmtId="0" fontId="0" fillId="11" borderId="0" xfId="0" applyFill="1"/>
    <xf numFmtId="0" fontId="27" fillId="0" borderId="0" xfId="0" applyFont="1" applyAlignment="1">
      <alignment horizontal="center"/>
    </xf>
    <xf numFmtId="0" fontId="26" fillId="0" borderId="0" xfId="0" applyFont="1"/>
    <xf numFmtId="0" fontId="0" fillId="0" borderId="0" xfId="0" applyFont="1" applyFill="1" applyBorder="1"/>
    <xf numFmtId="0" fontId="21" fillId="0" borderId="1" xfId="1" applyFont="1" applyFill="1" applyBorder="1" applyAlignment="1">
      <alignment wrapText="1"/>
    </xf>
    <xf numFmtId="0" fontId="21" fillId="0" borderId="1" xfId="1" applyFont="1" applyFill="1" applyBorder="1" applyAlignment="1">
      <alignment vertical="center" wrapText="1"/>
    </xf>
    <xf numFmtId="0" fontId="19" fillId="0" borderId="0" xfId="0" applyFont="1"/>
    <xf numFmtId="0" fontId="19" fillId="11" borderId="0" xfId="0" applyFont="1" applyFill="1"/>
    <xf numFmtId="0" fontId="8" fillId="11" borderId="0" xfId="0" applyFont="1" applyFill="1"/>
    <xf numFmtId="0" fontId="28" fillId="0" borderId="0" xfId="0" applyFont="1"/>
    <xf numFmtId="0" fontId="2" fillId="0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0" fontId="2" fillId="0" borderId="0" xfId="1" applyFont="1" applyFill="1" applyBorder="1" applyAlignment="1">
      <alignment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1" applyFont="1" applyFill="1" applyBorder="1" applyAlignment="1">
      <alignment horizontal="left" vertical="center" wrapText="1"/>
    </xf>
    <xf numFmtId="0" fontId="29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0" fontId="3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Fill="1" applyAlignment="1">
      <alignment horizontal="center"/>
    </xf>
    <xf numFmtId="0" fontId="1" fillId="6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 wrapText="1"/>
    </xf>
    <xf numFmtId="0" fontId="1" fillId="3" borderId="0" xfId="0" applyFont="1" applyFill="1"/>
    <xf numFmtId="0" fontId="1" fillId="0" borderId="0" xfId="0" applyFont="1" applyFill="1" applyAlignment="1"/>
    <xf numFmtId="0" fontId="1" fillId="0" borderId="0" xfId="0" applyFont="1" applyBorder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1" applyFont="1" applyFill="1" applyBorder="1" applyAlignment="1">
      <alignment vertical="center" wrapText="1"/>
    </xf>
    <xf numFmtId="0" fontId="1" fillId="0" borderId="0" xfId="0" applyFont="1" applyBorder="1"/>
    <xf numFmtId="0" fontId="1" fillId="6" borderId="0" xfId="0" applyFont="1" applyFill="1" applyBorder="1"/>
    <xf numFmtId="0" fontId="1" fillId="6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1" fillId="6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3" borderId="0" xfId="1" applyFont="1" applyFill="1" applyBorder="1" applyAlignment="1">
      <alignment vertical="center"/>
    </xf>
    <xf numFmtId="0" fontId="1" fillId="0" borderId="0" xfId="0" applyFont="1" applyFill="1" applyBorder="1"/>
    <xf numFmtId="0" fontId="1" fillId="0" borderId="0" xfId="0" applyFont="1" applyAlignment="1">
      <alignment horizontal="right" wrapText="1"/>
    </xf>
    <xf numFmtId="0" fontId="1" fillId="0" borderId="0" xfId="0" applyFont="1" applyFill="1" applyAlignment="1">
      <alignment horizontal="right"/>
    </xf>
    <xf numFmtId="0" fontId="31" fillId="0" borderId="0" xfId="0" applyFont="1"/>
  </cellXfs>
  <cellStyles count="27">
    <cellStyle name="Normal 2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常规" xfId="0" builtinId="0"/>
    <cellStyle name="常规 12" xfId="3"/>
    <cellStyle name="常规 2" xfId="1"/>
    <cellStyle name="常规 25" xfId="4"/>
    <cellStyle name="常规 3" xfId="5"/>
    <cellStyle name="常规 4" xfId="6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ayy aoo~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'美术工作-备用'!$E$1</c:f>
              <c:strCache>
                <c:ptCount val="1"/>
                <c:pt idx="0">
                  <c:v>8W1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'美术工作-备用'!$E$2:$E$9</c:f>
              <c:numCache>
                <c:formatCode>General</c:formatCode>
                <c:ptCount val="8"/>
                <c:pt idx="0">
                  <c:v>32.0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'美术工作-备用'!$F$1</c:f>
              <c:strCache>
                <c:ptCount val="1"/>
                <c:pt idx="0">
                  <c:v>8W2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'美术工作-备用'!$F$2:$F$9</c:f>
              <c:numCache>
                <c:formatCode>General</c:formatCode>
                <c:ptCount val="8"/>
                <c:pt idx="0">
                  <c:v>34.0</c:v>
                </c:pt>
                <c:pt idx="1">
                  <c:v>6.0</c:v>
                </c:pt>
                <c:pt idx="2">
                  <c:v>2.0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'美术工作-备用'!$G$1</c:f>
              <c:strCache>
                <c:ptCount val="1"/>
                <c:pt idx="0">
                  <c:v>8W3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'美术工作-备用'!$G$2:$G$9</c:f>
              <c:numCache>
                <c:formatCode>General</c:formatCode>
                <c:ptCount val="8"/>
                <c:pt idx="0">
                  <c:v>36.0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'美术工作-备用'!$H$1</c:f>
              <c:strCache>
                <c:ptCount val="1"/>
                <c:pt idx="0">
                  <c:v>8W4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'美术工作-备用'!$H$2:$H$9</c:f>
              <c:numCache>
                <c:formatCode>General</c:formatCode>
                <c:ptCount val="8"/>
                <c:pt idx="0">
                  <c:v>32.0</c:v>
                </c:pt>
                <c:pt idx="1">
                  <c:v>7.0</c:v>
                </c:pt>
                <c:pt idx="2">
                  <c:v>3.0</c:v>
                </c:pt>
                <c:pt idx="3">
                  <c:v>6.0</c:v>
                </c:pt>
                <c:pt idx="4">
                  <c:v>4.0</c:v>
                </c:pt>
                <c:pt idx="5">
                  <c:v>6.0</c:v>
                </c:pt>
                <c:pt idx="6">
                  <c:v>0.0</c:v>
                </c:pt>
                <c:pt idx="7">
                  <c:v>6.0</c:v>
                </c:pt>
              </c:numCache>
            </c:numRef>
          </c:val>
        </c:ser>
        <c:ser>
          <c:idx val="4"/>
          <c:order val="4"/>
          <c:tx>
            <c:strRef>
              <c:f>'美术工作-备用'!$I$1</c:f>
              <c:strCache>
                <c:ptCount val="1"/>
                <c:pt idx="0">
                  <c:v>8W5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'美术工作-备用'!$I$2:$I$9</c:f>
              <c:numCache>
                <c:formatCode>General</c:formatCode>
                <c:ptCount val="8"/>
                <c:pt idx="0">
                  <c:v>24.0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0.0</c:v>
                </c:pt>
                <c:pt idx="5">
                  <c:v>5.0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31876784"/>
        <c:axId val="-2032619184"/>
      </c:barChart>
      <c:catAx>
        <c:axId val="-20318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2619184"/>
        <c:crosses val="autoZero"/>
        <c:auto val="1"/>
        <c:lblAlgn val="ctr"/>
        <c:lblOffset val="100"/>
        <c:noMultiLvlLbl val="0"/>
      </c:catAx>
      <c:valAx>
        <c:axId val="-2032619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31876784"/>
        <c:crosses val="autoZero"/>
        <c:crossBetween val="between"/>
        <c:majorUnit val="6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323022</xdr:colOff>
      <xdr:row>9</xdr:row>
      <xdr:rowOff>82827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zoomScalePageLayoutView="115" workbookViewId="0">
      <selection activeCell="C21" sqref="C21"/>
    </sheetView>
  </sheetViews>
  <sheetFormatPr baseColWidth="10" defaultColWidth="10.7109375" defaultRowHeight="18" x14ac:dyDescent="0.25"/>
  <cols>
    <col min="1" max="1" width="16.28515625" style="44" customWidth="1"/>
    <col min="2" max="2" width="11.85546875" style="44" customWidth="1"/>
    <col min="3" max="3" width="28.5703125" style="44" customWidth="1"/>
    <col min="4" max="4" width="23.85546875" style="44" customWidth="1"/>
    <col min="5" max="5" width="29.140625" style="44" customWidth="1"/>
    <col min="6" max="16384" width="10.7109375" style="44"/>
  </cols>
  <sheetData>
    <row r="1" spans="1:5" x14ac:dyDescent="0.25">
      <c r="A1" s="43" t="s">
        <v>291</v>
      </c>
      <c r="B1" s="43"/>
      <c r="C1" s="43" t="s">
        <v>292</v>
      </c>
      <c r="D1" s="43" t="s">
        <v>293</v>
      </c>
      <c r="E1" s="43" t="s">
        <v>294</v>
      </c>
    </row>
    <row r="2" spans="1:5" ht="72" x14ac:dyDescent="0.25">
      <c r="A2" s="44" t="s">
        <v>295</v>
      </c>
      <c r="B2" s="44" t="s">
        <v>296</v>
      </c>
      <c r="C2" s="44" t="s">
        <v>297</v>
      </c>
      <c r="D2" s="44" t="s">
        <v>298</v>
      </c>
      <c r="E2" s="44" t="s">
        <v>299</v>
      </c>
    </row>
    <row r="3" spans="1:5" ht="36" x14ac:dyDescent="0.25">
      <c r="B3" s="44" t="s">
        <v>300</v>
      </c>
      <c r="C3" s="44" t="s">
        <v>301</v>
      </c>
      <c r="D3" s="44" t="s">
        <v>302</v>
      </c>
      <c r="E3" s="44" t="s">
        <v>303</v>
      </c>
    </row>
    <row r="4" spans="1:5" ht="54" x14ac:dyDescent="0.25">
      <c r="B4" s="44" t="s">
        <v>304</v>
      </c>
      <c r="C4" s="44" t="s">
        <v>305</v>
      </c>
      <c r="D4" s="44" t="s">
        <v>306</v>
      </c>
      <c r="E4" s="44" t="s">
        <v>307</v>
      </c>
    </row>
    <row r="5" spans="1:5" ht="36" x14ac:dyDescent="0.25">
      <c r="A5" s="44" t="s">
        <v>308</v>
      </c>
      <c r="B5" s="44" t="s">
        <v>309</v>
      </c>
      <c r="C5" s="44" t="s">
        <v>310</v>
      </c>
      <c r="D5" s="44" t="s">
        <v>311</v>
      </c>
      <c r="E5" s="44" t="s">
        <v>312</v>
      </c>
    </row>
    <row r="6" spans="1:5" ht="72" x14ac:dyDescent="0.25">
      <c r="B6" s="44" t="s">
        <v>313</v>
      </c>
      <c r="C6" s="44" t="s">
        <v>314</v>
      </c>
      <c r="E6" s="44" t="s">
        <v>667</v>
      </c>
    </row>
    <row r="7" spans="1:5" x14ac:dyDescent="0.25">
      <c r="B7" s="44" t="s">
        <v>315</v>
      </c>
      <c r="D7" s="44" t="s">
        <v>316</v>
      </c>
    </row>
    <row r="8" spans="1:5" x14ac:dyDescent="0.25">
      <c r="B8" s="44" t="s">
        <v>317</v>
      </c>
      <c r="D8" s="44" t="s">
        <v>318</v>
      </c>
      <c r="E8" s="44" t="s">
        <v>319</v>
      </c>
    </row>
    <row r="9" spans="1:5" x14ac:dyDescent="0.25">
      <c r="A9" s="44" t="s">
        <v>320</v>
      </c>
      <c r="B9" s="44" t="s">
        <v>321</v>
      </c>
      <c r="C9" s="44" t="s">
        <v>86</v>
      </c>
      <c r="D9" s="44" t="s">
        <v>86</v>
      </c>
    </row>
    <row r="10" spans="1:5" x14ac:dyDescent="0.25">
      <c r="B10" s="44" t="s">
        <v>322</v>
      </c>
      <c r="E10" s="44" t="s">
        <v>323</v>
      </c>
    </row>
    <row r="11" spans="1:5" x14ac:dyDescent="0.25">
      <c r="B11" s="44" t="s">
        <v>300</v>
      </c>
      <c r="C11" s="44" t="s">
        <v>324</v>
      </c>
      <c r="D11" s="44" t="s">
        <v>325</v>
      </c>
    </row>
    <row r="12" spans="1:5" x14ac:dyDescent="0.25">
      <c r="B12" s="44" t="s">
        <v>326</v>
      </c>
      <c r="D12" s="44" t="s">
        <v>327</v>
      </c>
      <c r="E12" s="44" t="s">
        <v>328</v>
      </c>
    </row>
    <row r="18" spans="3:3" x14ac:dyDescent="0.25">
      <c r="C18" s="77" t="s">
        <v>446</v>
      </c>
    </row>
    <row r="19" spans="3:3" x14ac:dyDescent="0.25">
      <c r="C19" s="77" t="s">
        <v>447</v>
      </c>
    </row>
    <row r="20" spans="3:3" x14ac:dyDescent="0.25">
      <c r="C20" s="77" t="s">
        <v>464</v>
      </c>
    </row>
    <row r="21" spans="3:3" x14ac:dyDescent="0.25">
      <c r="C21" s="77" t="s">
        <v>465</v>
      </c>
    </row>
    <row r="22" spans="3:3" x14ac:dyDescent="0.25">
      <c r="C22" s="78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opLeftCell="A21" zoomScale="140" zoomScaleNormal="140" zoomScalePageLayoutView="140" workbookViewId="0">
      <selection activeCell="D46" sqref="D46"/>
    </sheetView>
  </sheetViews>
  <sheetFormatPr baseColWidth="10" defaultColWidth="8.7109375" defaultRowHeight="18" x14ac:dyDescent="0.25"/>
  <cols>
    <col min="1" max="1" width="4.28515625" style="49" customWidth="1"/>
    <col min="2" max="2" width="6.85546875" style="51" customWidth="1"/>
    <col min="3" max="3" width="6" style="51" customWidth="1"/>
    <col min="4" max="4" width="32.85546875" style="49" customWidth="1"/>
    <col min="5" max="5" width="5.7109375" style="49" bestFit="1" customWidth="1"/>
    <col min="6" max="6" width="9.5703125" style="49" customWidth="1"/>
    <col min="7" max="7" width="8.7109375" style="49" customWidth="1"/>
    <col min="8" max="8" width="16.7109375" style="49" customWidth="1"/>
    <col min="9" max="9" width="14.7109375" style="49" bestFit="1" customWidth="1"/>
    <col min="10" max="11" width="18" style="49" customWidth="1"/>
    <col min="12" max="12" width="19.140625" style="51" customWidth="1"/>
    <col min="13" max="13" width="17" style="49" customWidth="1"/>
    <col min="14" max="16384" width="8.7109375" style="49"/>
  </cols>
  <sheetData>
    <row r="1" spans="1:13" s="10" customFormat="1" x14ac:dyDescent="0.25">
      <c r="B1" s="10" t="s">
        <v>337</v>
      </c>
      <c r="F1" s="10" t="s">
        <v>338</v>
      </c>
      <c r="G1" s="46"/>
      <c r="H1" s="47"/>
      <c r="I1" s="46"/>
      <c r="L1" s="48"/>
    </row>
    <row r="2" spans="1:13" ht="32" x14ac:dyDescent="0.25">
      <c r="B2" s="50" t="s">
        <v>339</v>
      </c>
      <c r="C2" s="50" t="s">
        <v>340</v>
      </c>
      <c r="D2" s="41" t="s">
        <v>605</v>
      </c>
      <c r="F2" s="42"/>
      <c r="G2" s="50" t="s">
        <v>341</v>
      </c>
      <c r="H2" s="50" t="s">
        <v>342</v>
      </c>
      <c r="I2" s="42"/>
    </row>
    <row r="3" spans="1:13" x14ac:dyDescent="0.25">
      <c r="C3" s="50" t="s">
        <v>343</v>
      </c>
      <c r="D3" s="41" t="s">
        <v>664</v>
      </c>
      <c r="F3" s="42"/>
      <c r="G3" s="50" t="s">
        <v>344</v>
      </c>
      <c r="H3" s="50" t="s">
        <v>345</v>
      </c>
      <c r="I3" s="42"/>
    </row>
    <row r="4" spans="1:13" ht="32" x14ac:dyDescent="0.25">
      <c r="C4" s="50" t="s">
        <v>346</v>
      </c>
      <c r="D4" s="41" t="s">
        <v>607</v>
      </c>
      <c r="F4" s="42"/>
      <c r="G4" s="50" t="s">
        <v>349</v>
      </c>
      <c r="H4" s="50" t="s">
        <v>350</v>
      </c>
      <c r="I4" s="42"/>
    </row>
    <row r="5" spans="1:13" ht="32" x14ac:dyDescent="0.25">
      <c r="B5" s="50" t="s">
        <v>347</v>
      </c>
      <c r="C5" s="50" t="s">
        <v>348</v>
      </c>
      <c r="D5" s="41" t="s">
        <v>663</v>
      </c>
      <c r="F5" s="42"/>
      <c r="G5" s="50" t="s">
        <v>352</v>
      </c>
      <c r="H5" s="50" t="s">
        <v>353</v>
      </c>
      <c r="I5" s="42"/>
    </row>
    <row r="6" spans="1:13" ht="32" x14ac:dyDescent="0.25">
      <c r="C6" s="50" t="s">
        <v>351</v>
      </c>
      <c r="D6" s="41" t="s">
        <v>668</v>
      </c>
      <c r="F6" s="42"/>
      <c r="G6" s="50" t="s">
        <v>356</v>
      </c>
      <c r="H6" s="50" t="s">
        <v>357</v>
      </c>
      <c r="I6" s="42"/>
    </row>
    <row r="7" spans="1:13" ht="32" x14ac:dyDescent="0.25">
      <c r="B7" s="50"/>
      <c r="C7" s="50" t="s">
        <v>354</v>
      </c>
      <c r="D7" s="41" t="s">
        <v>612</v>
      </c>
      <c r="F7" s="52"/>
      <c r="G7" s="50" t="s">
        <v>359</v>
      </c>
      <c r="H7" s="50" t="s">
        <v>360</v>
      </c>
    </row>
    <row r="8" spans="1:13" x14ac:dyDescent="0.25">
      <c r="B8" s="50"/>
      <c r="C8" s="50" t="s">
        <v>358</v>
      </c>
      <c r="D8" s="41" t="s">
        <v>665</v>
      </c>
      <c r="F8" s="53"/>
      <c r="G8" s="50" t="s">
        <v>362</v>
      </c>
      <c r="H8" s="50" t="s">
        <v>363</v>
      </c>
    </row>
    <row r="9" spans="1:13" x14ac:dyDescent="0.25">
      <c r="B9" s="50" t="s">
        <v>361</v>
      </c>
      <c r="C9" s="50" t="s">
        <v>348</v>
      </c>
      <c r="D9" s="41" t="s">
        <v>670</v>
      </c>
      <c r="F9" s="52"/>
    </row>
    <row r="10" spans="1:13" x14ac:dyDescent="0.25">
      <c r="B10" s="50"/>
      <c r="C10" s="50" t="s">
        <v>364</v>
      </c>
      <c r="D10" s="41" t="s">
        <v>609</v>
      </c>
      <c r="F10" s="52"/>
      <c r="G10" s="50"/>
      <c r="H10" s="50"/>
    </row>
    <row r="11" spans="1:13" x14ac:dyDescent="0.25">
      <c r="B11" s="50"/>
      <c r="C11" s="50" t="s">
        <v>365</v>
      </c>
      <c r="D11" s="41"/>
      <c r="F11" s="52"/>
      <c r="G11" s="50"/>
      <c r="H11" s="50"/>
    </row>
    <row r="12" spans="1:13" x14ac:dyDescent="0.25">
      <c r="C12" s="50" t="s">
        <v>358</v>
      </c>
      <c r="D12" s="41" t="s">
        <v>608</v>
      </c>
      <c r="F12" s="53"/>
    </row>
    <row r="13" spans="1:13" x14ac:dyDescent="0.25">
      <c r="A13" s="54"/>
      <c r="B13" s="55"/>
      <c r="C13" s="55"/>
      <c r="D13" s="56"/>
      <c r="E13" s="54"/>
      <c r="F13" s="54"/>
      <c r="G13" s="54"/>
      <c r="H13" s="76">
        <v>42375</v>
      </c>
      <c r="I13" s="76">
        <v>42382</v>
      </c>
      <c r="J13" s="76">
        <v>42389</v>
      </c>
      <c r="K13" s="76">
        <v>42396</v>
      </c>
      <c r="L13" s="76">
        <v>42403</v>
      </c>
      <c r="M13" s="57"/>
    </row>
    <row r="14" spans="1:13" s="51" customFormat="1" x14ac:dyDescent="0.25">
      <c r="A14" s="57" t="s">
        <v>366</v>
      </c>
      <c r="B14" s="57" t="s">
        <v>367</v>
      </c>
      <c r="C14" s="57" t="s">
        <v>368</v>
      </c>
      <c r="D14" s="57" t="s">
        <v>369</v>
      </c>
      <c r="E14" s="57" t="s">
        <v>370</v>
      </c>
      <c r="F14" s="57" t="s">
        <v>371</v>
      </c>
      <c r="G14" s="57" t="s">
        <v>372</v>
      </c>
      <c r="H14" s="58" t="s">
        <v>197</v>
      </c>
      <c r="I14" s="58" t="s">
        <v>142</v>
      </c>
      <c r="J14" s="58" t="s">
        <v>141</v>
      </c>
      <c r="K14" s="58" t="s">
        <v>146</v>
      </c>
      <c r="L14" s="58" t="s">
        <v>145</v>
      </c>
      <c r="M14" s="58" t="s">
        <v>373</v>
      </c>
    </row>
    <row r="15" spans="1:13" s="51" customFormat="1" x14ac:dyDescent="0.25">
      <c r="A15" s="59">
        <v>1</v>
      </c>
      <c r="B15" s="59" t="s">
        <v>614</v>
      </c>
      <c r="C15" s="59" t="s">
        <v>374</v>
      </c>
      <c r="D15" s="60" t="s">
        <v>427</v>
      </c>
      <c r="E15" s="59">
        <v>1</v>
      </c>
      <c r="F15" s="61" t="s">
        <v>375</v>
      </c>
      <c r="G15" s="59"/>
      <c r="H15" s="61" t="s">
        <v>396</v>
      </c>
      <c r="I15" s="61" t="s">
        <v>428</v>
      </c>
      <c r="J15" s="61" t="s">
        <v>391</v>
      </c>
      <c r="K15" s="61"/>
      <c r="L15" s="61"/>
      <c r="M15" s="61"/>
    </row>
    <row r="16" spans="1:13" s="51" customFormat="1" x14ac:dyDescent="0.25">
      <c r="A16" s="59">
        <v>2</v>
      </c>
      <c r="B16" s="59" t="s">
        <v>614</v>
      </c>
      <c r="C16" s="59" t="s">
        <v>374</v>
      </c>
      <c r="D16" s="60" t="s">
        <v>454</v>
      </c>
      <c r="E16" s="59">
        <v>1</v>
      </c>
      <c r="F16" s="61" t="s">
        <v>375</v>
      </c>
      <c r="G16" s="59"/>
      <c r="H16" s="61"/>
      <c r="I16" s="61" t="s">
        <v>398</v>
      </c>
      <c r="J16" s="61" t="s">
        <v>391</v>
      </c>
      <c r="K16" s="61"/>
      <c r="L16" s="61"/>
      <c r="M16" s="61"/>
    </row>
    <row r="17" spans="1:13" s="51" customFormat="1" x14ac:dyDescent="0.25">
      <c r="A17" s="59">
        <v>3</v>
      </c>
      <c r="B17" s="59" t="s">
        <v>614</v>
      </c>
      <c r="C17" s="59" t="s">
        <v>475</v>
      </c>
      <c r="D17" s="60" t="s">
        <v>738</v>
      </c>
      <c r="E17" s="59">
        <v>1</v>
      </c>
      <c r="F17" s="61" t="s">
        <v>375</v>
      </c>
      <c r="G17" s="59"/>
      <c r="H17" s="61"/>
      <c r="I17" s="61" t="s">
        <v>384</v>
      </c>
      <c r="J17" s="61" t="s">
        <v>391</v>
      </c>
      <c r="K17" s="61"/>
      <c r="L17" s="61"/>
      <c r="M17" s="61"/>
    </row>
    <row r="18" spans="1:13" s="51" customFormat="1" x14ac:dyDescent="0.25">
      <c r="A18" s="59">
        <v>4</v>
      </c>
      <c r="B18" s="59" t="s">
        <v>614</v>
      </c>
      <c r="C18" s="59" t="s">
        <v>475</v>
      </c>
      <c r="D18" s="60" t="s">
        <v>662</v>
      </c>
      <c r="E18" s="59">
        <v>2</v>
      </c>
      <c r="F18" s="61" t="s">
        <v>375</v>
      </c>
      <c r="G18" s="59"/>
      <c r="H18" s="61"/>
      <c r="I18" s="61"/>
      <c r="J18" s="61"/>
      <c r="K18" s="61"/>
      <c r="L18" s="61"/>
      <c r="M18" s="61"/>
    </row>
    <row r="19" spans="1:13" s="51" customFormat="1" x14ac:dyDescent="0.25">
      <c r="A19" s="59">
        <v>5</v>
      </c>
      <c r="B19" s="59" t="s">
        <v>614</v>
      </c>
      <c r="C19" s="59" t="s">
        <v>476</v>
      </c>
      <c r="D19" s="60" t="s">
        <v>430</v>
      </c>
      <c r="E19" s="59">
        <v>1</v>
      </c>
      <c r="F19" s="61" t="s">
        <v>375</v>
      </c>
      <c r="G19" s="59"/>
      <c r="H19" s="61"/>
      <c r="I19" s="61" t="s">
        <v>384</v>
      </c>
      <c r="J19" s="61" t="s">
        <v>391</v>
      </c>
      <c r="K19" s="61"/>
      <c r="L19" s="61"/>
      <c r="M19" s="61"/>
    </row>
    <row r="20" spans="1:13" s="51" customFormat="1" x14ac:dyDescent="0.25">
      <c r="A20" s="59">
        <v>6</v>
      </c>
      <c r="B20" s="59" t="s">
        <v>614</v>
      </c>
      <c r="C20" s="59" t="s">
        <v>477</v>
      </c>
      <c r="D20" s="60" t="s">
        <v>431</v>
      </c>
      <c r="E20" s="59">
        <v>1</v>
      </c>
      <c r="F20" s="61" t="s">
        <v>375</v>
      </c>
      <c r="G20" s="59"/>
      <c r="H20" s="61" t="s">
        <v>384</v>
      </c>
      <c r="J20" s="61" t="s">
        <v>391</v>
      </c>
      <c r="K20" s="61"/>
      <c r="L20" s="61"/>
      <c r="M20" s="61"/>
    </row>
    <row r="21" spans="1:13" s="51" customFormat="1" x14ac:dyDescent="0.25">
      <c r="A21" s="59">
        <v>7</v>
      </c>
      <c r="B21" s="59" t="s">
        <v>614</v>
      </c>
      <c r="C21" s="59" t="s">
        <v>478</v>
      </c>
      <c r="D21" s="60" t="s">
        <v>433</v>
      </c>
      <c r="E21" s="59">
        <v>1</v>
      </c>
      <c r="F21" s="61" t="s">
        <v>375</v>
      </c>
      <c r="G21" s="59"/>
      <c r="H21" s="121" t="s">
        <v>396</v>
      </c>
      <c r="I21" s="61" t="s">
        <v>742</v>
      </c>
      <c r="J21" s="61" t="s">
        <v>384</v>
      </c>
      <c r="K21" s="61" t="s">
        <v>429</v>
      </c>
      <c r="L21" s="61"/>
      <c r="M21" s="61"/>
    </row>
    <row r="22" spans="1:13" s="51" customFormat="1" x14ac:dyDescent="0.25">
      <c r="A22" s="59">
        <v>8</v>
      </c>
      <c r="B22" s="59" t="s">
        <v>346</v>
      </c>
      <c r="C22" s="61" t="s">
        <v>380</v>
      </c>
      <c r="D22" s="60" t="s">
        <v>482</v>
      </c>
      <c r="E22" s="59">
        <v>1</v>
      </c>
      <c r="F22" s="61" t="s">
        <v>385</v>
      </c>
      <c r="G22" s="59"/>
      <c r="H22" s="61"/>
      <c r="I22" s="61" t="s">
        <v>381</v>
      </c>
      <c r="K22" s="61"/>
      <c r="L22" s="61"/>
      <c r="M22" s="61"/>
    </row>
    <row r="23" spans="1:13" s="51" customFormat="1" x14ac:dyDescent="0.25">
      <c r="A23" s="59">
        <v>9</v>
      </c>
      <c r="B23" s="59" t="s">
        <v>614</v>
      </c>
      <c r="C23" s="59" t="s">
        <v>479</v>
      </c>
      <c r="D23" s="60" t="s">
        <v>355</v>
      </c>
      <c r="E23" s="59">
        <v>1</v>
      </c>
      <c r="F23" s="61" t="s">
        <v>375</v>
      </c>
      <c r="G23" s="59"/>
      <c r="H23" s="121" t="s">
        <v>389</v>
      </c>
      <c r="I23" s="61" t="s">
        <v>742</v>
      </c>
      <c r="J23" s="61"/>
      <c r="K23" s="61" t="s">
        <v>384</v>
      </c>
      <c r="L23" s="61" t="s">
        <v>429</v>
      </c>
      <c r="M23" s="61"/>
    </row>
    <row r="24" spans="1:13" s="51" customFormat="1" x14ac:dyDescent="0.25">
      <c r="A24" s="59">
        <v>10</v>
      </c>
      <c r="B24" s="59" t="s">
        <v>346</v>
      </c>
      <c r="C24" s="61" t="s">
        <v>380</v>
      </c>
      <c r="D24" s="60" t="s">
        <v>483</v>
      </c>
      <c r="E24" s="59">
        <v>1</v>
      </c>
      <c r="F24" s="61" t="s">
        <v>385</v>
      </c>
      <c r="G24" s="59"/>
      <c r="H24" s="61"/>
      <c r="I24" s="61" t="s">
        <v>381</v>
      </c>
      <c r="K24" s="61"/>
      <c r="L24" s="61"/>
      <c r="M24" s="61"/>
    </row>
    <row r="25" spans="1:13" x14ac:dyDescent="0.25">
      <c r="A25" s="59">
        <v>11</v>
      </c>
      <c r="B25" s="59" t="s">
        <v>614</v>
      </c>
      <c r="C25" s="59" t="s">
        <v>479</v>
      </c>
      <c r="D25" s="60" t="s">
        <v>439</v>
      </c>
      <c r="E25" s="59">
        <v>1</v>
      </c>
      <c r="F25" s="61" t="s">
        <v>375</v>
      </c>
      <c r="G25" s="59"/>
      <c r="H25" s="61"/>
      <c r="I25" s="61" t="s">
        <v>396</v>
      </c>
      <c r="J25" s="61" t="s">
        <v>390</v>
      </c>
      <c r="K25" s="61" t="s">
        <v>384</v>
      </c>
      <c r="L25" s="61" t="s">
        <v>429</v>
      </c>
      <c r="M25" s="61"/>
    </row>
    <row r="26" spans="1:13" ht="19" customHeight="1" x14ac:dyDescent="0.25">
      <c r="A26" s="59">
        <v>12</v>
      </c>
      <c r="B26" s="59" t="s">
        <v>346</v>
      </c>
      <c r="C26" s="61" t="s">
        <v>380</v>
      </c>
      <c r="D26" s="60" t="s">
        <v>486</v>
      </c>
      <c r="E26" s="59">
        <v>1</v>
      </c>
      <c r="F26" s="61" t="s">
        <v>385</v>
      </c>
      <c r="G26" s="59"/>
      <c r="H26" s="61"/>
      <c r="I26" s="61"/>
      <c r="J26" s="61" t="s">
        <v>385</v>
      </c>
      <c r="K26" s="61"/>
      <c r="L26" s="61"/>
      <c r="M26" s="61"/>
    </row>
    <row r="27" spans="1:13" x14ac:dyDescent="0.25">
      <c r="A27" s="59">
        <v>13</v>
      </c>
      <c r="B27" s="59" t="s">
        <v>614</v>
      </c>
      <c r="C27" s="59" t="s">
        <v>476</v>
      </c>
      <c r="D27" s="60" t="s">
        <v>434</v>
      </c>
      <c r="E27" s="59">
        <v>1</v>
      </c>
      <c r="F27" s="61" t="s">
        <v>375</v>
      </c>
      <c r="G27" s="61"/>
      <c r="H27" s="61"/>
      <c r="I27" s="61"/>
      <c r="J27" s="61" t="s">
        <v>396</v>
      </c>
      <c r="K27" s="63" t="s">
        <v>428</v>
      </c>
      <c r="L27" s="61" t="s">
        <v>391</v>
      </c>
      <c r="M27" s="61"/>
    </row>
    <row r="28" spans="1:13" x14ac:dyDescent="0.25">
      <c r="A28" s="59">
        <v>14</v>
      </c>
      <c r="B28" s="59" t="s">
        <v>346</v>
      </c>
      <c r="C28" s="61" t="s">
        <v>380</v>
      </c>
      <c r="D28" s="60" t="s">
        <v>485</v>
      </c>
      <c r="E28" s="59">
        <v>1</v>
      </c>
      <c r="F28" s="61" t="s">
        <v>385</v>
      </c>
      <c r="G28" s="61"/>
      <c r="H28" s="61"/>
      <c r="I28" s="61"/>
      <c r="J28" s="62" t="s">
        <v>381</v>
      </c>
      <c r="K28" s="61"/>
      <c r="L28" s="61"/>
      <c r="M28" s="61"/>
    </row>
    <row r="29" spans="1:13" x14ac:dyDescent="0.25">
      <c r="A29" s="59">
        <v>15</v>
      </c>
      <c r="B29" s="67" t="s">
        <v>615</v>
      </c>
      <c r="C29" s="61" t="s">
        <v>409</v>
      </c>
      <c r="D29" s="60" t="s">
        <v>669</v>
      </c>
      <c r="E29" s="61">
        <v>2</v>
      </c>
      <c r="F29" s="61" t="s">
        <v>396</v>
      </c>
      <c r="G29" s="61"/>
      <c r="H29" s="63"/>
      <c r="I29" s="61"/>
      <c r="J29" s="61" t="s">
        <v>396</v>
      </c>
      <c r="K29" s="65" t="s">
        <v>397</v>
      </c>
      <c r="L29" s="65"/>
      <c r="M29" s="61"/>
    </row>
    <row r="30" spans="1:13" x14ac:dyDescent="0.25">
      <c r="A30" s="59">
        <v>16</v>
      </c>
      <c r="B30" s="59" t="s">
        <v>346</v>
      </c>
      <c r="C30" s="61" t="s">
        <v>380</v>
      </c>
      <c r="D30" s="64" t="s">
        <v>606</v>
      </c>
      <c r="E30" s="59">
        <v>2</v>
      </c>
      <c r="F30" s="61" t="s">
        <v>381</v>
      </c>
      <c r="G30" s="61"/>
      <c r="I30" s="61"/>
      <c r="J30" s="61"/>
      <c r="K30" s="65" t="s">
        <v>381</v>
      </c>
      <c r="L30" s="65"/>
      <c r="M30" s="61"/>
    </row>
    <row r="31" spans="1:13" x14ac:dyDescent="0.25">
      <c r="A31" s="59">
        <v>17</v>
      </c>
      <c r="B31" s="59" t="s">
        <v>614</v>
      </c>
      <c r="C31" s="63" t="s">
        <v>383</v>
      </c>
      <c r="D31" s="60" t="s">
        <v>444</v>
      </c>
      <c r="E31" s="59">
        <v>1</v>
      </c>
      <c r="F31" s="61" t="s">
        <v>375</v>
      </c>
      <c r="G31" s="59"/>
      <c r="H31" s="61"/>
      <c r="I31" s="61"/>
      <c r="J31" s="61"/>
      <c r="K31" s="61" t="s">
        <v>396</v>
      </c>
      <c r="L31" s="61" t="s">
        <v>428</v>
      </c>
      <c r="M31" s="61" t="s">
        <v>391</v>
      </c>
    </row>
    <row r="32" spans="1:13" x14ac:dyDescent="0.25">
      <c r="A32" s="59">
        <v>18</v>
      </c>
      <c r="B32" s="59" t="s">
        <v>346</v>
      </c>
      <c r="C32" s="61" t="s">
        <v>380</v>
      </c>
      <c r="D32" s="60" t="s">
        <v>489</v>
      </c>
      <c r="E32" s="59">
        <v>1</v>
      </c>
      <c r="F32" s="61" t="s">
        <v>385</v>
      </c>
      <c r="G32" s="59"/>
      <c r="H32" s="61"/>
      <c r="I32" s="61"/>
      <c r="J32" s="61"/>
      <c r="K32" s="61" t="s">
        <v>381</v>
      </c>
      <c r="L32" s="49"/>
      <c r="M32" s="61"/>
    </row>
    <row r="33" spans="1:13" x14ac:dyDescent="0.25">
      <c r="A33" s="59">
        <v>19</v>
      </c>
      <c r="B33" s="59" t="s">
        <v>614</v>
      </c>
      <c r="C33" s="63" t="s">
        <v>393</v>
      </c>
      <c r="D33" s="64" t="s">
        <v>435</v>
      </c>
      <c r="E33" s="59">
        <v>2</v>
      </c>
      <c r="F33" s="61" t="s">
        <v>397</v>
      </c>
      <c r="G33" s="59"/>
      <c r="H33" s="63"/>
      <c r="I33" s="63"/>
      <c r="J33" s="63" t="s">
        <v>396</v>
      </c>
      <c r="K33" s="63" t="s">
        <v>390</v>
      </c>
      <c r="L33" s="63"/>
      <c r="M33" s="63"/>
    </row>
    <row r="34" spans="1:13" x14ac:dyDescent="0.25">
      <c r="A34" s="59">
        <v>20</v>
      </c>
      <c r="B34" s="59" t="s">
        <v>346</v>
      </c>
      <c r="C34" s="61" t="s">
        <v>380</v>
      </c>
      <c r="D34" s="64" t="s">
        <v>487</v>
      </c>
      <c r="E34" s="59">
        <v>2</v>
      </c>
      <c r="F34" s="61" t="s">
        <v>381</v>
      </c>
      <c r="G34" s="59"/>
      <c r="H34" s="63"/>
      <c r="I34" s="63"/>
      <c r="J34" s="63" t="s">
        <v>381</v>
      </c>
      <c r="K34" s="63"/>
      <c r="M34" s="63"/>
    </row>
    <row r="35" spans="1:13" s="51" customFormat="1" x14ac:dyDescent="0.25">
      <c r="A35" s="59">
        <v>21</v>
      </c>
      <c r="B35" s="59" t="s">
        <v>614</v>
      </c>
      <c r="C35" s="61" t="s">
        <v>480</v>
      </c>
      <c r="D35" s="64" t="s">
        <v>436</v>
      </c>
      <c r="E35" s="59">
        <v>2</v>
      </c>
      <c r="F35" s="61" t="s">
        <v>378</v>
      </c>
      <c r="G35" s="59"/>
      <c r="H35" s="63"/>
      <c r="I35" s="63"/>
      <c r="J35" s="63" t="s">
        <v>396</v>
      </c>
      <c r="K35" s="63" t="s">
        <v>390</v>
      </c>
      <c r="L35" s="61" t="s">
        <v>378</v>
      </c>
      <c r="M35" s="61"/>
    </row>
    <row r="36" spans="1:13" s="51" customFormat="1" x14ac:dyDescent="0.25">
      <c r="A36" s="59">
        <v>22</v>
      </c>
      <c r="B36" s="59" t="s">
        <v>346</v>
      </c>
      <c r="C36" s="61" t="s">
        <v>380</v>
      </c>
      <c r="D36" s="64" t="s">
        <v>488</v>
      </c>
      <c r="E36" s="59">
        <v>2</v>
      </c>
      <c r="F36" s="61" t="s">
        <v>385</v>
      </c>
      <c r="G36" s="59"/>
      <c r="H36" s="63"/>
      <c r="I36" s="63"/>
      <c r="J36" s="63"/>
      <c r="K36" s="61" t="s">
        <v>381</v>
      </c>
      <c r="M36" s="61"/>
    </row>
    <row r="37" spans="1:13" x14ac:dyDescent="0.25">
      <c r="A37" s="59">
        <v>23</v>
      </c>
      <c r="B37" s="61" t="s">
        <v>617</v>
      </c>
      <c r="C37" s="61" t="s">
        <v>386</v>
      </c>
      <c r="D37" s="64" t="s">
        <v>387</v>
      </c>
      <c r="E37" s="59">
        <v>2</v>
      </c>
      <c r="F37" s="61" t="s">
        <v>375</v>
      </c>
      <c r="G37" s="59"/>
      <c r="H37" s="61"/>
      <c r="I37" s="61"/>
      <c r="J37" s="61"/>
      <c r="K37" s="61"/>
      <c r="L37" s="61" t="s">
        <v>381</v>
      </c>
      <c r="M37" s="63"/>
    </row>
    <row r="38" spans="1:13" x14ac:dyDescent="0.25">
      <c r="A38" s="59">
        <v>24</v>
      </c>
      <c r="B38" s="59" t="s">
        <v>346</v>
      </c>
      <c r="C38" s="61" t="s">
        <v>380</v>
      </c>
      <c r="D38" s="60" t="s">
        <v>492</v>
      </c>
      <c r="E38" s="59">
        <v>1</v>
      </c>
      <c r="F38" s="61" t="s">
        <v>381</v>
      </c>
      <c r="G38" s="59"/>
      <c r="H38" s="61"/>
      <c r="J38" s="61" t="s">
        <v>381</v>
      </c>
      <c r="K38" s="61"/>
      <c r="L38" s="61"/>
      <c r="M38" s="63"/>
    </row>
    <row r="39" spans="1:13" x14ac:dyDescent="0.25">
      <c r="A39" s="59">
        <v>25</v>
      </c>
      <c r="B39" s="59" t="s">
        <v>614</v>
      </c>
      <c r="C39" s="59" t="s">
        <v>407</v>
      </c>
      <c r="D39" s="60" t="s">
        <v>432</v>
      </c>
      <c r="E39" s="59">
        <v>2</v>
      </c>
      <c r="F39" s="61" t="s">
        <v>453</v>
      </c>
      <c r="G39" s="59"/>
      <c r="H39" s="61"/>
      <c r="I39" s="61"/>
      <c r="J39" s="61"/>
      <c r="K39" s="61" t="s">
        <v>396</v>
      </c>
      <c r="L39" s="61" t="s">
        <v>390</v>
      </c>
      <c r="M39" s="61"/>
    </row>
    <row r="40" spans="1:13" x14ac:dyDescent="0.25">
      <c r="A40" s="59">
        <v>26</v>
      </c>
      <c r="B40" s="59" t="s">
        <v>346</v>
      </c>
      <c r="C40" s="61" t="s">
        <v>380</v>
      </c>
      <c r="D40" s="60" t="s">
        <v>490</v>
      </c>
      <c r="E40" s="59">
        <v>2</v>
      </c>
      <c r="F40" s="61" t="s">
        <v>385</v>
      </c>
      <c r="G40" s="59"/>
      <c r="H40" s="61"/>
      <c r="I40" s="61"/>
      <c r="J40" s="61"/>
      <c r="K40" s="61" t="s">
        <v>381</v>
      </c>
      <c r="M40" s="61"/>
    </row>
    <row r="41" spans="1:13" x14ac:dyDescent="0.25">
      <c r="A41" s="59">
        <v>27</v>
      </c>
      <c r="B41" s="59" t="s">
        <v>614</v>
      </c>
      <c r="C41" s="59" t="s">
        <v>481</v>
      </c>
      <c r="D41" s="60" t="s">
        <v>445</v>
      </c>
      <c r="E41" s="59">
        <v>3</v>
      </c>
      <c r="F41" s="61" t="s">
        <v>453</v>
      </c>
      <c r="G41" s="59"/>
      <c r="H41" s="61"/>
      <c r="I41" s="61"/>
      <c r="J41" s="61"/>
      <c r="K41" s="61" t="s">
        <v>396</v>
      </c>
      <c r="L41" s="61" t="s">
        <v>390</v>
      </c>
      <c r="M41" s="61"/>
    </row>
    <row r="42" spans="1:13" x14ac:dyDescent="0.25">
      <c r="A42" s="59">
        <v>28</v>
      </c>
      <c r="B42" s="59" t="s">
        <v>346</v>
      </c>
      <c r="C42" s="61" t="s">
        <v>380</v>
      </c>
      <c r="D42" s="60" t="s">
        <v>491</v>
      </c>
      <c r="E42" s="59">
        <v>3</v>
      </c>
      <c r="F42" s="61" t="s">
        <v>385</v>
      </c>
      <c r="G42" s="59"/>
      <c r="H42" s="61"/>
      <c r="I42" s="61"/>
      <c r="J42" s="61"/>
      <c r="K42" s="61"/>
      <c r="L42" s="61" t="s">
        <v>381</v>
      </c>
      <c r="M42" s="61"/>
    </row>
    <row r="43" spans="1:13" x14ac:dyDescent="0.25">
      <c r="A43" s="59">
        <v>29</v>
      </c>
      <c r="B43" s="59" t="s">
        <v>614</v>
      </c>
      <c r="C43" s="59" t="s">
        <v>477</v>
      </c>
      <c r="D43" s="60" t="s">
        <v>741</v>
      </c>
      <c r="E43" s="59">
        <v>3</v>
      </c>
      <c r="F43" s="61" t="s">
        <v>375</v>
      </c>
      <c r="G43" s="59"/>
      <c r="I43" s="61"/>
      <c r="J43" s="61"/>
      <c r="K43" s="61"/>
      <c r="L43" s="61"/>
      <c r="M43" s="61"/>
    </row>
    <row r="44" spans="1:13" x14ac:dyDescent="0.25">
      <c r="A44" s="59">
        <v>30</v>
      </c>
      <c r="B44" s="59" t="s">
        <v>346</v>
      </c>
      <c r="C44" s="61" t="s">
        <v>380</v>
      </c>
      <c r="D44" s="60" t="s">
        <v>484</v>
      </c>
      <c r="E44" s="59">
        <v>3</v>
      </c>
      <c r="F44" s="61" t="s">
        <v>385</v>
      </c>
      <c r="G44" s="59"/>
      <c r="H44" s="61"/>
      <c r="I44" s="61"/>
      <c r="J44" s="79"/>
      <c r="K44" s="61"/>
      <c r="L44" s="61"/>
      <c r="M44" s="61"/>
    </row>
    <row r="45" spans="1:13" s="51" customFormat="1" x14ac:dyDescent="0.25">
      <c r="A45" s="59">
        <v>31</v>
      </c>
      <c r="B45" s="59" t="s">
        <v>365</v>
      </c>
      <c r="C45" s="59" t="s">
        <v>383</v>
      </c>
      <c r="D45" s="60" t="s">
        <v>458</v>
      </c>
      <c r="E45" s="59">
        <v>1</v>
      </c>
      <c r="F45" s="61" t="s">
        <v>391</v>
      </c>
      <c r="G45" s="59"/>
      <c r="H45" s="61"/>
      <c r="I45" s="61" t="s">
        <v>375</v>
      </c>
      <c r="J45" s="61"/>
      <c r="K45" s="61"/>
      <c r="L45" s="61"/>
      <c r="M45" s="61"/>
    </row>
    <row r="46" spans="1:13" x14ac:dyDescent="0.25">
      <c r="A46" s="59">
        <v>32</v>
      </c>
      <c r="B46" s="59" t="s">
        <v>365</v>
      </c>
      <c r="C46" s="59" t="s">
        <v>383</v>
      </c>
      <c r="D46" s="56" t="s">
        <v>457</v>
      </c>
      <c r="E46" s="59">
        <v>1</v>
      </c>
      <c r="F46" s="61" t="s">
        <v>391</v>
      </c>
      <c r="G46" s="61"/>
      <c r="H46" s="61"/>
      <c r="I46" s="61" t="s">
        <v>398</v>
      </c>
      <c r="J46" s="65" t="s">
        <v>375</v>
      </c>
      <c r="K46" s="61"/>
      <c r="L46" s="65"/>
      <c r="M46" s="61"/>
    </row>
    <row r="47" spans="1:13" ht="15.75" customHeight="1" x14ac:dyDescent="0.25">
      <c r="A47" s="59">
        <v>33</v>
      </c>
      <c r="B47" s="59" t="s">
        <v>365</v>
      </c>
      <c r="C47" s="59" t="s">
        <v>383</v>
      </c>
      <c r="D47" s="56" t="s">
        <v>456</v>
      </c>
      <c r="E47" s="59">
        <v>1</v>
      </c>
      <c r="F47" s="61" t="s">
        <v>391</v>
      </c>
      <c r="G47" s="61"/>
      <c r="H47" s="61"/>
      <c r="I47" s="61" t="s">
        <v>375</v>
      </c>
      <c r="J47" s="65"/>
      <c r="K47" s="61"/>
      <c r="L47" s="65"/>
      <c r="M47" s="61"/>
    </row>
    <row r="48" spans="1:13" x14ac:dyDescent="0.25">
      <c r="A48" s="59">
        <v>34</v>
      </c>
      <c r="B48" s="59" t="s">
        <v>365</v>
      </c>
      <c r="C48" s="59" t="s">
        <v>383</v>
      </c>
      <c r="D48" s="56" t="s">
        <v>610</v>
      </c>
      <c r="E48" s="59">
        <v>1</v>
      </c>
      <c r="F48" s="61" t="s">
        <v>381</v>
      </c>
      <c r="G48" s="61"/>
      <c r="H48" s="61"/>
      <c r="I48" s="61" t="s">
        <v>396</v>
      </c>
      <c r="J48" s="61" t="s">
        <v>390</v>
      </c>
      <c r="K48" s="61"/>
      <c r="L48" s="61"/>
      <c r="M48" s="61"/>
    </row>
    <row r="49" spans="1:13" x14ac:dyDescent="0.25">
      <c r="A49" s="59">
        <v>35</v>
      </c>
      <c r="B49" s="59" t="s">
        <v>365</v>
      </c>
      <c r="C49" s="59" t="s">
        <v>383</v>
      </c>
      <c r="D49" s="56" t="s">
        <v>611</v>
      </c>
      <c r="E49" s="59">
        <v>1</v>
      </c>
      <c r="F49" s="61" t="s">
        <v>375</v>
      </c>
      <c r="G49" s="61"/>
      <c r="H49" s="61"/>
      <c r="I49" s="61"/>
      <c r="J49" s="61" t="s">
        <v>396</v>
      </c>
      <c r="K49" s="61" t="s">
        <v>390</v>
      </c>
      <c r="L49" s="61"/>
      <c r="M49" s="61"/>
    </row>
    <row r="50" spans="1:13" x14ac:dyDescent="0.25">
      <c r="A50" s="59">
        <v>36</v>
      </c>
      <c r="B50" s="59" t="s">
        <v>365</v>
      </c>
      <c r="C50" s="59" t="s">
        <v>383</v>
      </c>
      <c r="D50" s="60" t="s">
        <v>437</v>
      </c>
      <c r="E50" s="59">
        <v>2</v>
      </c>
      <c r="F50" s="61" t="s">
        <v>398</v>
      </c>
      <c r="G50" s="61"/>
      <c r="H50" s="61"/>
      <c r="I50" s="61"/>
      <c r="J50" s="65"/>
      <c r="K50" s="61" t="s">
        <v>398</v>
      </c>
      <c r="L50" s="65"/>
      <c r="M50" s="61"/>
    </row>
    <row r="51" spans="1:13" x14ac:dyDescent="0.25">
      <c r="A51" s="59">
        <v>37</v>
      </c>
      <c r="B51" s="59" t="s">
        <v>365</v>
      </c>
      <c r="C51" s="59" t="s">
        <v>383</v>
      </c>
      <c r="D51" s="60" t="s">
        <v>438</v>
      </c>
      <c r="E51" s="59">
        <v>2</v>
      </c>
      <c r="F51" s="61" t="s">
        <v>398</v>
      </c>
      <c r="G51" s="61"/>
      <c r="H51" s="61"/>
      <c r="I51" s="61"/>
      <c r="J51" s="65"/>
      <c r="K51" s="61"/>
      <c r="L51" s="65" t="s">
        <v>398</v>
      </c>
      <c r="M51" s="61"/>
    </row>
    <row r="52" spans="1:13" x14ac:dyDescent="0.25">
      <c r="A52" s="59">
        <v>38</v>
      </c>
      <c r="B52" s="59" t="s">
        <v>365</v>
      </c>
      <c r="C52" s="59" t="s">
        <v>395</v>
      </c>
      <c r="D52" s="82" t="s">
        <v>739</v>
      </c>
      <c r="E52" s="59">
        <v>1</v>
      </c>
      <c r="F52" s="61" t="s">
        <v>375</v>
      </c>
      <c r="G52" s="61"/>
      <c r="H52" s="61"/>
      <c r="I52" s="61" t="s">
        <v>740</v>
      </c>
      <c r="J52" s="65" t="s">
        <v>375</v>
      </c>
      <c r="K52" s="61"/>
      <c r="L52" s="65"/>
      <c r="M52" s="61"/>
    </row>
    <row r="53" spans="1:13" x14ac:dyDescent="0.25">
      <c r="A53" s="59">
        <v>39</v>
      </c>
      <c r="B53" s="61" t="s">
        <v>614</v>
      </c>
      <c r="C53" s="59" t="s">
        <v>407</v>
      </c>
      <c r="D53" s="64" t="s">
        <v>467</v>
      </c>
      <c r="E53" s="61">
        <v>2</v>
      </c>
      <c r="F53" s="61" t="s">
        <v>398</v>
      </c>
      <c r="G53" s="61"/>
      <c r="H53" s="61"/>
      <c r="I53" s="61" t="s">
        <v>468</v>
      </c>
      <c r="J53" s="65"/>
      <c r="K53" s="65"/>
      <c r="L53" s="65" t="s">
        <v>389</v>
      </c>
      <c r="M53" s="61"/>
    </row>
    <row r="54" spans="1:13" ht="32" x14ac:dyDescent="0.25">
      <c r="A54" s="59">
        <v>40</v>
      </c>
      <c r="B54" s="61" t="s">
        <v>618</v>
      </c>
      <c r="C54" s="63" t="s">
        <v>383</v>
      </c>
      <c r="D54" s="64" t="s">
        <v>71</v>
      </c>
      <c r="E54" s="59">
        <v>2</v>
      </c>
      <c r="F54" s="61" t="s">
        <v>398</v>
      </c>
      <c r="G54" s="59"/>
      <c r="I54" s="63" t="s">
        <v>468</v>
      </c>
      <c r="J54" s="63"/>
      <c r="K54" s="63"/>
      <c r="L54" s="61"/>
      <c r="M54" s="63"/>
    </row>
    <row r="55" spans="1:13" x14ac:dyDescent="0.25">
      <c r="A55" s="59">
        <v>41</v>
      </c>
      <c r="B55" s="61" t="s">
        <v>618</v>
      </c>
      <c r="C55" s="59" t="s">
        <v>376</v>
      </c>
      <c r="D55" s="56" t="s">
        <v>66</v>
      </c>
      <c r="E55" s="59">
        <v>2</v>
      </c>
      <c r="F55" s="61" t="s">
        <v>398</v>
      </c>
      <c r="G55" s="59"/>
      <c r="H55" s="61"/>
      <c r="I55" s="61"/>
      <c r="J55" s="61" t="s">
        <v>468</v>
      </c>
      <c r="K55" s="61"/>
      <c r="L55" s="61"/>
      <c r="M55" s="61"/>
    </row>
    <row r="56" spans="1:13" x14ac:dyDescent="0.25">
      <c r="A56" s="59">
        <v>42</v>
      </c>
      <c r="B56" s="61" t="s">
        <v>618</v>
      </c>
      <c r="C56" s="59" t="s">
        <v>495</v>
      </c>
      <c r="D56" s="64" t="s">
        <v>474</v>
      </c>
      <c r="E56" s="59">
        <v>3</v>
      </c>
      <c r="F56" s="61" t="s">
        <v>497</v>
      </c>
      <c r="G56" s="59"/>
      <c r="H56" s="63"/>
      <c r="I56" s="63"/>
      <c r="J56" s="63"/>
      <c r="K56" s="63"/>
      <c r="L56" s="61" t="s">
        <v>471</v>
      </c>
      <c r="M56" s="63"/>
    </row>
    <row r="57" spans="1:13" x14ac:dyDescent="0.25">
      <c r="A57" s="59">
        <v>43</v>
      </c>
      <c r="B57" s="61" t="s">
        <v>618</v>
      </c>
      <c r="C57" s="61" t="s">
        <v>493</v>
      </c>
      <c r="D57" s="60" t="s">
        <v>440</v>
      </c>
      <c r="E57" s="61">
        <v>1</v>
      </c>
      <c r="F57" s="61" t="s">
        <v>453</v>
      </c>
      <c r="G57" s="61"/>
      <c r="H57" s="61"/>
      <c r="I57" s="61" t="s">
        <v>408</v>
      </c>
      <c r="J57" s="61" t="s">
        <v>397</v>
      </c>
      <c r="K57" s="65"/>
      <c r="L57" s="65"/>
      <c r="M57" s="61"/>
    </row>
    <row r="58" spans="1:13" x14ac:dyDescent="0.25">
      <c r="A58" s="59">
        <v>44</v>
      </c>
      <c r="B58" s="61" t="s">
        <v>618</v>
      </c>
      <c r="C58" s="59" t="s">
        <v>494</v>
      </c>
      <c r="D58" s="60" t="s">
        <v>441</v>
      </c>
      <c r="E58" s="59">
        <v>1</v>
      </c>
      <c r="F58" s="61" t="s">
        <v>453</v>
      </c>
      <c r="G58" s="61"/>
      <c r="H58" s="61"/>
      <c r="I58" s="61" t="s">
        <v>408</v>
      </c>
      <c r="J58" s="61" t="s">
        <v>397</v>
      </c>
      <c r="K58" s="65"/>
      <c r="L58" s="65"/>
      <c r="M58" s="61"/>
    </row>
    <row r="59" spans="1:13" x14ac:dyDescent="0.25">
      <c r="A59" s="59">
        <v>45</v>
      </c>
      <c r="B59" s="61" t="s">
        <v>618</v>
      </c>
      <c r="C59" s="59" t="s">
        <v>495</v>
      </c>
      <c r="D59" s="60" t="s">
        <v>442</v>
      </c>
      <c r="E59" s="59">
        <v>1</v>
      </c>
      <c r="F59" s="61" t="s">
        <v>453</v>
      </c>
      <c r="G59" s="61"/>
      <c r="H59" s="61"/>
      <c r="I59" s="61" t="s">
        <v>408</v>
      </c>
      <c r="J59" s="61" t="s">
        <v>397</v>
      </c>
      <c r="K59" s="65"/>
      <c r="L59" s="65"/>
      <c r="M59" s="61"/>
    </row>
    <row r="60" spans="1:13" x14ac:dyDescent="0.25">
      <c r="A60" s="59">
        <v>46</v>
      </c>
      <c r="B60" s="61" t="s">
        <v>365</v>
      </c>
      <c r="C60" s="59" t="s">
        <v>496</v>
      </c>
      <c r="D60" s="60" t="s">
        <v>469</v>
      </c>
      <c r="E60" s="59">
        <v>1</v>
      </c>
      <c r="F60" s="61" t="s">
        <v>453</v>
      </c>
      <c r="G60" s="61"/>
      <c r="H60" s="61"/>
      <c r="I60" s="61"/>
      <c r="J60" s="61" t="s">
        <v>389</v>
      </c>
      <c r="K60" s="61" t="s">
        <v>453</v>
      </c>
      <c r="L60" s="65"/>
      <c r="M60" s="61"/>
    </row>
    <row r="61" spans="1:13" x14ac:dyDescent="0.25">
      <c r="A61" s="59">
        <v>47</v>
      </c>
      <c r="B61" s="61" t="s">
        <v>616</v>
      </c>
      <c r="C61" s="59" t="s">
        <v>379</v>
      </c>
      <c r="D61" s="60" t="s">
        <v>470</v>
      </c>
      <c r="E61" s="59">
        <v>1</v>
      </c>
      <c r="F61" s="61" t="s">
        <v>453</v>
      </c>
      <c r="G61" s="61"/>
      <c r="H61" s="61"/>
      <c r="I61" s="61"/>
      <c r="J61" s="61" t="s">
        <v>389</v>
      </c>
      <c r="K61" s="61" t="s">
        <v>453</v>
      </c>
      <c r="L61" s="65"/>
      <c r="M61" s="61"/>
    </row>
    <row r="62" spans="1:13" x14ac:dyDescent="0.25">
      <c r="A62" s="59">
        <v>48</v>
      </c>
      <c r="B62" s="61" t="s">
        <v>617</v>
      </c>
      <c r="C62" s="61" t="s">
        <v>409</v>
      </c>
      <c r="D62" s="60" t="s">
        <v>443</v>
      </c>
      <c r="E62" s="61">
        <v>1</v>
      </c>
      <c r="F62" s="61" t="s">
        <v>396</v>
      </c>
      <c r="G62" s="61"/>
      <c r="H62" s="61"/>
      <c r="I62" s="65"/>
      <c r="J62" s="65" t="s">
        <v>408</v>
      </c>
      <c r="K62" s="61" t="s">
        <v>453</v>
      </c>
      <c r="L62" s="65"/>
      <c r="M62" s="61"/>
    </row>
    <row r="63" spans="1:13" x14ac:dyDescent="0.25">
      <c r="A63" s="59">
        <v>49</v>
      </c>
      <c r="B63" s="61" t="s">
        <v>618</v>
      </c>
      <c r="C63" s="59" t="s">
        <v>407</v>
      </c>
      <c r="D63" s="60" t="s">
        <v>460</v>
      </c>
      <c r="E63" s="59">
        <v>2</v>
      </c>
      <c r="F63" s="61" t="s">
        <v>453</v>
      </c>
      <c r="G63" s="59"/>
      <c r="H63" s="61"/>
      <c r="J63" s="61"/>
      <c r="K63" s="61" t="s">
        <v>396</v>
      </c>
      <c r="L63" s="61" t="s">
        <v>397</v>
      </c>
      <c r="M63" s="61"/>
    </row>
    <row r="64" spans="1:13" x14ac:dyDescent="0.25">
      <c r="A64" s="59">
        <v>50</v>
      </c>
      <c r="B64" s="61" t="s">
        <v>618</v>
      </c>
      <c r="C64" s="59" t="s">
        <v>407</v>
      </c>
      <c r="D64" s="60" t="s">
        <v>461</v>
      </c>
      <c r="E64" s="59">
        <v>2</v>
      </c>
      <c r="F64" s="61" t="s">
        <v>453</v>
      </c>
      <c r="G64" s="59"/>
      <c r="H64" s="61"/>
      <c r="I64" s="61"/>
      <c r="J64" s="61"/>
      <c r="K64" s="61" t="s">
        <v>396</v>
      </c>
      <c r="L64" s="61" t="s">
        <v>397</v>
      </c>
      <c r="M64" s="61"/>
    </row>
    <row r="65" spans="1:13" x14ac:dyDescent="0.25">
      <c r="A65" s="59">
        <v>51</v>
      </c>
      <c r="B65" s="61" t="s">
        <v>618</v>
      </c>
      <c r="C65" s="61" t="s">
        <v>407</v>
      </c>
      <c r="D65" s="60" t="s">
        <v>462</v>
      </c>
      <c r="E65" s="59">
        <v>2</v>
      </c>
      <c r="F65" s="61" t="s">
        <v>453</v>
      </c>
      <c r="G65" s="59"/>
      <c r="I65" s="66"/>
      <c r="J65" s="61"/>
      <c r="K65" s="61" t="s">
        <v>396</v>
      </c>
      <c r="L65" s="61" t="s">
        <v>397</v>
      </c>
      <c r="M65" s="61"/>
    </row>
    <row r="66" spans="1:13" x14ac:dyDescent="0.25">
      <c r="A66" s="59">
        <v>52</v>
      </c>
      <c r="B66" s="61" t="s">
        <v>618</v>
      </c>
      <c r="C66" s="59" t="s">
        <v>409</v>
      </c>
      <c r="D66" s="64" t="s">
        <v>463</v>
      </c>
      <c r="E66" s="59">
        <v>3</v>
      </c>
      <c r="F66" s="61" t="s">
        <v>396</v>
      </c>
      <c r="G66" s="61"/>
      <c r="H66" s="61"/>
      <c r="I66" s="61"/>
      <c r="J66" s="65"/>
      <c r="K66" s="61"/>
      <c r="L66" s="65" t="s">
        <v>408</v>
      </c>
      <c r="M66" s="61"/>
    </row>
    <row r="67" spans="1:13" x14ac:dyDescent="0.25">
      <c r="A67" s="59">
        <v>53</v>
      </c>
      <c r="B67" s="61" t="s">
        <v>365</v>
      </c>
      <c r="C67" s="59" t="s">
        <v>392</v>
      </c>
      <c r="D67" s="80" t="s">
        <v>399</v>
      </c>
      <c r="E67" s="59">
        <v>1</v>
      </c>
      <c r="F67" s="61" t="s">
        <v>394</v>
      </c>
      <c r="G67" s="61"/>
      <c r="H67" s="61"/>
      <c r="I67" s="61"/>
      <c r="J67" s="61"/>
      <c r="K67" s="65"/>
      <c r="L67" s="61"/>
      <c r="M67" s="61"/>
    </row>
    <row r="68" spans="1:13" x14ac:dyDescent="0.25">
      <c r="A68" s="59">
        <v>54</v>
      </c>
      <c r="B68" s="61" t="s">
        <v>616</v>
      </c>
      <c r="C68" s="59" t="s">
        <v>392</v>
      </c>
      <c r="D68" s="80" t="s">
        <v>400</v>
      </c>
      <c r="E68" s="59">
        <v>1</v>
      </c>
      <c r="F68" s="61" t="s">
        <v>375</v>
      </c>
      <c r="G68" s="61"/>
      <c r="H68" s="61"/>
      <c r="I68" s="61"/>
      <c r="J68" s="61"/>
      <c r="K68" s="65"/>
      <c r="L68" s="61"/>
      <c r="M68" s="61"/>
    </row>
    <row r="69" spans="1:13" x14ac:dyDescent="0.25">
      <c r="A69" s="59">
        <v>55</v>
      </c>
      <c r="B69" s="61" t="s">
        <v>616</v>
      </c>
      <c r="C69" s="61" t="s">
        <v>383</v>
      </c>
      <c r="D69" s="80" t="s">
        <v>401</v>
      </c>
      <c r="E69" s="59">
        <v>1</v>
      </c>
      <c r="F69" s="61" t="s">
        <v>394</v>
      </c>
      <c r="G69" s="61"/>
      <c r="H69" s="61"/>
      <c r="I69" s="61"/>
      <c r="J69" s="61"/>
      <c r="K69" s="65"/>
      <c r="L69" s="65"/>
      <c r="M69" s="61"/>
    </row>
    <row r="70" spans="1:13" x14ac:dyDescent="0.25">
      <c r="A70" s="59">
        <v>56</v>
      </c>
      <c r="B70" s="61" t="s">
        <v>616</v>
      </c>
      <c r="C70" s="61" t="s">
        <v>377</v>
      </c>
      <c r="D70" s="80" t="s">
        <v>402</v>
      </c>
      <c r="E70" s="59">
        <v>1</v>
      </c>
      <c r="F70" s="61" t="s">
        <v>375</v>
      </c>
      <c r="G70" s="61"/>
      <c r="H70" s="61"/>
      <c r="I70" s="65"/>
      <c r="J70" s="65"/>
      <c r="K70" s="65"/>
      <c r="L70" s="65"/>
      <c r="M70" s="61"/>
    </row>
    <row r="71" spans="1:13" x14ac:dyDescent="0.25">
      <c r="A71" s="59">
        <v>57</v>
      </c>
      <c r="B71" s="61" t="s">
        <v>616</v>
      </c>
      <c r="C71" s="59" t="s">
        <v>403</v>
      </c>
      <c r="D71" s="80" t="s">
        <v>404</v>
      </c>
      <c r="E71" s="59">
        <v>1</v>
      </c>
      <c r="F71" s="61" t="s">
        <v>394</v>
      </c>
      <c r="G71" s="61"/>
      <c r="H71" s="61"/>
      <c r="I71" s="65"/>
      <c r="J71" s="65"/>
      <c r="K71" s="65"/>
      <c r="L71" s="65"/>
      <c r="M71" s="61"/>
    </row>
    <row r="72" spans="1:13" x14ac:dyDescent="0.25">
      <c r="A72" s="59">
        <v>58</v>
      </c>
      <c r="B72" s="61" t="s">
        <v>616</v>
      </c>
      <c r="C72" s="59" t="s">
        <v>383</v>
      </c>
      <c r="D72" s="80" t="s">
        <v>405</v>
      </c>
      <c r="E72" s="59">
        <v>1</v>
      </c>
      <c r="F72" s="61" t="s">
        <v>394</v>
      </c>
      <c r="G72" s="61"/>
      <c r="H72" s="61"/>
      <c r="I72" s="61"/>
      <c r="J72" s="65"/>
      <c r="K72" s="65"/>
      <c r="L72" s="65"/>
      <c r="M72" s="61"/>
    </row>
    <row r="73" spans="1:13" x14ac:dyDescent="0.25">
      <c r="A73" s="59">
        <v>59</v>
      </c>
      <c r="B73" s="67"/>
      <c r="C73" s="61"/>
      <c r="D73" s="68" t="s">
        <v>406</v>
      </c>
      <c r="E73" s="61"/>
      <c r="F73" s="61"/>
      <c r="G73" s="61"/>
      <c r="H73" s="61"/>
      <c r="I73" s="65"/>
      <c r="J73" s="65"/>
      <c r="K73" s="61"/>
      <c r="L73" s="65"/>
      <c r="M73" s="61"/>
    </row>
    <row r="74" spans="1:13" x14ac:dyDescent="0.25">
      <c r="A74" s="59">
        <v>60</v>
      </c>
      <c r="B74" s="61" t="s">
        <v>619</v>
      </c>
      <c r="C74" s="59" t="s">
        <v>376</v>
      </c>
      <c r="D74" s="60" t="s">
        <v>448</v>
      </c>
      <c r="E74" s="61">
        <v>1</v>
      </c>
      <c r="F74" s="61" t="s">
        <v>396</v>
      </c>
      <c r="G74" s="61"/>
      <c r="I74" s="61" t="s">
        <v>396</v>
      </c>
      <c r="J74" s="65"/>
      <c r="K74" s="65"/>
      <c r="L74" s="65"/>
      <c r="M74" s="61"/>
    </row>
    <row r="75" spans="1:13" x14ac:dyDescent="0.25">
      <c r="A75" s="59">
        <v>61</v>
      </c>
      <c r="B75" s="61" t="s">
        <v>365</v>
      </c>
      <c r="C75" s="59" t="s">
        <v>411</v>
      </c>
      <c r="D75" s="60" t="s">
        <v>449</v>
      </c>
      <c r="E75" s="61">
        <v>1</v>
      </c>
      <c r="F75" s="61" t="s">
        <v>396</v>
      </c>
      <c r="G75" s="61"/>
      <c r="H75" s="65"/>
      <c r="I75" s="61" t="s">
        <v>396</v>
      </c>
      <c r="J75" s="65"/>
      <c r="K75" s="65"/>
      <c r="L75" s="65"/>
      <c r="M75" s="61"/>
    </row>
    <row r="76" spans="1:13" x14ac:dyDescent="0.25">
      <c r="A76" s="59">
        <v>62</v>
      </c>
      <c r="B76" s="61" t="s">
        <v>619</v>
      </c>
      <c r="C76" s="61" t="s">
        <v>376</v>
      </c>
      <c r="D76" s="64" t="s">
        <v>466</v>
      </c>
      <c r="E76" s="61">
        <v>1</v>
      </c>
      <c r="F76" s="61" t="s">
        <v>389</v>
      </c>
      <c r="G76" s="61"/>
      <c r="I76" s="61" t="s">
        <v>396</v>
      </c>
      <c r="J76" s="65"/>
      <c r="K76" s="65"/>
      <c r="L76" s="65"/>
      <c r="M76" s="61"/>
    </row>
    <row r="77" spans="1:13" x14ac:dyDescent="0.25">
      <c r="A77" s="59">
        <v>63</v>
      </c>
      <c r="B77" s="61" t="s">
        <v>619</v>
      </c>
      <c r="C77" s="61" t="s">
        <v>409</v>
      </c>
      <c r="D77" s="60" t="s">
        <v>613</v>
      </c>
      <c r="E77" s="61">
        <v>1</v>
      </c>
      <c r="F77" s="61" t="s">
        <v>389</v>
      </c>
      <c r="G77" s="61"/>
      <c r="H77" s="61"/>
      <c r="I77" s="65"/>
      <c r="J77" s="65"/>
      <c r="K77" s="65"/>
      <c r="L77" s="65"/>
      <c r="M77" s="61"/>
    </row>
    <row r="78" spans="1:13" x14ac:dyDescent="0.25">
      <c r="A78" s="59">
        <v>64</v>
      </c>
      <c r="B78" s="61" t="s">
        <v>365</v>
      </c>
      <c r="C78" s="61" t="s">
        <v>621</v>
      </c>
      <c r="D78" s="60" t="s">
        <v>450</v>
      </c>
      <c r="E78" s="61">
        <v>1</v>
      </c>
      <c r="F78" s="61" t="s">
        <v>396</v>
      </c>
      <c r="G78" s="59"/>
      <c r="H78" s="65"/>
      <c r="I78" s="65"/>
      <c r="J78" s="65" t="s">
        <v>389</v>
      </c>
      <c r="K78" s="65"/>
      <c r="L78" s="65"/>
      <c r="M78" s="65"/>
    </row>
    <row r="79" spans="1:13" x14ac:dyDescent="0.25">
      <c r="A79" s="59">
        <v>65</v>
      </c>
      <c r="B79" s="61" t="s">
        <v>340</v>
      </c>
      <c r="C79" s="59" t="s">
        <v>409</v>
      </c>
      <c r="D79" s="60" t="s">
        <v>459</v>
      </c>
      <c r="E79" s="61">
        <v>1</v>
      </c>
      <c r="F79" s="61" t="s">
        <v>389</v>
      </c>
      <c r="G79" s="61"/>
      <c r="H79" s="61"/>
      <c r="I79" s="61"/>
      <c r="J79" s="65" t="s">
        <v>389</v>
      </c>
      <c r="K79" s="65"/>
      <c r="L79" s="65"/>
      <c r="M79" s="61"/>
    </row>
    <row r="80" spans="1:13" x14ac:dyDescent="0.25">
      <c r="A80" s="59">
        <v>66</v>
      </c>
      <c r="B80" s="61" t="s">
        <v>619</v>
      </c>
      <c r="C80" s="61" t="s">
        <v>376</v>
      </c>
      <c r="D80" s="60" t="s">
        <v>451</v>
      </c>
      <c r="E80" s="61">
        <v>2</v>
      </c>
      <c r="F80" s="61" t="s">
        <v>408</v>
      </c>
      <c r="G80" s="59"/>
      <c r="H80" s="61"/>
      <c r="I80" s="61"/>
      <c r="J80" s="61"/>
      <c r="K80" s="61" t="s">
        <v>408</v>
      </c>
      <c r="M80" s="61"/>
    </row>
    <row r="81" spans="1:13" x14ac:dyDescent="0.25">
      <c r="A81" s="59">
        <v>67</v>
      </c>
      <c r="B81" s="61" t="s">
        <v>619</v>
      </c>
      <c r="C81" s="61" t="s">
        <v>376</v>
      </c>
      <c r="D81" s="60" t="s">
        <v>452</v>
      </c>
      <c r="E81" s="61">
        <v>2</v>
      </c>
      <c r="F81" s="61" t="s">
        <v>389</v>
      </c>
      <c r="G81" s="61"/>
      <c r="H81" s="61"/>
      <c r="I81" s="61"/>
      <c r="J81" s="65"/>
      <c r="K81" s="61" t="s">
        <v>408</v>
      </c>
      <c r="L81" s="65"/>
      <c r="M81" s="61"/>
    </row>
    <row r="82" spans="1:13" x14ac:dyDescent="0.25">
      <c r="A82" s="59">
        <v>68</v>
      </c>
      <c r="B82" s="61" t="s">
        <v>619</v>
      </c>
      <c r="C82" s="61" t="s">
        <v>376</v>
      </c>
      <c r="D82" s="64" t="s">
        <v>472</v>
      </c>
      <c r="E82" s="61">
        <v>2</v>
      </c>
      <c r="F82" s="61" t="s">
        <v>389</v>
      </c>
      <c r="G82" s="59"/>
      <c r="H82" s="61"/>
      <c r="I82" s="65"/>
      <c r="J82" s="61"/>
      <c r="K82" s="61" t="s">
        <v>396</v>
      </c>
      <c r="L82" s="61"/>
      <c r="M82" s="61"/>
    </row>
    <row r="83" spans="1:13" x14ac:dyDescent="0.25">
      <c r="A83" s="59">
        <v>69</v>
      </c>
      <c r="B83" s="61" t="s">
        <v>619</v>
      </c>
      <c r="C83" s="61" t="s">
        <v>376</v>
      </c>
      <c r="D83" s="64" t="s">
        <v>473</v>
      </c>
      <c r="E83" s="61">
        <v>2</v>
      </c>
      <c r="F83" s="61" t="s">
        <v>389</v>
      </c>
      <c r="G83" s="59"/>
      <c r="H83" s="61"/>
      <c r="I83" s="61"/>
      <c r="J83" s="61"/>
      <c r="K83" s="61" t="s">
        <v>396</v>
      </c>
      <c r="L83" s="61"/>
      <c r="M83" s="61"/>
    </row>
    <row r="84" spans="1:13" x14ac:dyDescent="0.25">
      <c r="A84" s="59">
        <v>70</v>
      </c>
      <c r="B84" s="61" t="s">
        <v>619</v>
      </c>
      <c r="C84" s="61" t="s">
        <v>376</v>
      </c>
      <c r="D84" s="60" t="s">
        <v>280</v>
      </c>
      <c r="E84" s="61">
        <v>2</v>
      </c>
      <c r="F84" s="61" t="s">
        <v>389</v>
      </c>
      <c r="G84" s="61"/>
      <c r="H84" s="61"/>
      <c r="I84" s="61"/>
      <c r="J84" s="65"/>
      <c r="K84" s="65"/>
      <c r="L84" s="61" t="s">
        <v>408</v>
      </c>
      <c r="M84" s="61"/>
    </row>
    <row r="85" spans="1:13" s="51" customFormat="1" x14ac:dyDescent="0.25">
      <c r="A85" s="59">
        <v>71</v>
      </c>
      <c r="B85" s="59" t="s">
        <v>614</v>
      </c>
      <c r="C85" s="59" t="s">
        <v>374</v>
      </c>
      <c r="D85" s="81" t="s">
        <v>410</v>
      </c>
      <c r="E85" s="59">
        <v>3</v>
      </c>
      <c r="F85" s="61" t="s">
        <v>389</v>
      </c>
      <c r="G85" s="59"/>
      <c r="H85" s="61"/>
      <c r="I85" s="61"/>
      <c r="J85" s="61"/>
      <c r="K85" s="61"/>
      <c r="L85" s="61" t="s">
        <v>389</v>
      </c>
      <c r="M85" s="61"/>
    </row>
    <row r="86" spans="1:13" x14ac:dyDescent="0.25">
      <c r="A86" s="59">
        <v>72</v>
      </c>
      <c r="B86" s="59" t="s">
        <v>614</v>
      </c>
      <c r="C86" s="59" t="s">
        <v>622</v>
      </c>
      <c r="D86" s="56" t="s">
        <v>455</v>
      </c>
      <c r="E86" s="59">
        <v>3</v>
      </c>
      <c r="F86" s="61" t="s">
        <v>389</v>
      </c>
      <c r="G86" s="61"/>
      <c r="H86" s="61"/>
      <c r="I86" s="61"/>
      <c r="J86" s="65"/>
      <c r="K86" s="61"/>
      <c r="L86" s="65" t="s">
        <v>396</v>
      </c>
      <c r="M86" s="61"/>
    </row>
    <row r="87" spans="1:13" x14ac:dyDescent="0.25">
      <c r="A87" s="59">
        <v>73</v>
      </c>
      <c r="B87" s="61"/>
      <c r="C87" s="59"/>
      <c r="D87" s="68" t="s">
        <v>412</v>
      </c>
      <c r="E87" s="59"/>
      <c r="F87" s="61"/>
      <c r="G87" s="61"/>
      <c r="H87" s="61"/>
      <c r="I87" s="61"/>
      <c r="J87" s="65"/>
      <c r="K87" s="65"/>
      <c r="L87" s="65"/>
      <c r="M87" s="61"/>
    </row>
    <row r="88" spans="1:13" x14ac:dyDescent="0.25">
      <c r="A88" s="59">
        <v>74</v>
      </c>
      <c r="B88" s="61" t="s">
        <v>614</v>
      </c>
      <c r="C88" s="59" t="s">
        <v>413</v>
      </c>
      <c r="D88" s="69" t="s">
        <v>414</v>
      </c>
      <c r="E88" s="59">
        <v>1</v>
      </c>
      <c r="F88" s="61" t="s">
        <v>378</v>
      </c>
      <c r="G88" s="59"/>
      <c r="H88" s="61"/>
      <c r="I88" s="61"/>
      <c r="J88" s="61"/>
      <c r="K88" s="61"/>
      <c r="L88" s="61"/>
      <c r="M88" s="61"/>
    </row>
    <row r="89" spans="1:13" x14ac:dyDescent="0.25">
      <c r="A89" s="59">
        <v>75</v>
      </c>
      <c r="B89" s="61" t="s">
        <v>614</v>
      </c>
      <c r="C89" s="59" t="s">
        <v>386</v>
      </c>
      <c r="D89" s="56" t="s">
        <v>415</v>
      </c>
      <c r="E89" s="61">
        <v>1</v>
      </c>
      <c r="F89" s="61" t="s">
        <v>384</v>
      </c>
      <c r="G89" s="59"/>
      <c r="H89" s="61"/>
      <c r="I89" s="61"/>
      <c r="J89" s="61"/>
      <c r="K89" s="61"/>
      <c r="L89" s="61"/>
      <c r="M89" s="61"/>
    </row>
    <row r="90" spans="1:13" x14ac:dyDescent="0.25">
      <c r="A90" s="59">
        <v>76</v>
      </c>
      <c r="B90" s="61" t="s">
        <v>614</v>
      </c>
      <c r="C90" s="59" t="s">
        <v>413</v>
      </c>
      <c r="D90" s="56" t="s">
        <v>623</v>
      </c>
      <c r="E90" s="61">
        <v>2</v>
      </c>
      <c r="F90" s="61" t="s">
        <v>384</v>
      </c>
      <c r="G90" s="59"/>
      <c r="H90" s="61"/>
      <c r="I90" s="65"/>
      <c r="J90" s="65"/>
      <c r="K90" s="61"/>
      <c r="L90" s="65"/>
      <c r="M90" s="61"/>
    </row>
    <row r="91" spans="1:13" x14ac:dyDescent="0.25">
      <c r="A91" s="59">
        <v>77</v>
      </c>
      <c r="B91" s="61" t="s">
        <v>614</v>
      </c>
      <c r="C91" s="59" t="s">
        <v>413</v>
      </c>
      <c r="D91" s="69" t="s">
        <v>416</v>
      </c>
      <c r="E91" s="59">
        <v>2</v>
      </c>
      <c r="F91" s="61" t="s">
        <v>384</v>
      </c>
      <c r="G91" s="59"/>
      <c r="H91" s="61"/>
      <c r="I91" s="61"/>
      <c r="J91" s="61"/>
      <c r="K91" s="61"/>
      <c r="L91" s="61"/>
      <c r="M91" s="61"/>
    </row>
    <row r="92" spans="1:13" ht="32" x14ac:dyDescent="0.25">
      <c r="A92" s="59">
        <v>78</v>
      </c>
      <c r="B92" s="61" t="s">
        <v>614</v>
      </c>
      <c r="C92" s="59" t="s">
        <v>413</v>
      </c>
      <c r="D92" s="69" t="s">
        <v>417</v>
      </c>
      <c r="E92" s="59">
        <v>3</v>
      </c>
      <c r="F92" s="61" t="s">
        <v>384</v>
      </c>
      <c r="G92" s="59"/>
      <c r="H92" s="61"/>
      <c r="I92" s="65"/>
      <c r="J92" s="61"/>
      <c r="K92" s="61"/>
      <c r="L92" s="61"/>
      <c r="M92" s="61"/>
    </row>
    <row r="93" spans="1:13" x14ac:dyDescent="0.25">
      <c r="A93" s="59">
        <v>79</v>
      </c>
      <c r="B93" s="61" t="s">
        <v>614</v>
      </c>
      <c r="C93" s="59" t="s">
        <v>382</v>
      </c>
      <c r="D93" s="69"/>
      <c r="E93" s="59"/>
      <c r="F93" s="59"/>
      <c r="G93" s="59"/>
      <c r="H93" s="61"/>
      <c r="I93" s="61"/>
      <c r="J93" s="61"/>
      <c r="K93" s="61"/>
      <c r="L93" s="61"/>
      <c r="M93" s="61"/>
    </row>
    <row r="94" spans="1:13" x14ac:dyDescent="0.25">
      <c r="A94" s="59">
        <v>80</v>
      </c>
      <c r="B94" s="61" t="s">
        <v>615</v>
      </c>
      <c r="C94" s="59" t="s">
        <v>376</v>
      </c>
      <c r="D94" s="69"/>
      <c r="E94" s="59"/>
      <c r="F94" s="59"/>
      <c r="G94" s="59"/>
      <c r="H94" s="61"/>
      <c r="I94" s="61"/>
      <c r="J94" s="61"/>
      <c r="K94" s="61"/>
      <c r="L94" s="61"/>
      <c r="M94" s="61"/>
    </row>
    <row r="95" spans="1:13" x14ac:dyDescent="0.25">
      <c r="A95" s="59">
        <v>81</v>
      </c>
      <c r="B95" s="61"/>
      <c r="C95" s="59"/>
      <c r="D95" s="70" t="s">
        <v>418</v>
      </c>
      <c r="E95" s="59"/>
      <c r="F95" s="59"/>
      <c r="G95" s="59"/>
      <c r="H95" s="61"/>
      <c r="I95" s="61"/>
      <c r="J95" s="61"/>
      <c r="K95" s="61"/>
      <c r="L95" s="61"/>
      <c r="M95" s="61"/>
    </row>
    <row r="96" spans="1:13" x14ac:dyDescent="0.25">
      <c r="A96" s="59">
        <v>82</v>
      </c>
      <c r="B96" s="61" t="s">
        <v>346</v>
      </c>
      <c r="C96" s="63" t="s">
        <v>421</v>
      </c>
      <c r="D96" s="69" t="s">
        <v>510</v>
      </c>
      <c r="E96" s="61">
        <v>1</v>
      </c>
      <c r="F96" s="61" t="s">
        <v>381</v>
      </c>
      <c r="G96" s="61"/>
      <c r="H96" s="61" t="s">
        <v>419</v>
      </c>
      <c r="I96" s="61"/>
      <c r="J96" s="61"/>
      <c r="K96" s="61"/>
      <c r="L96" s="61"/>
      <c r="M96" s="61"/>
    </row>
    <row r="97" spans="1:13" x14ac:dyDescent="0.25">
      <c r="A97" s="59">
        <v>83</v>
      </c>
      <c r="B97" s="61" t="s">
        <v>620</v>
      </c>
      <c r="C97" s="63" t="s">
        <v>421</v>
      </c>
      <c r="D97" s="69" t="s">
        <v>157</v>
      </c>
      <c r="E97" s="61">
        <v>1</v>
      </c>
      <c r="F97" s="61" t="s">
        <v>381</v>
      </c>
      <c r="G97" s="59"/>
      <c r="H97" s="61"/>
      <c r="I97" s="61" t="s">
        <v>627</v>
      </c>
      <c r="K97" s="61" t="s">
        <v>425</v>
      </c>
      <c r="L97" s="61" t="s">
        <v>419</v>
      </c>
      <c r="M97" s="61"/>
    </row>
    <row r="98" spans="1:13" x14ac:dyDescent="0.25">
      <c r="A98" s="59">
        <v>84</v>
      </c>
      <c r="B98" s="61" t="s">
        <v>365</v>
      </c>
      <c r="C98" s="63" t="s">
        <v>421</v>
      </c>
      <c r="D98" s="69" t="s">
        <v>507</v>
      </c>
      <c r="E98" s="61">
        <v>1</v>
      </c>
      <c r="F98" s="61" t="s">
        <v>381</v>
      </c>
      <c r="G98" s="59"/>
      <c r="H98" s="61"/>
      <c r="I98" s="61" t="s">
        <v>424</v>
      </c>
      <c r="J98" s="61" t="s">
        <v>627</v>
      </c>
      <c r="K98" s="61" t="s">
        <v>425</v>
      </c>
      <c r="L98" s="61" t="s">
        <v>419</v>
      </c>
      <c r="M98" s="61"/>
    </row>
    <row r="99" spans="1:13" x14ac:dyDescent="0.25">
      <c r="A99" s="59">
        <v>85</v>
      </c>
      <c r="B99" s="61" t="s">
        <v>617</v>
      </c>
      <c r="C99" s="63" t="s">
        <v>421</v>
      </c>
      <c r="D99" s="69" t="s">
        <v>503</v>
      </c>
      <c r="E99" s="61">
        <v>1</v>
      </c>
      <c r="F99" s="61" t="s">
        <v>381</v>
      </c>
      <c r="G99" s="59"/>
      <c r="H99" s="61"/>
      <c r="I99" s="61" t="s">
        <v>424</v>
      </c>
      <c r="J99" s="61" t="s">
        <v>627</v>
      </c>
      <c r="K99" s="61" t="s">
        <v>425</v>
      </c>
      <c r="L99" s="61" t="s">
        <v>419</v>
      </c>
      <c r="M99" s="61"/>
    </row>
    <row r="100" spans="1:13" x14ac:dyDescent="0.25">
      <c r="A100" s="59">
        <v>86</v>
      </c>
      <c r="B100" s="61" t="s">
        <v>346</v>
      </c>
      <c r="C100" s="63" t="s">
        <v>421</v>
      </c>
      <c r="D100" s="69" t="s">
        <v>546</v>
      </c>
      <c r="E100" s="59">
        <v>1</v>
      </c>
      <c r="F100" s="63" t="s">
        <v>381</v>
      </c>
      <c r="G100" s="59"/>
      <c r="H100" s="61"/>
      <c r="I100" s="61" t="s">
        <v>598</v>
      </c>
      <c r="J100" s="61" t="s">
        <v>511</v>
      </c>
      <c r="K100" s="61"/>
      <c r="L100" s="61"/>
      <c r="M100" s="61"/>
    </row>
    <row r="101" spans="1:13" x14ac:dyDescent="0.25">
      <c r="A101" s="59">
        <v>87</v>
      </c>
      <c r="B101" s="61" t="s">
        <v>346</v>
      </c>
      <c r="C101" s="63" t="s">
        <v>421</v>
      </c>
      <c r="D101" s="69" t="s">
        <v>547</v>
      </c>
      <c r="E101" s="59">
        <v>1</v>
      </c>
      <c r="F101" s="63" t="s">
        <v>381</v>
      </c>
      <c r="G101" s="59"/>
      <c r="H101" s="61"/>
      <c r="I101" s="61" t="s">
        <v>598</v>
      </c>
      <c r="J101" s="61" t="s">
        <v>511</v>
      </c>
      <c r="K101" s="61"/>
      <c r="L101" s="61"/>
      <c r="M101" s="63"/>
    </row>
    <row r="102" spans="1:13" x14ac:dyDescent="0.25">
      <c r="A102" s="59">
        <v>88</v>
      </c>
      <c r="B102" s="61" t="s">
        <v>346</v>
      </c>
      <c r="C102" s="63" t="s">
        <v>421</v>
      </c>
      <c r="D102" s="69" t="s">
        <v>502</v>
      </c>
      <c r="E102" s="59">
        <v>1</v>
      </c>
      <c r="F102" s="63" t="s">
        <v>381</v>
      </c>
      <c r="G102" s="59"/>
      <c r="H102" s="61"/>
      <c r="I102" s="61" t="s">
        <v>598</v>
      </c>
      <c r="J102" s="61" t="s">
        <v>511</v>
      </c>
      <c r="K102" s="61"/>
      <c r="L102" s="61"/>
      <c r="M102" s="63"/>
    </row>
    <row r="103" spans="1:13" x14ac:dyDescent="0.25">
      <c r="A103" s="59">
        <v>89</v>
      </c>
      <c r="B103" s="61" t="s">
        <v>346</v>
      </c>
      <c r="C103" s="63" t="s">
        <v>421</v>
      </c>
      <c r="D103" s="69" t="s">
        <v>505</v>
      </c>
      <c r="E103" s="59">
        <v>1</v>
      </c>
      <c r="F103" s="63" t="s">
        <v>381</v>
      </c>
      <c r="G103" s="59"/>
      <c r="H103" s="61"/>
      <c r="I103" s="61" t="s">
        <v>598</v>
      </c>
      <c r="J103" s="61" t="s">
        <v>511</v>
      </c>
      <c r="K103" s="61"/>
      <c r="L103" s="61"/>
      <c r="M103" s="63"/>
    </row>
    <row r="104" spans="1:13" x14ac:dyDescent="0.25">
      <c r="A104" s="59">
        <v>90</v>
      </c>
      <c r="B104" s="61" t="s">
        <v>346</v>
      </c>
      <c r="C104" s="63" t="s">
        <v>421</v>
      </c>
      <c r="D104" s="69" t="s">
        <v>504</v>
      </c>
      <c r="E104" s="59">
        <v>1</v>
      </c>
      <c r="F104" s="63" t="s">
        <v>381</v>
      </c>
      <c r="G104" s="59"/>
      <c r="H104" s="61"/>
      <c r="I104" s="61" t="s">
        <v>598</v>
      </c>
      <c r="J104" s="61" t="s">
        <v>599</v>
      </c>
      <c r="K104" s="61"/>
      <c r="L104" s="61"/>
      <c r="M104" s="63"/>
    </row>
    <row r="105" spans="1:13" x14ac:dyDescent="0.25">
      <c r="A105" s="59">
        <v>91</v>
      </c>
      <c r="B105" s="61" t="s">
        <v>346</v>
      </c>
      <c r="C105" s="63" t="s">
        <v>421</v>
      </c>
      <c r="D105" s="69" t="s">
        <v>499</v>
      </c>
      <c r="E105" s="59">
        <v>1</v>
      </c>
      <c r="F105" s="63" t="s">
        <v>381</v>
      </c>
      <c r="G105" s="59"/>
      <c r="H105" s="61"/>
      <c r="I105" s="61" t="s">
        <v>424</v>
      </c>
      <c r="J105" s="61" t="s">
        <v>599</v>
      </c>
      <c r="K105" s="61" t="s">
        <v>419</v>
      </c>
      <c r="L105" s="61"/>
      <c r="M105" s="63"/>
    </row>
    <row r="106" spans="1:13" x14ac:dyDescent="0.25">
      <c r="A106" s="59">
        <v>92</v>
      </c>
      <c r="B106" s="61" t="s">
        <v>346</v>
      </c>
      <c r="C106" s="63" t="s">
        <v>421</v>
      </c>
      <c r="D106" s="69" t="s">
        <v>500</v>
      </c>
      <c r="E106" s="59">
        <v>1</v>
      </c>
      <c r="F106" s="63" t="s">
        <v>381</v>
      </c>
      <c r="G106" s="59"/>
      <c r="H106" s="61"/>
      <c r="I106" s="61"/>
      <c r="J106" s="61" t="s">
        <v>425</v>
      </c>
      <c r="K106" s="61" t="s">
        <v>419</v>
      </c>
      <c r="L106" s="61"/>
      <c r="M106" s="63"/>
    </row>
    <row r="107" spans="1:13" x14ac:dyDescent="0.25">
      <c r="A107" s="59">
        <v>93</v>
      </c>
      <c r="B107" s="61" t="s">
        <v>346</v>
      </c>
      <c r="C107" s="63" t="s">
        <v>421</v>
      </c>
      <c r="D107" s="69" t="s">
        <v>506</v>
      </c>
      <c r="E107" s="59">
        <v>1</v>
      </c>
      <c r="F107" s="63" t="s">
        <v>381</v>
      </c>
      <c r="G107" s="59"/>
      <c r="H107" s="61"/>
      <c r="I107" s="61"/>
      <c r="J107" s="61" t="s">
        <v>425</v>
      </c>
      <c r="K107" s="61" t="s">
        <v>419</v>
      </c>
      <c r="L107" s="61"/>
      <c r="M107" s="63"/>
    </row>
    <row r="108" spans="1:13" x14ac:dyDescent="0.25">
      <c r="A108" s="59">
        <v>94</v>
      </c>
      <c r="B108" s="61" t="s">
        <v>346</v>
      </c>
      <c r="C108" s="63" t="s">
        <v>421</v>
      </c>
      <c r="D108" s="69" t="s">
        <v>548</v>
      </c>
      <c r="E108" s="59">
        <v>1</v>
      </c>
      <c r="F108" s="63" t="s">
        <v>381</v>
      </c>
      <c r="G108" s="59"/>
      <c r="H108" s="61"/>
      <c r="I108" s="61"/>
      <c r="J108" s="61" t="s">
        <v>425</v>
      </c>
      <c r="K108" s="61" t="s">
        <v>419</v>
      </c>
      <c r="L108" s="61"/>
      <c r="M108" s="63"/>
    </row>
    <row r="109" spans="1:13" x14ac:dyDescent="0.25">
      <c r="A109" s="59">
        <v>95</v>
      </c>
      <c r="B109" s="61" t="s">
        <v>346</v>
      </c>
      <c r="C109" s="63" t="s">
        <v>421</v>
      </c>
      <c r="D109" s="69" t="s">
        <v>501</v>
      </c>
      <c r="E109" s="59">
        <v>1</v>
      </c>
      <c r="F109" s="63" t="s">
        <v>381</v>
      </c>
      <c r="G109" s="59"/>
      <c r="H109" s="61"/>
      <c r="I109" s="61"/>
      <c r="J109" s="61" t="s">
        <v>425</v>
      </c>
      <c r="K109" s="61"/>
      <c r="L109" s="61"/>
      <c r="M109" s="63"/>
    </row>
    <row r="110" spans="1:13" x14ac:dyDescent="0.25">
      <c r="A110" s="59">
        <v>96</v>
      </c>
      <c r="B110" s="61" t="s">
        <v>346</v>
      </c>
      <c r="C110" s="63" t="s">
        <v>421</v>
      </c>
      <c r="D110" s="69" t="s">
        <v>508</v>
      </c>
      <c r="E110" s="59">
        <v>2</v>
      </c>
      <c r="F110" s="63" t="s">
        <v>381</v>
      </c>
      <c r="G110" s="59"/>
      <c r="H110" s="61"/>
      <c r="I110" s="61"/>
      <c r="J110" s="61" t="s">
        <v>422</v>
      </c>
      <c r="K110" s="61" t="s">
        <v>423</v>
      </c>
      <c r="L110" s="61" t="s">
        <v>425</v>
      </c>
      <c r="M110" s="63"/>
    </row>
    <row r="111" spans="1:13" x14ac:dyDescent="0.25">
      <c r="A111" s="59">
        <v>97</v>
      </c>
      <c r="B111" s="61" t="s">
        <v>346</v>
      </c>
      <c r="C111" s="63" t="s">
        <v>421</v>
      </c>
      <c r="D111" s="69" t="s">
        <v>509</v>
      </c>
      <c r="E111" s="59">
        <v>2</v>
      </c>
      <c r="F111" s="63" t="s">
        <v>381</v>
      </c>
      <c r="G111" s="59"/>
      <c r="H111" s="61"/>
      <c r="I111" s="61"/>
      <c r="J111" s="61"/>
      <c r="K111" s="61" t="s">
        <v>424</v>
      </c>
      <c r="L111" s="61"/>
      <c r="M111" s="63"/>
    </row>
    <row r="112" spans="1:13" x14ac:dyDescent="0.25">
      <c r="A112" s="59">
        <v>98</v>
      </c>
      <c r="B112" s="61" t="s">
        <v>346</v>
      </c>
      <c r="C112" s="63" t="s">
        <v>421</v>
      </c>
      <c r="D112" s="69" t="s">
        <v>512</v>
      </c>
      <c r="E112" s="59">
        <v>3</v>
      </c>
      <c r="F112" s="63" t="s">
        <v>381</v>
      </c>
      <c r="G112" s="59"/>
      <c r="H112" s="61"/>
      <c r="I112" s="61"/>
      <c r="J112" s="61"/>
      <c r="K112" s="61"/>
      <c r="L112" s="61" t="s">
        <v>514</v>
      </c>
      <c r="M112" s="63"/>
    </row>
    <row r="113" spans="1:13" ht="17" customHeight="1" x14ac:dyDescent="0.25">
      <c r="A113" s="59">
        <v>99</v>
      </c>
      <c r="B113" s="61" t="s">
        <v>346</v>
      </c>
      <c r="C113" s="63" t="s">
        <v>421</v>
      </c>
      <c r="D113" s="69" t="s">
        <v>513</v>
      </c>
      <c r="E113" s="59">
        <v>3</v>
      </c>
      <c r="F113" s="63" t="s">
        <v>381</v>
      </c>
      <c r="G113" s="59"/>
      <c r="H113" s="61"/>
      <c r="I113" s="61"/>
      <c r="J113" s="61"/>
      <c r="K113" s="61"/>
      <c r="L113" s="61" t="s">
        <v>628</v>
      </c>
      <c r="M113" s="63"/>
    </row>
    <row r="114" spans="1:13" ht="17" customHeight="1" x14ac:dyDescent="0.25">
      <c r="A114" s="59">
        <v>100</v>
      </c>
      <c r="B114" s="61" t="s">
        <v>346</v>
      </c>
      <c r="C114" s="63" t="s">
        <v>421</v>
      </c>
      <c r="D114" s="69" t="s">
        <v>565</v>
      </c>
      <c r="E114" s="59">
        <v>3</v>
      </c>
      <c r="F114" s="63" t="s">
        <v>381</v>
      </c>
      <c r="G114" s="59"/>
      <c r="H114" s="61"/>
      <c r="I114" s="61"/>
      <c r="J114" s="61"/>
      <c r="K114" s="61"/>
      <c r="L114" s="61" t="s">
        <v>424</v>
      </c>
      <c r="M114" s="63"/>
    </row>
    <row r="115" spans="1:13" ht="17" customHeight="1" x14ac:dyDescent="0.25">
      <c r="A115" s="59">
        <v>101</v>
      </c>
      <c r="B115" s="61" t="s">
        <v>346</v>
      </c>
      <c r="C115" s="63" t="s">
        <v>498</v>
      </c>
      <c r="D115" s="69" t="s">
        <v>420</v>
      </c>
      <c r="E115" s="59">
        <v>2</v>
      </c>
      <c r="F115" s="63" t="s">
        <v>381</v>
      </c>
      <c r="G115" s="59"/>
      <c r="H115" s="61"/>
      <c r="I115" s="61"/>
      <c r="J115" s="61"/>
      <c r="K115" s="61" t="s">
        <v>537</v>
      </c>
      <c r="L115" s="61" t="s">
        <v>388</v>
      </c>
      <c r="M115" s="63"/>
    </row>
    <row r="116" spans="1:13" ht="17" customHeight="1" x14ac:dyDescent="0.25">
      <c r="A116" s="59">
        <v>102</v>
      </c>
      <c r="B116" s="61" t="s">
        <v>346</v>
      </c>
      <c r="C116" s="63" t="s">
        <v>498</v>
      </c>
      <c r="D116" s="69" t="s">
        <v>536</v>
      </c>
      <c r="E116" s="59">
        <v>1</v>
      </c>
      <c r="F116" s="63" t="s">
        <v>381</v>
      </c>
      <c r="G116" s="59"/>
      <c r="H116" s="61"/>
      <c r="I116" s="61" t="s">
        <v>424</v>
      </c>
      <c r="J116" s="61" t="s">
        <v>537</v>
      </c>
      <c r="K116" s="61"/>
      <c r="L116" s="61"/>
      <c r="M116" s="63"/>
    </row>
    <row r="117" spans="1:13" x14ac:dyDescent="0.25">
      <c r="A117" s="59">
        <v>103</v>
      </c>
      <c r="B117" s="61" t="s">
        <v>346</v>
      </c>
      <c r="C117" s="63" t="s">
        <v>498</v>
      </c>
      <c r="D117" s="69" t="s">
        <v>624</v>
      </c>
      <c r="E117" s="59">
        <v>1</v>
      </c>
      <c r="F117" s="63" t="s">
        <v>381</v>
      </c>
      <c r="G117" s="59"/>
      <c r="H117" s="61"/>
      <c r="I117" s="61" t="s">
        <v>629</v>
      </c>
      <c r="J117" s="61" t="s">
        <v>552</v>
      </c>
      <c r="K117" s="61"/>
      <c r="L117" s="61"/>
      <c r="M117" s="63"/>
    </row>
    <row r="118" spans="1:13" x14ac:dyDescent="0.25">
      <c r="A118" s="59">
        <v>104</v>
      </c>
      <c r="B118" s="61" t="s">
        <v>346</v>
      </c>
      <c r="C118" s="63" t="s">
        <v>498</v>
      </c>
      <c r="D118" s="69" t="s">
        <v>228</v>
      </c>
      <c r="E118" s="71">
        <v>1</v>
      </c>
      <c r="F118" s="72" t="s">
        <v>385</v>
      </c>
      <c r="G118" s="59"/>
      <c r="H118" s="61"/>
      <c r="I118" s="61"/>
      <c r="J118" s="61" t="s">
        <v>515</v>
      </c>
      <c r="K118" s="61" t="s">
        <v>552</v>
      </c>
      <c r="L118" s="61"/>
      <c r="M118" s="63"/>
    </row>
    <row r="119" spans="1:13" x14ac:dyDescent="0.25">
      <c r="A119" s="59">
        <v>105</v>
      </c>
      <c r="B119" s="61" t="s">
        <v>346</v>
      </c>
      <c r="C119" s="63" t="s">
        <v>498</v>
      </c>
      <c r="D119" s="69" t="s">
        <v>625</v>
      </c>
      <c r="E119" s="59">
        <v>1</v>
      </c>
      <c r="F119" s="63" t="s">
        <v>381</v>
      </c>
      <c r="G119" s="59"/>
      <c r="H119" s="61"/>
      <c r="I119" s="61"/>
      <c r="J119" s="61" t="s">
        <v>516</v>
      </c>
      <c r="K119" s="61" t="s">
        <v>553</v>
      </c>
      <c r="L119" s="61"/>
      <c r="M119" s="63"/>
    </row>
    <row r="120" spans="1:13" x14ac:dyDescent="0.25">
      <c r="A120" s="59">
        <v>106</v>
      </c>
      <c r="B120" s="61" t="s">
        <v>346</v>
      </c>
      <c r="C120" s="63" t="s">
        <v>498</v>
      </c>
      <c r="D120" s="69" t="s">
        <v>229</v>
      </c>
      <c r="E120" s="71">
        <v>1</v>
      </c>
      <c r="F120" s="72" t="s">
        <v>385</v>
      </c>
      <c r="G120" s="59"/>
      <c r="H120" s="61" t="s">
        <v>553</v>
      </c>
      <c r="I120" s="61" t="s">
        <v>388</v>
      </c>
      <c r="J120" s="61"/>
      <c r="K120" s="61"/>
      <c r="L120" s="61"/>
      <c r="M120" s="63"/>
    </row>
    <row r="121" spans="1:13" x14ac:dyDescent="0.25">
      <c r="A121" s="59">
        <v>107</v>
      </c>
      <c r="B121" s="61" t="s">
        <v>346</v>
      </c>
      <c r="C121" s="63" t="s">
        <v>498</v>
      </c>
      <c r="D121" s="69" t="s">
        <v>227</v>
      </c>
      <c r="E121" s="59">
        <v>1</v>
      </c>
      <c r="F121" s="63" t="s">
        <v>381</v>
      </c>
      <c r="G121" s="59"/>
      <c r="H121" s="61"/>
      <c r="I121" s="61" t="s">
        <v>388</v>
      </c>
      <c r="J121" s="61"/>
      <c r="K121" s="61"/>
      <c r="L121" s="61"/>
      <c r="M121" s="63"/>
    </row>
    <row r="122" spans="1:13" x14ac:dyDescent="0.25">
      <c r="A122" s="59">
        <v>108</v>
      </c>
      <c r="B122" s="61" t="s">
        <v>346</v>
      </c>
      <c r="C122" s="63" t="s">
        <v>498</v>
      </c>
      <c r="D122" s="69" t="s">
        <v>626</v>
      </c>
      <c r="E122" s="71">
        <v>1</v>
      </c>
      <c r="F122" s="72" t="s">
        <v>385</v>
      </c>
      <c r="G122" s="59"/>
      <c r="H122" s="61"/>
      <c r="I122" s="61" t="s">
        <v>419</v>
      </c>
      <c r="J122" s="61"/>
      <c r="K122" s="61"/>
      <c r="L122" s="61"/>
      <c r="M122" s="63"/>
    </row>
    <row r="123" spans="1:13" x14ac:dyDescent="0.25">
      <c r="A123" s="59">
        <v>109</v>
      </c>
      <c r="B123" s="61" t="s">
        <v>346</v>
      </c>
      <c r="C123" s="63" t="s">
        <v>630</v>
      </c>
      <c r="D123" s="69" t="s">
        <v>636</v>
      </c>
      <c r="E123" s="71">
        <v>1</v>
      </c>
      <c r="F123" s="72" t="s">
        <v>385</v>
      </c>
      <c r="G123" s="59"/>
      <c r="H123" s="61"/>
      <c r="I123" s="61" t="s">
        <v>381</v>
      </c>
      <c r="J123" s="61"/>
      <c r="K123" s="61"/>
      <c r="L123" s="61"/>
      <c r="M123" s="63"/>
    </row>
    <row r="124" spans="1:13" x14ac:dyDescent="0.25">
      <c r="A124" s="59">
        <v>110</v>
      </c>
      <c r="B124" s="61" t="s">
        <v>346</v>
      </c>
      <c r="C124" s="63" t="s">
        <v>630</v>
      </c>
      <c r="D124" s="69" t="s">
        <v>637</v>
      </c>
      <c r="E124" s="71">
        <v>1</v>
      </c>
      <c r="F124" s="72" t="s">
        <v>385</v>
      </c>
      <c r="G124" s="59"/>
      <c r="H124" s="61"/>
      <c r="I124" s="61"/>
      <c r="J124" s="61"/>
      <c r="K124" s="61"/>
      <c r="L124" s="61"/>
      <c r="M124" s="63"/>
    </row>
    <row r="125" spans="1:13" x14ac:dyDescent="0.25">
      <c r="A125" s="59">
        <v>111</v>
      </c>
      <c r="B125" s="61" t="s">
        <v>346</v>
      </c>
      <c r="C125" s="63" t="s">
        <v>631</v>
      </c>
      <c r="D125" s="96" t="s">
        <v>635</v>
      </c>
      <c r="E125" s="71">
        <v>2</v>
      </c>
      <c r="F125" s="72" t="s">
        <v>385</v>
      </c>
      <c r="G125" s="59"/>
      <c r="H125" s="61"/>
      <c r="I125" s="61"/>
      <c r="J125" s="61"/>
      <c r="K125" s="61"/>
      <c r="L125" s="61"/>
      <c r="M125" s="63"/>
    </row>
    <row r="126" spans="1:13" x14ac:dyDescent="0.25">
      <c r="A126" s="59">
        <v>112</v>
      </c>
      <c r="B126" s="61" t="s">
        <v>346</v>
      </c>
      <c r="C126" s="63" t="s">
        <v>632</v>
      </c>
      <c r="D126" s="96" t="s">
        <v>634</v>
      </c>
      <c r="E126" s="71">
        <v>3</v>
      </c>
      <c r="F126" s="72" t="s">
        <v>385</v>
      </c>
      <c r="G126" s="59"/>
      <c r="H126" s="61"/>
      <c r="I126" s="61"/>
      <c r="J126" s="61" t="s">
        <v>666</v>
      </c>
      <c r="K126" s="61"/>
      <c r="L126" s="61"/>
      <c r="M126" s="63"/>
    </row>
    <row r="127" spans="1:13" x14ac:dyDescent="0.25">
      <c r="A127" s="59">
        <v>113</v>
      </c>
      <c r="B127" s="61" t="s">
        <v>346</v>
      </c>
      <c r="C127" s="61" t="s">
        <v>380</v>
      </c>
      <c r="D127" s="97" t="s">
        <v>633</v>
      </c>
      <c r="E127" s="61">
        <v>3</v>
      </c>
      <c r="F127" s="72" t="s">
        <v>385</v>
      </c>
      <c r="G127" s="59"/>
      <c r="H127" s="61"/>
      <c r="I127" s="61"/>
      <c r="J127" s="61"/>
      <c r="K127" s="61"/>
      <c r="L127" s="61"/>
      <c r="M127" s="61"/>
    </row>
    <row r="128" spans="1:13" x14ac:dyDescent="0.25">
      <c r="A128" s="59">
        <v>114</v>
      </c>
      <c r="B128" s="61"/>
      <c r="C128" s="59"/>
      <c r="D128" s="70" t="s">
        <v>426</v>
      </c>
      <c r="E128" s="59"/>
      <c r="F128" s="61"/>
      <c r="G128" s="61"/>
      <c r="H128" s="61"/>
      <c r="I128" s="65"/>
      <c r="J128" s="65"/>
      <c r="L128" s="61"/>
      <c r="M128" s="61"/>
    </row>
    <row r="129" spans="1:13" x14ac:dyDescent="0.25">
      <c r="A129" s="59">
        <v>115</v>
      </c>
      <c r="B129" s="61"/>
      <c r="C129" s="59"/>
      <c r="D129" s="69"/>
      <c r="E129" s="59"/>
      <c r="F129" s="61"/>
      <c r="G129" s="59"/>
      <c r="H129" s="61"/>
      <c r="I129" s="61"/>
      <c r="J129" s="61"/>
      <c r="K129" s="61"/>
      <c r="L129" s="61"/>
      <c r="M129" s="61"/>
    </row>
    <row r="130" spans="1:13" s="75" customFormat="1" x14ac:dyDescent="0.25">
      <c r="A130" s="59"/>
      <c r="B130" s="73"/>
      <c r="C130" s="73"/>
      <c r="D130" s="74"/>
      <c r="E130" s="73"/>
      <c r="F130" s="73"/>
      <c r="G130" s="73"/>
      <c r="H130" s="73"/>
      <c r="I130" s="73"/>
      <c r="J130" s="73"/>
      <c r="K130" s="73"/>
      <c r="L130" s="73"/>
      <c r="M130" s="73"/>
    </row>
    <row r="131" spans="1:13" ht="15" customHeight="1" x14ac:dyDescent="0.25">
      <c r="A131" s="59"/>
      <c r="B131" s="73"/>
      <c r="C131" s="73"/>
      <c r="D131" s="74"/>
      <c r="E131" s="73"/>
      <c r="F131" s="73"/>
      <c r="G131" s="73"/>
      <c r="H131" s="73"/>
      <c r="I131" s="73"/>
      <c r="J131" s="73"/>
      <c r="K131" s="73"/>
      <c r="L131" s="73"/>
      <c r="M131" s="73"/>
    </row>
    <row r="132" spans="1:13" x14ac:dyDescent="0.25">
      <c r="A132" s="59"/>
      <c r="B132" s="73"/>
      <c r="C132" s="73"/>
      <c r="D132" s="74"/>
      <c r="E132" s="73"/>
      <c r="F132" s="73"/>
      <c r="G132" s="73"/>
      <c r="H132" s="73"/>
      <c r="I132" s="73"/>
      <c r="J132" s="73"/>
      <c r="K132" s="73"/>
      <c r="L132" s="73"/>
      <c r="M132" s="73"/>
    </row>
    <row r="133" spans="1:13" x14ac:dyDescent="0.25">
      <c r="A133" s="59"/>
      <c r="B133" s="73"/>
      <c r="C133" s="73"/>
      <c r="D133" s="74"/>
      <c r="E133" s="73"/>
      <c r="F133" s="73"/>
      <c r="G133" s="73"/>
      <c r="H133" s="73"/>
      <c r="I133" s="73"/>
      <c r="J133" s="73"/>
      <c r="K133" s="73"/>
      <c r="L133" s="73"/>
      <c r="M133" s="73"/>
    </row>
    <row r="134" spans="1:13" x14ac:dyDescent="0.25">
      <c r="A134" s="59"/>
      <c r="B134" s="73"/>
      <c r="C134" s="73"/>
      <c r="D134" s="74"/>
      <c r="E134" s="73"/>
      <c r="F134" s="73"/>
      <c r="G134" s="73"/>
      <c r="H134" s="73"/>
      <c r="I134" s="73"/>
      <c r="J134" s="73"/>
      <c r="K134" s="73"/>
      <c r="L134" s="73"/>
      <c r="M134" s="73"/>
    </row>
    <row r="135" spans="1:13" x14ac:dyDescent="0.25">
      <c r="A135" s="59"/>
      <c r="B135" s="73"/>
      <c r="C135" s="73"/>
      <c r="D135" s="74"/>
      <c r="E135" s="73"/>
      <c r="F135" s="73"/>
      <c r="G135" s="73"/>
      <c r="H135" s="73"/>
      <c r="I135" s="73"/>
      <c r="J135" s="73"/>
      <c r="K135" s="73"/>
      <c r="L135" s="73"/>
      <c r="M135" s="73"/>
    </row>
    <row r="136" spans="1:13" x14ac:dyDescent="0.25">
      <c r="A136" s="59"/>
      <c r="B136" s="73"/>
      <c r="C136" s="73"/>
      <c r="D136" s="74"/>
      <c r="E136" s="73"/>
      <c r="F136" s="73"/>
      <c r="G136" s="73"/>
      <c r="H136" s="73"/>
      <c r="I136" s="73"/>
      <c r="J136" s="73"/>
      <c r="K136" s="73"/>
      <c r="L136" s="73"/>
      <c r="M136" s="73"/>
    </row>
  </sheetData>
  <phoneticPr fontId="13" type="noConversion"/>
  <conditionalFormatting sqref="L128:M128 H128:J128 B93:E95 E130:F136 H129:M136 M95:M127 H95:L95 H80:K80 I29:M30 M80 I54:M54 H63 I65:M65 J63:M63 H67:I68 K67:M68 H64:M64 F7:F8 D13 F12 H13:M18 K19:M20 J67:J69 H75 I74:M76 H33:M33 M32 K32 M34 H34:K34 K24:M24 H24:I24 M40 H40:K40 H35:M35 L64:L65 H66:M66 H55:M56 H57:I59 K57:M59 H69:M73 H77:M79 H60:M62 B90:C92 D91:F92 C90:F90 E96:F117 E119:F119 E121:F121 D128:F129 H29 A128:C136 D127:E127 H81:M94 B96:C127 H97:I97 K97:L97 A14:F17 H41:M42 H25:M28 H31:M31 B33:F44 B75:F89 A18:A129 B18:F30 A45:F74 H19:I19 H20 J16:J20 H23:M23 K22:M22 H22:I22 H39:M39 H38 J38:M38 H44:M53 I43:M43 H21:M21 H37:M37 M36 H36:K36">
    <cfRule type="cellIs" dxfId="167" priority="94" operator="equal">
      <formula>"TBD"</formula>
    </cfRule>
  </conditionalFormatting>
  <conditionalFormatting sqref="L84 L128 H93:M94 F128:F129 M95 H88:M88 K90 F88 F91:F92 E82:F83 I84 H83:M83 E80:F80 H80 M80 J80:K80 I81 K81 E55:F55 H55:M55 K64:K66 H63:H64 J67:J69 J48 K73 K48:L49 I46:I48 I50:I52 I65 J64:J65 E53:F53 J39:M39 F25:F26 J25:M26 H37:L37 M32 K32 M40 J40:K40 I79 H41:M42 F38:F44 L63:M65 I67:I72 I57:I61 F57:F61 F63:F65 E77 E62 K77:K78 K62 E89:F90 F96:F99 I86:I87 K28 L27 I27:I30 H25:H28 H31:M31 H38:H40 J38:L38 H44:M44 I43:M43">
    <cfRule type="cellIs" dxfId="166" priority="92" operator="equal">
      <formula>"顺延"</formula>
    </cfRule>
    <cfRule type="containsText" dxfId="165" priority="93" operator="containsText" text="已完成">
      <formula>NOT(ISERROR(SEARCH("已完成",E25)))</formula>
    </cfRule>
  </conditionalFormatting>
  <conditionalFormatting sqref="L84 L128 H93:M94 F128:F129 M95 H88:M88 K90 F88 F91:F92 E82:F83 I84 H83:M83 E80:F80 H80 M80 J80:K80 I81 K81 E55:F55 H55:M55 K64:K66 H63:H64 J67:J69 J48 K73 K48:L49 I46:I48 I50:I52 I65 J64:J65 E53:F53 J39:M39 F25:F26 J25:M26 H37:L37 I1:I6 M32 K32 M40 J40:K40 I79 H41:M42 F38:F44 L63:M65 I67:I72 I57:I61 F57:F61 F63:F65 E77 E62 K77:K78 K62 E89:F90 F96:F99 I86:I87 K28 L27 I27:I30 H25:H28 H31:M31 H38:H40 J38:L38 H44:M44 I43:M43">
    <cfRule type="cellIs" dxfId="164" priority="91" operator="equal">
      <formula>"已完成"</formula>
    </cfRule>
  </conditionalFormatting>
  <conditionalFormatting sqref="D130:D136 D57">
    <cfRule type="cellIs" dxfId="163" priority="90" operator="equal">
      <formula>"未完成"</formula>
    </cfRule>
  </conditionalFormatting>
  <conditionalFormatting sqref="B31:F32 H32:J32">
    <cfRule type="cellIs" dxfId="162" priority="21" operator="equal">
      <formula>"TBD"</formula>
    </cfRule>
  </conditionalFormatting>
  <conditionalFormatting sqref="F31:F32 H32:J32">
    <cfRule type="cellIs" dxfId="161" priority="19" operator="equal">
      <formula>"顺延"</formula>
    </cfRule>
    <cfRule type="containsText" dxfId="160" priority="20" operator="containsText" text="已完成">
      <formula>NOT(ISERROR(SEARCH("已完成",F31)))</formula>
    </cfRule>
  </conditionalFormatting>
  <conditionalFormatting sqref="F31:F32 H32:J32">
    <cfRule type="cellIs" dxfId="159" priority="18" operator="equal">
      <formula>"已完成"</formula>
    </cfRule>
  </conditionalFormatting>
  <conditionalFormatting sqref="J57:J59">
    <cfRule type="cellIs" dxfId="158" priority="13" operator="equal">
      <formula>"TBD"</formula>
    </cfRule>
  </conditionalFormatting>
  <conditionalFormatting sqref="J57:J59">
    <cfRule type="cellIs" dxfId="157" priority="11" operator="equal">
      <formula>"顺延"</formula>
    </cfRule>
    <cfRule type="containsText" dxfId="156" priority="12" operator="containsText" text="已完成">
      <formula>NOT(ISERROR(SEARCH("已完成",J57)))</formula>
    </cfRule>
  </conditionalFormatting>
  <conditionalFormatting sqref="J57:J59">
    <cfRule type="cellIs" dxfId="155" priority="10" operator="equal">
      <formula>"已完成"</formula>
    </cfRule>
  </conditionalFormatting>
  <conditionalFormatting sqref="K60:K62">
    <cfRule type="cellIs" dxfId="154" priority="8" operator="equal">
      <formula>"顺延"</formula>
    </cfRule>
    <cfRule type="containsText" dxfId="153" priority="9" operator="containsText" text="已完成">
      <formula>NOT(ISERROR(SEARCH("已完成",K60)))</formula>
    </cfRule>
  </conditionalFormatting>
  <conditionalFormatting sqref="K60:K62">
    <cfRule type="cellIs" dxfId="152" priority="7" operator="equal">
      <formula>"已完成"</formula>
    </cfRule>
  </conditionalFormatting>
  <conditionalFormatting sqref="K60:K62">
    <cfRule type="cellIs" dxfId="151" priority="5" operator="equal">
      <formula>"顺延"</formula>
    </cfRule>
    <cfRule type="containsText" dxfId="150" priority="6" operator="containsText" text="已完成">
      <formula>NOT(ISERROR(SEARCH("已完成",K60)))</formula>
    </cfRule>
  </conditionalFormatting>
  <conditionalFormatting sqref="K60:K62">
    <cfRule type="cellIs" dxfId="149" priority="4" operator="equal">
      <formula>"已完成"</formula>
    </cfRule>
  </conditionalFormatting>
  <conditionalFormatting sqref="D96:D114">
    <cfRule type="cellIs" dxfId="148" priority="3" operator="equal">
      <formula>"TBD"</formula>
    </cfRule>
  </conditionalFormatting>
  <conditionalFormatting sqref="D115:D126">
    <cfRule type="cellIs" dxfId="147" priority="2" operator="equal">
      <formula>"TBD"</formula>
    </cfRule>
  </conditionalFormatting>
  <conditionalFormatting sqref="H96:L96 H98:L127">
    <cfRule type="cellIs" dxfId="146" priority="1" operator="equal">
      <formula>"TBD"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8"/>
  <sheetViews>
    <sheetView zoomScale="106" zoomScaleNormal="106" zoomScalePageLayoutView="106" workbookViewId="0">
      <pane xSplit="4" ySplit="2" topLeftCell="E45" activePane="bottomRight" state="frozen"/>
      <selection pane="topRight" activeCell="D1" sqref="D1"/>
      <selection pane="bottomLeft" activeCell="A3" sqref="A3"/>
      <selection pane="bottomRight" activeCell="D39" sqref="D39"/>
    </sheetView>
  </sheetViews>
  <sheetFormatPr baseColWidth="10" defaultColWidth="8.7109375" defaultRowHeight="17" x14ac:dyDescent="0.25"/>
  <cols>
    <col min="1" max="1" width="6.42578125" style="1" customWidth="1"/>
    <col min="2" max="2" width="36.42578125" style="125" customWidth="1"/>
    <col min="3" max="3" width="7.42578125" style="125" customWidth="1"/>
    <col min="4" max="4" width="7.42578125" style="126" customWidth="1"/>
    <col min="5" max="5" width="6.140625" style="126" customWidth="1"/>
    <col min="6" max="6" width="25.28515625" style="127" customWidth="1"/>
    <col min="7" max="7" width="31" style="125" customWidth="1"/>
    <col min="8" max="8" width="5.140625" style="129" customWidth="1"/>
    <col min="9" max="9" width="4.140625" style="130" customWidth="1"/>
    <col min="10" max="10" width="29.28515625" style="125" bestFit="1" customWidth="1"/>
    <col min="11" max="11" width="5.5703125" style="125" bestFit="1" customWidth="1"/>
    <col min="12" max="12" width="4.42578125" style="130" bestFit="1" customWidth="1"/>
    <col min="13" max="13" width="37" style="125" customWidth="1"/>
    <col min="14" max="14" width="5.5703125" style="125" bestFit="1" customWidth="1"/>
    <col min="15" max="15" width="4.42578125" style="130" bestFit="1" customWidth="1"/>
    <col min="16" max="16" width="25.42578125" style="125" bestFit="1" customWidth="1"/>
    <col min="17" max="17" width="5.5703125" style="125" bestFit="1" customWidth="1"/>
    <col min="18" max="18" width="4.42578125" style="130" bestFit="1" customWidth="1"/>
    <col min="19" max="19" width="23.7109375" style="125" customWidth="1"/>
    <col min="20" max="20" width="3.85546875" style="125" bestFit="1" customWidth="1"/>
    <col min="21" max="21" width="4.42578125" style="130" bestFit="1" customWidth="1"/>
    <col min="22" max="22" width="15" style="125" customWidth="1"/>
    <col min="23" max="16384" width="8.7109375" style="125"/>
  </cols>
  <sheetData>
    <row r="2" spans="1:21" s="1" customFormat="1" x14ac:dyDescent="0.25">
      <c r="B2" s="1" t="s">
        <v>743</v>
      </c>
      <c r="D2" s="2"/>
      <c r="E2" s="2" t="s">
        <v>1</v>
      </c>
      <c r="F2" s="6" t="s">
        <v>2</v>
      </c>
      <c r="G2" s="1" t="s">
        <v>744</v>
      </c>
      <c r="H2" s="3"/>
      <c r="I2" s="4" t="s">
        <v>3</v>
      </c>
      <c r="J2" s="1" t="s">
        <v>4</v>
      </c>
      <c r="L2" s="4" t="s">
        <v>3</v>
      </c>
      <c r="M2" s="1" t="s">
        <v>745</v>
      </c>
      <c r="O2" s="4" t="s">
        <v>3</v>
      </c>
      <c r="P2" s="1" t="s">
        <v>639</v>
      </c>
      <c r="R2" s="4" t="s">
        <v>3</v>
      </c>
      <c r="S2" s="1" t="s">
        <v>746</v>
      </c>
      <c r="U2" s="4" t="s">
        <v>3</v>
      </c>
    </row>
    <row r="3" spans="1:21" x14ac:dyDescent="0.25">
      <c r="A3" s="1" t="s">
        <v>747</v>
      </c>
      <c r="G3" s="128"/>
    </row>
    <row r="4" spans="1:21" x14ac:dyDescent="0.25">
      <c r="B4" s="131" t="s">
        <v>7</v>
      </c>
      <c r="D4" s="126">
        <v>0.5</v>
      </c>
      <c r="E4" s="126">
        <v>1</v>
      </c>
      <c r="G4" s="127" t="str">
        <f t="shared" ref="G4" si="0">IF($E4=1,$B4," ")</f>
        <v>任务内容设计审核</v>
      </c>
      <c r="H4" s="132">
        <f t="shared" ref="H4" si="1">IF($E4=1,$D4," ")</f>
        <v>0.5</v>
      </c>
      <c r="I4" s="133"/>
      <c r="J4" s="127" t="str">
        <f t="shared" ref="J4" si="2">IF($E4=2,$B4," ")</f>
        <v xml:space="preserve"> </v>
      </c>
      <c r="K4" s="132" t="str">
        <f t="shared" ref="K4" si="3">IF($E4=2,$D4," ")</f>
        <v xml:space="preserve"> </v>
      </c>
      <c r="L4" s="133"/>
      <c r="M4" s="127" t="str">
        <f t="shared" ref="M4" si="4">IF($E4=3,$B4," ")</f>
        <v xml:space="preserve"> </v>
      </c>
      <c r="N4" s="132" t="str">
        <f t="shared" ref="N4" si="5">IF($E4=3,$D4," ")</f>
        <v xml:space="preserve"> </v>
      </c>
      <c r="O4" s="133"/>
      <c r="P4" s="127" t="str">
        <f t="shared" ref="P4" si="6">IF($E4=4,$B4," ")</f>
        <v xml:space="preserve"> </v>
      </c>
      <c r="Q4" s="132" t="str">
        <f t="shared" ref="Q4" si="7">IF($E4=4,$D4," ")</f>
        <v xml:space="preserve"> </v>
      </c>
      <c r="R4" s="133"/>
      <c r="S4" s="127" t="str">
        <f t="shared" ref="S4" si="8">IF($E4=5,$B4," ")</f>
        <v xml:space="preserve"> </v>
      </c>
      <c r="T4" s="132" t="str">
        <f t="shared" ref="T4" si="9">IF($E4=5,$D4," ")</f>
        <v xml:space="preserve"> </v>
      </c>
    </row>
    <row r="5" spans="1:21" x14ac:dyDescent="0.25">
      <c r="B5" s="134" t="s">
        <v>8</v>
      </c>
      <c r="C5" s="135"/>
      <c r="D5" s="136">
        <v>2</v>
      </c>
      <c r="E5" s="126">
        <v>1</v>
      </c>
      <c r="G5" s="127" t="str">
        <f>IF($E5=1,$B5," ")</f>
        <v>对局修改方案</v>
      </c>
      <c r="H5" s="132">
        <f>IF($E5=1,$D5," ")</f>
        <v>2</v>
      </c>
      <c r="I5" s="133"/>
      <c r="J5" s="127" t="str">
        <f>IF($E5=2,$B5," ")</f>
        <v xml:space="preserve"> </v>
      </c>
      <c r="K5" s="132" t="str">
        <f>IF($E5=2,$D5," ")</f>
        <v xml:space="preserve"> </v>
      </c>
      <c r="L5" s="133"/>
      <c r="M5" s="127" t="str">
        <f>IF($E5=3,$B5," ")</f>
        <v xml:space="preserve"> </v>
      </c>
      <c r="N5" s="132" t="str">
        <f>IF($E5=3,$D5," ")</f>
        <v xml:space="preserve"> </v>
      </c>
      <c r="O5" s="133"/>
      <c r="P5" s="127" t="str">
        <f>IF($E5=4,$B5," ")</f>
        <v xml:space="preserve"> </v>
      </c>
      <c r="Q5" s="132" t="str">
        <f>IF($E5=4,$D5," ")</f>
        <v xml:space="preserve"> </v>
      </c>
      <c r="R5" s="133"/>
      <c r="S5" s="127" t="str">
        <f>IF($E5=5,$B5," ")</f>
        <v xml:space="preserve"> </v>
      </c>
      <c r="T5" s="132" t="str">
        <f>IF($E5=5,$D5," ")</f>
        <v xml:space="preserve"> </v>
      </c>
    </row>
    <row r="6" spans="1:21" ht="34" x14ac:dyDescent="0.25">
      <c r="B6" s="131" t="s">
        <v>152</v>
      </c>
      <c r="D6" s="126">
        <v>3</v>
      </c>
      <c r="E6" s="126">
        <v>1</v>
      </c>
      <c r="F6" s="127" t="s">
        <v>9</v>
      </c>
      <c r="G6" s="127" t="str">
        <f t="shared" ref="G6:G21" si="10">IF($E6=1,$B6," ")</f>
        <v>玩法和各个系统定位，觉醒，PvP或特殊地下城</v>
      </c>
      <c r="H6" s="132">
        <f t="shared" ref="H6:H21" si="11">IF($E6=1,$D6," ")</f>
        <v>3</v>
      </c>
      <c r="I6" s="133"/>
      <c r="J6" s="127" t="str">
        <f t="shared" ref="J6:J21" si="12">IF($E6=2,$B6," ")</f>
        <v xml:space="preserve"> </v>
      </c>
      <c r="K6" s="132" t="str">
        <f t="shared" ref="K6:K21" si="13">IF($E6=2,$D6," ")</f>
        <v xml:space="preserve"> </v>
      </c>
      <c r="L6" s="133"/>
      <c r="M6" s="127" t="str">
        <f t="shared" ref="M6:M21" si="14">IF($E6=3,$B6," ")</f>
        <v xml:space="preserve"> </v>
      </c>
      <c r="N6" s="132" t="str">
        <f t="shared" ref="N6:N21" si="15">IF($E6=3,$D6," ")</f>
        <v xml:space="preserve"> </v>
      </c>
      <c r="O6" s="133"/>
      <c r="P6" s="127" t="str">
        <f t="shared" ref="P6:P21" si="16">IF($E6=4,$B6," ")</f>
        <v xml:space="preserve"> </v>
      </c>
      <c r="Q6" s="132" t="str">
        <f t="shared" ref="Q6:Q21" si="17">IF($E6=4,$D6," ")</f>
        <v xml:space="preserve"> </v>
      </c>
      <c r="R6" s="133"/>
      <c r="S6" s="127" t="str">
        <f t="shared" ref="S6:S21" si="18">IF($E6=5,$B6," ")</f>
        <v xml:space="preserve"> </v>
      </c>
      <c r="T6" s="132" t="str">
        <f t="shared" ref="T6:T21" si="19">IF($E6=5,$D6," ")</f>
        <v xml:space="preserve"> </v>
      </c>
    </row>
    <row r="7" spans="1:21" x14ac:dyDescent="0.25">
      <c r="B7" s="128"/>
      <c r="G7" s="127"/>
      <c r="H7" s="132"/>
      <c r="I7" s="133"/>
      <c r="J7" s="127"/>
      <c r="K7" s="132"/>
      <c r="L7" s="133"/>
      <c r="M7" s="127"/>
      <c r="N7" s="132"/>
      <c r="O7" s="133"/>
      <c r="P7" s="127"/>
      <c r="Q7" s="132"/>
      <c r="R7" s="133"/>
      <c r="S7" s="127"/>
      <c r="T7" s="132"/>
    </row>
    <row r="8" spans="1:21" x14ac:dyDescent="0.25">
      <c r="B8" s="137" t="s">
        <v>10</v>
      </c>
      <c r="D8" s="126">
        <v>1</v>
      </c>
      <c r="E8" s="126">
        <v>2</v>
      </c>
      <c r="F8" s="127" t="s">
        <v>11</v>
      </c>
      <c r="G8" s="127" t="str">
        <f t="shared" si="10"/>
        <v xml:space="preserve"> </v>
      </c>
      <c r="H8" s="132" t="str">
        <f t="shared" si="11"/>
        <v xml:space="preserve"> </v>
      </c>
      <c r="I8" s="133"/>
      <c r="J8" s="127" t="str">
        <f t="shared" si="12"/>
        <v>丰富剧情故事， 角色之间关系</v>
      </c>
      <c r="K8" s="132">
        <f t="shared" si="13"/>
        <v>1</v>
      </c>
      <c r="L8" s="133"/>
      <c r="M8" s="127" t="str">
        <f t="shared" si="14"/>
        <v xml:space="preserve"> </v>
      </c>
      <c r="N8" s="132" t="str">
        <f t="shared" si="15"/>
        <v xml:space="preserve"> </v>
      </c>
      <c r="O8" s="133"/>
      <c r="P8" s="127" t="str">
        <f t="shared" si="16"/>
        <v xml:space="preserve"> </v>
      </c>
      <c r="Q8" s="132" t="str">
        <f t="shared" si="17"/>
        <v xml:space="preserve"> </v>
      </c>
      <c r="R8" s="133"/>
      <c r="S8" s="127" t="str">
        <f t="shared" si="18"/>
        <v xml:space="preserve"> </v>
      </c>
      <c r="T8" s="132" t="str">
        <f t="shared" si="19"/>
        <v xml:space="preserve"> </v>
      </c>
    </row>
    <row r="9" spans="1:21" x14ac:dyDescent="0.25">
      <c r="B9" s="137" t="s">
        <v>5</v>
      </c>
      <c r="D9" s="126">
        <v>1</v>
      </c>
      <c r="E9" s="126">
        <v>2</v>
      </c>
      <c r="G9" s="127" t="str">
        <f>IF($E9=1,$B9," ")</f>
        <v xml:space="preserve"> </v>
      </c>
      <c r="H9" s="132" t="str">
        <f>IF($E9=1,$D9," ")</f>
        <v xml:space="preserve"> </v>
      </c>
      <c r="I9" s="133"/>
      <c r="J9" s="127" t="str">
        <f>IF($E9=2,$B9," ")</f>
        <v>体验1-2章玩法</v>
      </c>
      <c r="K9" s="132">
        <f>IF($E9=2,$D9," ")</f>
        <v>1</v>
      </c>
      <c r="L9" s="133"/>
      <c r="M9" s="127" t="str">
        <f>IF($E9=3,$B9," ")</f>
        <v xml:space="preserve"> </v>
      </c>
      <c r="N9" s="132" t="str">
        <f>IF($E9=3,$D9," ")</f>
        <v xml:space="preserve"> </v>
      </c>
      <c r="O9" s="133"/>
      <c r="P9" s="127" t="str">
        <f>IF($E9=4,$B9," ")</f>
        <v xml:space="preserve"> </v>
      </c>
      <c r="Q9" s="132" t="str">
        <f>IF($E9=4,$D9," ")</f>
        <v xml:space="preserve"> </v>
      </c>
      <c r="R9" s="133"/>
      <c r="S9" s="127" t="str">
        <f>IF($E9=5,$B9," ")</f>
        <v xml:space="preserve"> </v>
      </c>
      <c r="T9" s="132" t="str">
        <f>IF($E9=5,$D9," ")</f>
        <v xml:space="preserve"> </v>
      </c>
    </row>
    <row r="10" spans="1:21" x14ac:dyDescent="0.25">
      <c r="B10" s="131" t="s">
        <v>6</v>
      </c>
      <c r="C10" s="128"/>
      <c r="D10" s="138">
        <v>0.5</v>
      </c>
      <c r="E10" s="126">
        <v>2</v>
      </c>
      <c r="G10" s="127" t="str">
        <f>IF($E10=1,$B10," ")</f>
        <v xml:space="preserve"> </v>
      </c>
      <c r="H10" s="132" t="str">
        <f>IF($E10=1,$D10," ")</f>
        <v xml:space="preserve"> </v>
      </c>
      <c r="I10" s="133"/>
      <c r="J10" s="127" t="str">
        <f>IF($E10=2,$B10," ")</f>
        <v>大冒险文档审核</v>
      </c>
      <c r="K10" s="132">
        <f>IF($E10=2,$D10," ")</f>
        <v>0.5</v>
      </c>
      <c r="L10" s="133"/>
      <c r="M10" s="127" t="str">
        <f>IF($E10=3,$B10," ")</f>
        <v xml:space="preserve"> </v>
      </c>
      <c r="N10" s="132" t="str">
        <f>IF($E10=3,$D10," ")</f>
        <v xml:space="preserve"> </v>
      </c>
      <c r="O10" s="133"/>
      <c r="P10" s="127" t="str">
        <f>IF($E10=4,$B10," ")</f>
        <v xml:space="preserve"> </v>
      </c>
      <c r="Q10" s="132" t="str">
        <f>IF($E10=4,$D10," ")</f>
        <v xml:space="preserve"> </v>
      </c>
      <c r="R10" s="133"/>
      <c r="S10" s="127" t="str">
        <f>IF($E10=5,$B10," ")</f>
        <v xml:space="preserve"> </v>
      </c>
      <c r="T10" s="132" t="str">
        <f>IF($E10=5,$D10," ")</f>
        <v xml:space="preserve"> </v>
      </c>
    </row>
    <row r="11" spans="1:21" x14ac:dyDescent="0.25">
      <c r="B11" s="131" t="s">
        <v>640</v>
      </c>
      <c r="D11" s="126">
        <v>2</v>
      </c>
      <c r="E11" s="126">
        <v>2</v>
      </c>
      <c r="G11" s="127" t="str">
        <f>IF($E11=1,$B11," ")</f>
        <v xml:space="preserve"> </v>
      </c>
      <c r="H11" s="132" t="str">
        <f>IF($E11=1,$D11," ")</f>
        <v xml:space="preserve"> </v>
      </c>
      <c r="I11" s="133"/>
      <c r="J11" s="127" t="str">
        <f>IF($E11=2,$B11," ")</f>
        <v>3-6章小怪Boss设计预研</v>
      </c>
      <c r="K11" s="132">
        <f>IF($E11=2,$D11," ")</f>
        <v>2</v>
      </c>
      <c r="L11" s="133"/>
      <c r="M11" s="127" t="str">
        <f>IF($E11=3,$B11," ")</f>
        <v xml:space="preserve"> </v>
      </c>
      <c r="N11" s="132" t="str">
        <f>IF($E11=3,$D11," ")</f>
        <v xml:space="preserve"> </v>
      </c>
      <c r="O11" s="133"/>
      <c r="P11" s="127" t="str">
        <f>IF($E11=4,$B11," ")</f>
        <v xml:space="preserve"> </v>
      </c>
      <c r="Q11" s="132" t="str">
        <f>IF($E11=4,$D11," ")</f>
        <v xml:space="preserve"> </v>
      </c>
      <c r="R11" s="133"/>
      <c r="S11" s="127" t="str">
        <f>IF($E11=5,$B11," ")</f>
        <v xml:space="preserve"> </v>
      </c>
      <c r="T11" s="132" t="str">
        <f>IF($E11=5,$D11," ")</f>
        <v xml:space="preserve"> </v>
      </c>
    </row>
    <row r="12" spans="1:21" x14ac:dyDescent="0.25">
      <c r="B12" s="128"/>
      <c r="G12" s="127"/>
      <c r="H12" s="132"/>
      <c r="I12" s="133"/>
      <c r="J12" s="127"/>
      <c r="K12" s="132"/>
      <c r="L12" s="133"/>
      <c r="M12" s="127"/>
      <c r="N12" s="132"/>
      <c r="O12" s="133"/>
      <c r="P12" s="127"/>
      <c r="Q12" s="132"/>
      <c r="R12" s="133"/>
      <c r="S12" s="127"/>
      <c r="T12" s="132"/>
    </row>
    <row r="13" spans="1:21" x14ac:dyDescent="0.25">
      <c r="B13" s="128" t="s">
        <v>12</v>
      </c>
      <c r="D13" s="139">
        <v>1</v>
      </c>
      <c r="E13" s="126">
        <v>3</v>
      </c>
      <c r="G13" s="127" t="str">
        <f t="shared" si="10"/>
        <v xml:space="preserve"> </v>
      </c>
      <c r="H13" s="132" t="str">
        <f t="shared" si="11"/>
        <v xml:space="preserve"> </v>
      </c>
      <c r="I13" s="133"/>
      <c r="J13" s="127" t="str">
        <f t="shared" si="12"/>
        <v xml:space="preserve"> </v>
      </c>
      <c r="K13" s="132" t="str">
        <f t="shared" si="13"/>
        <v xml:space="preserve"> </v>
      </c>
      <c r="L13" s="133"/>
      <c r="M13" s="127" t="str">
        <f t="shared" si="14"/>
        <v>音效需求 - 包括UI部分</v>
      </c>
      <c r="N13" s="132">
        <f t="shared" si="15"/>
        <v>1</v>
      </c>
      <c r="O13" s="133"/>
      <c r="P13" s="127" t="str">
        <f t="shared" si="16"/>
        <v xml:space="preserve"> </v>
      </c>
      <c r="Q13" s="132" t="str">
        <f t="shared" si="17"/>
        <v xml:space="preserve"> </v>
      </c>
      <c r="R13" s="133"/>
      <c r="S13" s="127" t="str">
        <f t="shared" si="18"/>
        <v xml:space="preserve"> </v>
      </c>
      <c r="T13" s="132" t="str">
        <f t="shared" si="19"/>
        <v xml:space="preserve"> </v>
      </c>
    </row>
    <row r="14" spans="1:21" x14ac:dyDescent="0.25">
      <c r="B14" s="128" t="s">
        <v>641</v>
      </c>
      <c r="D14" s="139">
        <v>4</v>
      </c>
      <c r="E14" s="126">
        <v>3</v>
      </c>
      <c r="G14" s="127"/>
      <c r="H14" s="132"/>
      <c r="I14" s="133"/>
      <c r="J14" s="127"/>
      <c r="K14" s="132"/>
      <c r="L14" s="133"/>
      <c r="M14" s="127" t="str">
        <f t="shared" si="14"/>
        <v>三到六章Boss设计</v>
      </c>
      <c r="N14" s="132">
        <f t="shared" si="15"/>
        <v>4</v>
      </c>
      <c r="O14" s="133"/>
      <c r="P14" s="127"/>
      <c r="Q14" s="132"/>
      <c r="R14" s="133"/>
      <c r="S14" s="127"/>
      <c r="T14" s="132"/>
    </row>
    <row r="15" spans="1:21" x14ac:dyDescent="0.25">
      <c r="B15" s="128"/>
      <c r="D15" s="139"/>
      <c r="G15" s="127"/>
      <c r="H15" s="132"/>
      <c r="I15" s="133"/>
      <c r="J15" s="127"/>
      <c r="K15" s="132"/>
      <c r="L15" s="133"/>
      <c r="M15" s="127"/>
      <c r="N15" s="132"/>
      <c r="O15" s="133"/>
      <c r="P15" s="127"/>
      <c r="Q15" s="132"/>
      <c r="R15" s="133"/>
      <c r="S15" s="127"/>
      <c r="T15" s="132"/>
    </row>
    <row r="16" spans="1:21" x14ac:dyDescent="0.25">
      <c r="B16" s="128" t="s">
        <v>13</v>
      </c>
      <c r="D16" s="139">
        <v>3</v>
      </c>
      <c r="E16" s="126">
        <v>4</v>
      </c>
      <c r="G16" s="127"/>
      <c r="H16" s="132"/>
      <c r="I16" s="133"/>
      <c r="J16" s="127"/>
      <c r="K16" s="132"/>
      <c r="L16" s="133"/>
      <c r="M16" s="127"/>
      <c r="N16" s="132"/>
      <c r="O16" s="133"/>
      <c r="P16" s="127" t="str">
        <f t="shared" si="16"/>
        <v>收费点方案</v>
      </c>
      <c r="Q16" s="132">
        <f t="shared" si="17"/>
        <v>3</v>
      </c>
      <c r="R16" s="133"/>
      <c r="S16" s="127"/>
      <c r="T16" s="132"/>
    </row>
    <row r="17" spans="1:21" x14ac:dyDescent="0.25">
      <c r="B17" s="125" t="s">
        <v>642</v>
      </c>
      <c r="D17" s="126">
        <v>3</v>
      </c>
      <c r="E17" s="126">
        <v>4</v>
      </c>
      <c r="G17" s="127" t="str">
        <f t="shared" si="10"/>
        <v xml:space="preserve"> </v>
      </c>
      <c r="H17" s="132" t="str">
        <f t="shared" si="11"/>
        <v xml:space="preserve"> </v>
      </c>
      <c r="I17" s="133"/>
      <c r="J17" s="127" t="str">
        <f t="shared" si="12"/>
        <v xml:space="preserve"> </v>
      </c>
      <c r="K17" s="132" t="str">
        <f t="shared" si="13"/>
        <v xml:space="preserve"> </v>
      </c>
      <c r="L17" s="133"/>
      <c r="M17" s="127" t="str">
        <f t="shared" si="14"/>
        <v xml:space="preserve"> </v>
      </c>
      <c r="N17" s="132" t="str">
        <f t="shared" si="15"/>
        <v xml:space="preserve"> </v>
      </c>
      <c r="O17" s="133"/>
      <c r="P17" s="127" t="str">
        <f t="shared" si="16"/>
        <v>成长卡点需求</v>
      </c>
      <c r="Q17" s="132">
        <f t="shared" si="17"/>
        <v>3</v>
      </c>
      <c r="R17" s="133"/>
      <c r="S17" s="127" t="str">
        <f t="shared" si="18"/>
        <v xml:space="preserve"> </v>
      </c>
      <c r="T17" s="132" t="str">
        <f t="shared" si="19"/>
        <v xml:space="preserve"> </v>
      </c>
    </row>
    <row r="18" spans="1:21" x14ac:dyDescent="0.25">
      <c r="B18" s="128"/>
      <c r="C18" s="128"/>
      <c r="D18" s="138"/>
      <c r="G18" s="127" t="str">
        <f t="shared" si="10"/>
        <v xml:space="preserve"> </v>
      </c>
      <c r="H18" s="132" t="str">
        <f t="shared" si="11"/>
        <v xml:space="preserve"> </v>
      </c>
      <c r="I18" s="133"/>
      <c r="J18" s="127" t="str">
        <f t="shared" si="12"/>
        <v xml:space="preserve"> </v>
      </c>
      <c r="K18" s="132" t="str">
        <f t="shared" si="13"/>
        <v xml:space="preserve"> </v>
      </c>
      <c r="L18" s="133"/>
      <c r="M18" s="127" t="str">
        <f t="shared" si="14"/>
        <v xml:space="preserve"> </v>
      </c>
      <c r="N18" s="132" t="str">
        <f t="shared" si="15"/>
        <v xml:space="preserve"> </v>
      </c>
      <c r="O18" s="133"/>
      <c r="P18" s="127" t="str">
        <f t="shared" si="16"/>
        <v xml:space="preserve"> </v>
      </c>
      <c r="Q18" s="132" t="str">
        <f t="shared" si="17"/>
        <v xml:space="preserve"> </v>
      </c>
      <c r="R18" s="133"/>
      <c r="S18" s="127" t="str">
        <f t="shared" si="18"/>
        <v xml:space="preserve"> </v>
      </c>
      <c r="T18" s="132" t="str">
        <f t="shared" si="19"/>
        <v xml:space="preserve"> </v>
      </c>
    </row>
    <row r="19" spans="1:21" x14ac:dyDescent="0.25">
      <c r="B19" s="125" t="s">
        <v>14</v>
      </c>
      <c r="D19" s="126">
        <v>2</v>
      </c>
      <c r="E19" s="126">
        <v>5</v>
      </c>
      <c r="G19" s="127" t="str">
        <f t="shared" si="10"/>
        <v xml:space="preserve"> </v>
      </c>
      <c r="H19" s="132" t="str">
        <f t="shared" si="11"/>
        <v xml:space="preserve"> </v>
      </c>
      <c r="I19" s="133"/>
      <c r="J19" s="127" t="str">
        <f t="shared" si="12"/>
        <v xml:space="preserve"> </v>
      </c>
      <c r="K19" s="132" t="str">
        <f t="shared" si="13"/>
        <v xml:space="preserve"> </v>
      </c>
      <c r="L19" s="133"/>
      <c r="M19" s="127" t="str">
        <f t="shared" si="14"/>
        <v xml:space="preserve"> </v>
      </c>
      <c r="N19" s="132" t="str">
        <f t="shared" si="15"/>
        <v xml:space="preserve"> </v>
      </c>
      <c r="O19" s="133"/>
      <c r="P19" s="127" t="str">
        <f t="shared" si="16"/>
        <v xml:space="preserve"> </v>
      </c>
      <c r="Q19" s="132" t="str">
        <f t="shared" si="17"/>
        <v xml:space="preserve"> </v>
      </c>
      <c r="R19" s="133"/>
      <c r="S19" s="127" t="str">
        <f t="shared" si="18"/>
        <v>审核投放价值，和各种道具价值</v>
      </c>
      <c r="T19" s="132">
        <f t="shared" si="19"/>
        <v>2</v>
      </c>
    </row>
    <row r="20" spans="1:21" x14ac:dyDescent="0.25">
      <c r="B20" s="135" t="s">
        <v>748</v>
      </c>
      <c r="C20" s="135"/>
      <c r="D20" s="136">
        <v>3</v>
      </c>
      <c r="E20" s="126">
        <v>5</v>
      </c>
      <c r="G20" s="127" t="str">
        <f t="shared" si="10"/>
        <v xml:space="preserve"> </v>
      </c>
      <c r="H20" s="132" t="str">
        <f t="shared" si="11"/>
        <v xml:space="preserve"> </v>
      </c>
      <c r="I20" s="133"/>
      <c r="J20" s="127" t="str">
        <f t="shared" si="12"/>
        <v xml:space="preserve"> </v>
      </c>
      <c r="K20" s="132" t="str">
        <f t="shared" si="13"/>
        <v xml:space="preserve"> </v>
      </c>
      <c r="L20" s="133"/>
      <c r="M20" s="127" t="str">
        <f t="shared" si="14"/>
        <v xml:space="preserve"> </v>
      </c>
      <c r="N20" s="132" t="str">
        <f t="shared" si="15"/>
        <v xml:space="preserve"> </v>
      </c>
      <c r="O20" s="133"/>
      <c r="P20" s="127" t="str">
        <f t="shared" si="16"/>
        <v xml:space="preserve"> </v>
      </c>
      <c r="Q20" s="132" t="str">
        <f t="shared" si="17"/>
        <v xml:space="preserve"> </v>
      </c>
      <c r="R20" s="133"/>
      <c r="S20" s="127" t="str">
        <f t="shared" si="18"/>
        <v>0.7玩法难度定义和需求</v>
      </c>
      <c r="T20" s="132">
        <f t="shared" si="19"/>
        <v>3</v>
      </c>
    </row>
    <row r="21" spans="1:21" x14ac:dyDescent="0.25">
      <c r="B21" s="135"/>
      <c r="C21" s="135"/>
      <c r="D21" s="136"/>
      <c r="G21" s="127" t="str">
        <f t="shared" si="10"/>
        <v xml:space="preserve"> </v>
      </c>
      <c r="H21" s="132" t="str">
        <f t="shared" si="11"/>
        <v xml:space="preserve"> </v>
      </c>
      <c r="I21" s="133"/>
      <c r="J21" s="127" t="str">
        <f t="shared" si="12"/>
        <v xml:space="preserve"> </v>
      </c>
      <c r="K21" s="132" t="str">
        <f t="shared" si="13"/>
        <v xml:space="preserve"> </v>
      </c>
      <c r="L21" s="133"/>
      <c r="M21" s="127" t="str">
        <f t="shared" si="14"/>
        <v xml:space="preserve"> </v>
      </c>
      <c r="N21" s="132" t="str">
        <f t="shared" si="15"/>
        <v xml:space="preserve"> </v>
      </c>
      <c r="O21" s="133"/>
      <c r="P21" s="127" t="str">
        <f t="shared" si="16"/>
        <v xml:space="preserve"> </v>
      </c>
      <c r="Q21" s="132" t="str">
        <f t="shared" si="17"/>
        <v xml:space="preserve"> </v>
      </c>
      <c r="R21" s="133"/>
      <c r="S21" s="127" t="str">
        <f t="shared" si="18"/>
        <v xml:space="preserve"> </v>
      </c>
      <c r="T21" s="132" t="str">
        <f t="shared" si="19"/>
        <v xml:space="preserve"> </v>
      </c>
    </row>
    <row r="23" spans="1:21" x14ac:dyDescent="0.25">
      <c r="U23" s="125"/>
    </row>
    <row r="24" spans="1:21" x14ac:dyDescent="0.25">
      <c r="A24" s="125"/>
      <c r="B24" s="129" t="s">
        <v>0</v>
      </c>
      <c r="C24" s="129"/>
      <c r="D24" s="126">
        <f>SUM(D10:D23)</f>
        <v>18.5</v>
      </c>
      <c r="H24" s="126">
        <f>SUM(H4:H23)</f>
        <v>5.5</v>
      </c>
      <c r="K24" s="126">
        <f>SUM(K4:K23)</f>
        <v>4.5</v>
      </c>
      <c r="N24" s="126">
        <f>SUM(N4:N23)</f>
        <v>5</v>
      </c>
      <c r="Q24" s="126">
        <f>SUM(Q4:Q23)</f>
        <v>6</v>
      </c>
      <c r="T24" s="126">
        <f>SUM(T8:T23)</f>
        <v>5</v>
      </c>
    </row>
    <row r="25" spans="1:21" s="143" customFormat="1" x14ac:dyDescent="0.25">
      <c r="A25" s="5"/>
      <c r="B25" s="140"/>
      <c r="C25" s="140"/>
      <c r="D25" s="141"/>
      <c r="E25" s="141"/>
      <c r="F25" s="142"/>
      <c r="H25" s="144"/>
      <c r="I25" s="145"/>
      <c r="J25" s="140"/>
      <c r="L25" s="145"/>
      <c r="M25" s="140"/>
      <c r="O25" s="145"/>
      <c r="R25" s="145"/>
      <c r="U25" s="145"/>
    </row>
    <row r="26" spans="1:21" s="128" customFormat="1" x14ac:dyDescent="0.25">
      <c r="A26" s="1" t="s">
        <v>15</v>
      </c>
      <c r="B26" s="146"/>
      <c r="C26" s="146"/>
      <c r="D26" s="138"/>
      <c r="E26" s="138"/>
      <c r="F26" s="147"/>
      <c r="G26" s="129"/>
      <c r="H26" s="127" t="str">
        <f>IF($E26=1,$B26," ")</f>
        <v xml:space="preserve"> </v>
      </c>
      <c r="I26" s="132" t="str">
        <f>IF($E26=1,$D26," ")</f>
        <v xml:space="preserve"> </v>
      </c>
      <c r="J26" s="133"/>
      <c r="K26" s="127" t="str">
        <f>IF($E26=2,$B26," ")</f>
        <v xml:space="preserve"> </v>
      </c>
      <c r="L26" s="132" t="str">
        <f>IF($E26=2,$D26," ")</f>
        <v xml:space="preserve"> </v>
      </c>
      <c r="M26" s="133"/>
      <c r="N26" s="127" t="str">
        <f>IF($E26=3,$B26," ")</f>
        <v xml:space="preserve"> </v>
      </c>
      <c r="O26" s="132" t="str">
        <f>IF($E26=3,$D26," ")</f>
        <v xml:space="preserve"> </v>
      </c>
      <c r="P26" s="133"/>
      <c r="Q26" s="127" t="str">
        <f>IF($E26=4,$B26," ")</f>
        <v xml:space="preserve"> </v>
      </c>
      <c r="R26" s="132" t="str">
        <f>IF($E26=4,$D26," ")</f>
        <v xml:space="preserve"> </v>
      </c>
      <c r="S26" s="133"/>
      <c r="T26" s="127" t="str">
        <f>IF($E26=5,$B26," ")</f>
        <v xml:space="preserve"> </v>
      </c>
      <c r="U26" s="132" t="str">
        <f>IF($E26=5,$D26," ")</f>
        <v xml:space="preserve"> </v>
      </c>
    </row>
    <row r="27" spans="1:21" x14ac:dyDescent="0.25">
      <c r="B27" s="148" t="s">
        <v>749</v>
      </c>
      <c r="C27" s="149"/>
      <c r="D27" s="126">
        <v>1</v>
      </c>
      <c r="E27" s="126">
        <v>1</v>
      </c>
      <c r="G27" s="127" t="str">
        <f>IF($E27=1,$B27," ")</f>
        <v>需求 - 新增对局调优修改</v>
      </c>
      <c r="H27" s="132">
        <f>IF($E27=1,$D27," ")</f>
        <v>1</v>
      </c>
      <c r="I27" s="133"/>
      <c r="J27" s="127" t="str">
        <f>IF($E27=2,$B27," ")</f>
        <v xml:space="preserve"> </v>
      </c>
      <c r="K27" s="132" t="str">
        <f>IF($E27=2,$D27," ")</f>
        <v xml:space="preserve"> </v>
      </c>
      <c r="L27" s="133"/>
      <c r="M27" s="127" t="str">
        <f>IF($E27=3,$B27," ")</f>
        <v xml:space="preserve"> </v>
      </c>
      <c r="N27" s="132" t="str">
        <f>IF($E27=3,$D27," ")</f>
        <v xml:space="preserve"> </v>
      </c>
      <c r="O27" s="133"/>
      <c r="P27" s="127" t="str">
        <f>IF($E27=4,$B27," ")</f>
        <v xml:space="preserve"> </v>
      </c>
      <c r="Q27" s="132" t="str">
        <f>IF($E27=4,$D27," ")</f>
        <v xml:space="preserve"> </v>
      </c>
      <c r="R27" s="133"/>
      <c r="S27" s="127" t="str">
        <f>IF($E27=5,$B27," ")</f>
        <v xml:space="preserve"> </v>
      </c>
      <c r="T27" s="132" t="str">
        <f>IF($E27=5,$D27," ")</f>
        <v xml:space="preserve"> </v>
      </c>
    </row>
    <row r="28" spans="1:21" x14ac:dyDescent="0.25">
      <c r="B28" s="131" t="s">
        <v>16</v>
      </c>
      <c r="D28" s="126">
        <v>3</v>
      </c>
      <c r="E28" s="126">
        <v>1</v>
      </c>
      <c r="G28" s="127" t="str">
        <f t="shared" ref="G28:G46" si="20">IF($E28=1,$B28," ")</f>
        <v>1-2章副本配置debug</v>
      </c>
      <c r="H28" s="132">
        <f t="shared" ref="H28:H46" si="21">IF($E28=1,$D28," ")</f>
        <v>3</v>
      </c>
      <c r="I28" s="133"/>
      <c r="J28" s="127" t="str">
        <f t="shared" ref="J28:J46" si="22">IF($E28=2,$B28," ")</f>
        <v xml:space="preserve"> </v>
      </c>
      <c r="K28" s="132" t="str">
        <f t="shared" ref="K28:K46" si="23">IF($E28=2,$D28," ")</f>
        <v xml:space="preserve"> </v>
      </c>
      <c r="L28" s="133"/>
      <c r="M28" s="127" t="str">
        <f t="shared" ref="M28:M46" si="24">IF($E28=3,$B28," ")</f>
        <v xml:space="preserve"> </v>
      </c>
      <c r="N28" s="132" t="str">
        <f t="shared" ref="N28:N46" si="25">IF($E28=3,$D28," ")</f>
        <v xml:space="preserve"> </v>
      </c>
      <c r="O28" s="133"/>
      <c r="P28" s="127" t="str">
        <f t="shared" ref="P28:P46" si="26">IF($E28=4,$B28," ")</f>
        <v xml:space="preserve"> </v>
      </c>
      <c r="Q28" s="132" t="str">
        <f t="shared" ref="Q28:Q46" si="27">IF($E28=4,$D28," ")</f>
        <v xml:space="preserve"> </v>
      </c>
      <c r="R28" s="133"/>
      <c r="S28" s="127" t="str">
        <f t="shared" ref="S28:S46" si="28">IF($E28=5,$B28," ")</f>
        <v xml:space="preserve"> </v>
      </c>
      <c r="T28" s="132" t="str">
        <f t="shared" ref="T28:T46" si="29">IF($E28=5,$D28," ")</f>
        <v xml:space="preserve"> </v>
      </c>
    </row>
    <row r="30" spans="1:21" x14ac:dyDescent="0.25">
      <c r="A30" s="125"/>
      <c r="B30" s="148" t="s">
        <v>750</v>
      </c>
      <c r="C30" s="149"/>
      <c r="D30" s="126">
        <v>1</v>
      </c>
      <c r="E30" s="126">
        <v>2</v>
      </c>
      <c r="G30" s="127" t="str">
        <f>IF($E30=1,$B30," ")</f>
        <v xml:space="preserve"> </v>
      </c>
      <c r="H30" s="132" t="str">
        <f>IF($E30=1,$D30," ")</f>
        <v xml:space="preserve"> </v>
      </c>
      <c r="I30" s="133"/>
      <c r="J30" s="127" t="str">
        <f>IF($E30=2,$B30," ")</f>
        <v>任务系统 - 验收，Debug</v>
      </c>
      <c r="K30" s="132">
        <f>IF($E30=2,$D30," ")</f>
        <v>1</v>
      </c>
      <c r="L30" s="133"/>
      <c r="M30" s="127" t="str">
        <f>IF($E30=3,$B30," ")</f>
        <v xml:space="preserve"> </v>
      </c>
      <c r="N30" s="132" t="str">
        <f>IF($E30=3,$D30," ")</f>
        <v xml:space="preserve"> </v>
      </c>
      <c r="O30" s="133"/>
      <c r="P30" s="127" t="str">
        <f>IF($E30=4,$B30," ")</f>
        <v xml:space="preserve"> </v>
      </c>
      <c r="Q30" s="132" t="str">
        <f>IF($E30=4,$D30," ")</f>
        <v xml:space="preserve"> </v>
      </c>
      <c r="R30" s="133"/>
      <c r="S30" s="127" t="str">
        <f>IF($E30=5,$B30," ")</f>
        <v xml:space="preserve"> </v>
      </c>
      <c r="T30" s="132" t="str">
        <f>IF($E30=5,$D30," ")</f>
        <v xml:space="preserve"> </v>
      </c>
    </row>
    <row r="31" spans="1:21" ht="34" x14ac:dyDescent="0.25">
      <c r="B31" s="137" t="s">
        <v>643</v>
      </c>
      <c r="D31" s="126">
        <v>4</v>
      </c>
      <c r="E31" s="126">
        <v>2</v>
      </c>
      <c r="F31" s="127" t="s">
        <v>644</v>
      </c>
      <c r="G31" s="125" t="str">
        <f t="shared" si="20"/>
        <v xml:space="preserve"> </v>
      </c>
      <c r="H31" s="129" t="str">
        <f t="shared" si="21"/>
        <v xml:space="preserve"> </v>
      </c>
      <c r="J31" s="125" t="str">
        <f t="shared" si="22"/>
        <v>对局节奏调试（debug）</v>
      </c>
      <c r="K31" s="125">
        <f t="shared" si="23"/>
        <v>4</v>
      </c>
      <c r="M31" s="125" t="str">
        <f t="shared" si="24"/>
        <v xml:space="preserve"> </v>
      </c>
      <c r="N31" s="125" t="str">
        <f t="shared" si="25"/>
        <v xml:space="preserve"> </v>
      </c>
      <c r="P31" s="125" t="str">
        <f t="shared" si="26"/>
        <v xml:space="preserve"> </v>
      </c>
      <c r="Q31" s="125" t="str">
        <f t="shared" si="27"/>
        <v xml:space="preserve"> </v>
      </c>
      <c r="S31" s="125" t="str">
        <f t="shared" si="28"/>
        <v xml:space="preserve"> </v>
      </c>
      <c r="T31" s="125" t="str">
        <f t="shared" si="29"/>
        <v xml:space="preserve"> </v>
      </c>
    </row>
    <row r="32" spans="1:21" x14ac:dyDescent="0.25">
      <c r="B32" s="131" t="s">
        <v>645</v>
      </c>
      <c r="D32" s="126">
        <v>1</v>
      </c>
      <c r="E32" s="126">
        <v>2</v>
      </c>
      <c r="G32" s="127" t="str">
        <f>IF($E32=1,$B32," ")</f>
        <v xml:space="preserve"> </v>
      </c>
      <c r="H32" s="132" t="str">
        <f>IF($E32=1,$D32," ")</f>
        <v xml:space="preserve"> </v>
      </c>
      <c r="I32" s="133"/>
      <c r="J32" s="127" t="str">
        <f>IF($E32=2,$B32," ")</f>
        <v>大招音效回归</v>
      </c>
      <c r="K32" s="132">
        <f>IF($E32=2,$D32," ")</f>
        <v>1</v>
      </c>
      <c r="L32" s="133"/>
      <c r="M32" s="127" t="str">
        <f>IF($E32=3,$B32," ")</f>
        <v xml:space="preserve"> </v>
      </c>
      <c r="N32" s="132" t="str">
        <f>IF($E32=3,$D32," ")</f>
        <v xml:space="preserve"> </v>
      </c>
      <c r="O32" s="133"/>
      <c r="P32" s="127" t="str">
        <f>IF($E32=4,$B32," ")</f>
        <v xml:space="preserve"> </v>
      </c>
      <c r="Q32" s="132" t="str">
        <f>IF($E32=4,$D32," ")</f>
        <v xml:space="preserve"> </v>
      </c>
      <c r="R32" s="133"/>
      <c r="S32" s="127" t="str">
        <f>IF($E32=5,$B32," ")</f>
        <v xml:space="preserve"> </v>
      </c>
      <c r="T32" s="132" t="str">
        <f>IF($E32=5,$D32," ")</f>
        <v xml:space="preserve"> </v>
      </c>
    </row>
    <row r="33" spans="1:21" x14ac:dyDescent="0.25">
      <c r="B33" s="137" t="s">
        <v>18</v>
      </c>
      <c r="D33" s="126">
        <v>2</v>
      </c>
      <c r="E33" s="126">
        <v>2</v>
      </c>
      <c r="G33" s="127" t="str">
        <f t="shared" si="20"/>
        <v xml:space="preserve"> </v>
      </c>
      <c r="H33" s="132" t="str">
        <f t="shared" si="21"/>
        <v xml:space="preserve"> </v>
      </c>
      <c r="I33" s="133"/>
      <c r="J33" s="127" t="str">
        <f t="shared" si="22"/>
        <v>立绘系统需求</v>
      </c>
      <c r="K33" s="132">
        <f t="shared" si="23"/>
        <v>2</v>
      </c>
      <c r="L33" s="133"/>
      <c r="M33" s="127" t="str">
        <f t="shared" si="24"/>
        <v xml:space="preserve"> </v>
      </c>
      <c r="N33" s="132" t="str">
        <f t="shared" si="25"/>
        <v xml:space="preserve"> </v>
      </c>
      <c r="O33" s="133"/>
      <c r="P33" s="127" t="str">
        <f t="shared" si="26"/>
        <v xml:space="preserve"> </v>
      </c>
      <c r="Q33" s="132" t="str">
        <f t="shared" si="27"/>
        <v xml:space="preserve"> </v>
      </c>
      <c r="R33" s="133"/>
      <c r="S33" s="127" t="str">
        <f t="shared" si="28"/>
        <v xml:space="preserve"> </v>
      </c>
      <c r="T33" s="132" t="str">
        <f t="shared" si="29"/>
        <v xml:space="preserve"> </v>
      </c>
    </row>
    <row r="35" spans="1:21" x14ac:dyDescent="0.25">
      <c r="B35" s="137" t="s">
        <v>17</v>
      </c>
      <c r="D35" s="126">
        <v>3</v>
      </c>
      <c r="E35" s="126">
        <v>3</v>
      </c>
      <c r="F35" s="127" t="s">
        <v>102</v>
      </c>
      <c r="G35" s="127" t="str">
        <f>IF($E35=1,$B35," ")</f>
        <v xml:space="preserve"> </v>
      </c>
      <c r="H35" s="132" t="str">
        <f>IF($E35=1,$D35," ")</f>
        <v xml:space="preserve"> </v>
      </c>
      <c r="I35" s="133"/>
      <c r="J35" s="127" t="str">
        <f>IF($E35=2,$B35," ")</f>
        <v xml:space="preserve"> </v>
      </c>
      <c r="K35" s="132" t="str">
        <f>IF($E35=2,$D35," ")</f>
        <v xml:space="preserve"> </v>
      </c>
      <c r="L35" s="133"/>
      <c r="M35" s="127" t="str">
        <f>IF($E35=3,$B35," ")</f>
        <v xml:space="preserve">活动指引界面 </v>
      </c>
      <c r="N35" s="132">
        <f>IF($E35=3,$D35," ")</f>
        <v>3</v>
      </c>
      <c r="O35" s="133"/>
      <c r="P35" s="127" t="str">
        <f>IF($E35=4,$B35," ")</f>
        <v xml:space="preserve"> </v>
      </c>
      <c r="Q35" s="132" t="str">
        <f>IF($E35=4,$D35," ")</f>
        <v xml:space="preserve"> </v>
      </c>
      <c r="R35" s="133"/>
      <c r="S35" s="127" t="str">
        <f>IF($E35=5,$B35," ")</f>
        <v xml:space="preserve"> </v>
      </c>
      <c r="T35" s="132" t="str">
        <f>IF($E35=5,$D35," ")</f>
        <v xml:space="preserve"> </v>
      </c>
    </row>
    <row r="36" spans="1:21" x14ac:dyDescent="0.25">
      <c r="B36" s="128" t="s">
        <v>153</v>
      </c>
      <c r="C36" s="128"/>
      <c r="D36" s="138">
        <v>1</v>
      </c>
      <c r="E36" s="126">
        <v>3</v>
      </c>
      <c r="G36" s="127" t="str">
        <f t="shared" si="20"/>
        <v xml:space="preserve"> </v>
      </c>
      <c r="H36" s="132" t="str">
        <f t="shared" si="21"/>
        <v xml:space="preserve"> </v>
      </c>
      <c r="I36" s="133"/>
      <c r="J36" s="127" t="str">
        <f t="shared" si="22"/>
        <v xml:space="preserve"> </v>
      </c>
      <c r="K36" s="132" t="str">
        <f t="shared" si="23"/>
        <v xml:space="preserve"> </v>
      </c>
      <c r="L36" s="133"/>
      <c r="M36" s="127" t="str">
        <f t="shared" si="24"/>
        <v>战力回归 （阵容选择）</v>
      </c>
      <c r="N36" s="132">
        <f t="shared" si="25"/>
        <v>1</v>
      </c>
      <c r="O36" s="133"/>
      <c r="P36" s="127" t="str">
        <f t="shared" si="26"/>
        <v xml:space="preserve"> </v>
      </c>
      <c r="Q36" s="132" t="str">
        <f t="shared" si="27"/>
        <v xml:space="preserve"> </v>
      </c>
      <c r="R36" s="133"/>
      <c r="S36" s="127" t="str">
        <f t="shared" si="28"/>
        <v xml:space="preserve"> </v>
      </c>
      <c r="T36" s="132" t="str">
        <f t="shared" si="29"/>
        <v xml:space="preserve"> </v>
      </c>
    </row>
    <row r="37" spans="1:21" x14ac:dyDescent="0.25">
      <c r="B37" s="137" t="s">
        <v>751</v>
      </c>
      <c r="D37" s="126">
        <v>1</v>
      </c>
      <c r="E37" s="126">
        <v>3</v>
      </c>
      <c r="G37" s="127" t="str">
        <f t="shared" si="20"/>
        <v xml:space="preserve"> </v>
      </c>
      <c r="H37" s="132" t="str">
        <f t="shared" si="21"/>
        <v xml:space="preserve"> </v>
      </c>
      <c r="I37" s="133"/>
      <c r="J37" s="127" t="str">
        <f t="shared" si="22"/>
        <v xml:space="preserve"> </v>
      </c>
      <c r="K37" s="132" t="str">
        <f t="shared" si="23"/>
        <v xml:space="preserve"> </v>
      </c>
      <c r="L37" s="133"/>
      <c r="M37" s="127" t="str">
        <f t="shared" si="24"/>
        <v>账号登陆， 选择服务器，创建角色验收</v>
      </c>
      <c r="N37" s="132">
        <f t="shared" si="25"/>
        <v>1</v>
      </c>
      <c r="O37" s="133"/>
      <c r="P37" s="127" t="str">
        <f t="shared" si="26"/>
        <v xml:space="preserve"> </v>
      </c>
      <c r="Q37" s="132" t="str">
        <f t="shared" si="27"/>
        <v xml:space="preserve"> </v>
      </c>
      <c r="R37" s="133"/>
      <c r="S37" s="127" t="str">
        <f t="shared" si="28"/>
        <v xml:space="preserve"> </v>
      </c>
      <c r="T37" s="132" t="str">
        <f t="shared" si="29"/>
        <v xml:space="preserve"> </v>
      </c>
    </row>
    <row r="38" spans="1:21" x14ac:dyDescent="0.25">
      <c r="G38" s="127" t="str">
        <f t="shared" si="20"/>
        <v xml:space="preserve"> </v>
      </c>
      <c r="H38" s="132" t="str">
        <f t="shared" si="21"/>
        <v xml:space="preserve"> </v>
      </c>
      <c r="I38" s="133"/>
      <c r="J38" s="127" t="str">
        <f t="shared" si="22"/>
        <v xml:space="preserve"> </v>
      </c>
      <c r="K38" s="132" t="str">
        <f t="shared" si="23"/>
        <v xml:space="preserve"> </v>
      </c>
      <c r="L38" s="133"/>
      <c r="M38" s="127" t="str">
        <f t="shared" si="24"/>
        <v xml:space="preserve"> </v>
      </c>
      <c r="N38" s="132" t="str">
        <f t="shared" si="25"/>
        <v xml:space="preserve"> </v>
      </c>
      <c r="O38" s="133"/>
      <c r="P38" s="127" t="str">
        <f t="shared" si="26"/>
        <v xml:space="preserve"> </v>
      </c>
      <c r="Q38" s="132" t="str">
        <f t="shared" si="27"/>
        <v xml:space="preserve"> </v>
      </c>
      <c r="R38" s="133"/>
      <c r="S38" s="127" t="str">
        <f t="shared" si="28"/>
        <v xml:space="preserve"> </v>
      </c>
      <c r="T38" s="132" t="str">
        <f t="shared" si="29"/>
        <v xml:space="preserve"> </v>
      </c>
    </row>
    <row r="39" spans="1:21" x14ac:dyDescent="0.25">
      <c r="B39" s="125" t="s">
        <v>20</v>
      </c>
      <c r="D39" s="126">
        <v>2</v>
      </c>
      <c r="E39" s="126">
        <v>4</v>
      </c>
      <c r="G39" s="127" t="str">
        <f>IF($E39=1,$B39," ")</f>
        <v xml:space="preserve"> </v>
      </c>
      <c r="H39" s="132" t="str">
        <f>IF($E39=1,$D39," ")</f>
        <v xml:space="preserve"> </v>
      </c>
      <c r="I39" s="133"/>
      <c r="J39" s="127" t="str">
        <f>IF($E39=2,$B39," ")</f>
        <v xml:space="preserve"> </v>
      </c>
      <c r="K39" s="132" t="str">
        <f>IF($E39=2,$D39," ")</f>
        <v xml:space="preserve"> </v>
      </c>
      <c r="L39" s="133"/>
      <c r="M39" s="127" t="str">
        <f>IF($E39=3,$B39," ")</f>
        <v xml:space="preserve"> </v>
      </c>
      <c r="N39" s="132" t="str">
        <f>IF($E39=3,$D39," ")</f>
        <v xml:space="preserve"> </v>
      </c>
      <c r="O39" s="133"/>
      <c r="P39" s="127" t="str">
        <f>IF($E39=4,$B39," ")</f>
        <v xml:space="preserve">签到 </v>
      </c>
      <c r="Q39" s="132">
        <f>IF($E39=4,$D39," ")</f>
        <v>2</v>
      </c>
      <c r="R39" s="133"/>
      <c r="S39" s="127" t="str">
        <f>IF($E39=5,$B39," ")</f>
        <v xml:space="preserve"> </v>
      </c>
      <c r="T39" s="132" t="str">
        <f>IF($E39=5,$D39," ")</f>
        <v xml:space="preserve"> </v>
      </c>
    </row>
    <row r="40" spans="1:21" x14ac:dyDescent="0.25">
      <c r="B40" s="125" t="s">
        <v>21</v>
      </c>
      <c r="D40" s="126">
        <v>4</v>
      </c>
      <c r="E40" s="126">
        <v>4</v>
      </c>
      <c r="G40" s="127" t="str">
        <f t="shared" si="20"/>
        <v xml:space="preserve"> </v>
      </c>
      <c r="H40" s="132" t="str">
        <f t="shared" si="21"/>
        <v xml:space="preserve"> </v>
      </c>
      <c r="I40" s="133"/>
      <c r="J40" s="127" t="str">
        <f t="shared" si="22"/>
        <v xml:space="preserve"> </v>
      </c>
      <c r="K40" s="132" t="str">
        <f t="shared" si="23"/>
        <v xml:space="preserve"> </v>
      </c>
      <c r="L40" s="133"/>
      <c r="M40" s="127" t="str">
        <f t="shared" si="24"/>
        <v xml:space="preserve"> </v>
      </c>
      <c r="N40" s="132" t="str">
        <f t="shared" si="25"/>
        <v xml:space="preserve"> </v>
      </c>
      <c r="O40" s="133"/>
      <c r="P40" s="127" t="str">
        <f t="shared" si="26"/>
        <v>3-4章小怪配置</v>
      </c>
      <c r="Q40" s="132">
        <f t="shared" si="27"/>
        <v>4</v>
      </c>
      <c r="R40" s="133"/>
      <c r="S40" s="127" t="str">
        <f t="shared" si="28"/>
        <v xml:space="preserve"> </v>
      </c>
      <c r="T40" s="132" t="str">
        <f t="shared" si="29"/>
        <v xml:space="preserve"> </v>
      </c>
    </row>
    <row r="42" spans="1:21" x14ac:dyDescent="0.25">
      <c r="B42" s="125" t="s">
        <v>23</v>
      </c>
      <c r="D42" s="126">
        <v>4</v>
      </c>
      <c r="E42" s="126">
        <v>5</v>
      </c>
      <c r="G42" s="127" t="str">
        <f t="shared" si="20"/>
        <v xml:space="preserve"> </v>
      </c>
      <c r="H42" s="132" t="str">
        <f t="shared" si="21"/>
        <v xml:space="preserve"> </v>
      </c>
      <c r="I42" s="133"/>
      <c r="J42" s="127" t="str">
        <f t="shared" si="22"/>
        <v xml:space="preserve"> </v>
      </c>
      <c r="K42" s="132" t="str">
        <f t="shared" si="23"/>
        <v xml:space="preserve"> </v>
      </c>
      <c r="L42" s="133"/>
      <c r="M42" s="127" t="str">
        <f t="shared" si="24"/>
        <v xml:space="preserve"> </v>
      </c>
      <c r="N42" s="132" t="str">
        <f t="shared" si="25"/>
        <v xml:space="preserve"> </v>
      </c>
      <c r="O42" s="133"/>
      <c r="P42" s="127" t="str">
        <f t="shared" si="26"/>
        <v xml:space="preserve"> </v>
      </c>
      <c r="Q42" s="132" t="str">
        <f t="shared" si="27"/>
        <v xml:space="preserve"> </v>
      </c>
      <c r="R42" s="133"/>
      <c r="S42" s="127" t="str">
        <f t="shared" si="28"/>
        <v>3-4章Boss配置</v>
      </c>
      <c r="T42" s="132">
        <f t="shared" si="29"/>
        <v>4</v>
      </c>
    </row>
    <row r="43" spans="1:21" x14ac:dyDescent="0.25">
      <c r="B43" s="125" t="s">
        <v>24</v>
      </c>
      <c r="D43" s="126">
        <v>2</v>
      </c>
      <c r="E43" s="126">
        <v>5</v>
      </c>
      <c r="G43" s="127" t="str">
        <f t="shared" si="20"/>
        <v xml:space="preserve"> </v>
      </c>
      <c r="H43" s="132" t="str">
        <f t="shared" si="21"/>
        <v xml:space="preserve"> </v>
      </c>
      <c r="I43" s="133"/>
      <c r="J43" s="127" t="str">
        <f t="shared" si="22"/>
        <v xml:space="preserve"> </v>
      </c>
      <c r="K43" s="132" t="str">
        <f t="shared" si="23"/>
        <v xml:space="preserve"> </v>
      </c>
      <c r="L43" s="133"/>
      <c r="M43" s="127" t="str">
        <f t="shared" si="24"/>
        <v xml:space="preserve"> </v>
      </c>
      <c r="N43" s="132" t="str">
        <f t="shared" si="25"/>
        <v xml:space="preserve"> </v>
      </c>
      <c r="O43" s="133"/>
      <c r="P43" s="127" t="str">
        <f t="shared" si="26"/>
        <v xml:space="preserve"> </v>
      </c>
      <c r="Q43" s="132" t="str">
        <f t="shared" si="27"/>
        <v xml:space="preserve"> </v>
      </c>
      <c r="R43" s="133"/>
      <c r="S43" s="127" t="str">
        <f t="shared" si="28"/>
        <v>3-4章小怪配置 debug</v>
      </c>
      <c r="T43" s="132">
        <f t="shared" si="29"/>
        <v>2</v>
      </c>
    </row>
    <row r="44" spans="1:21" x14ac:dyDescent="0.25">
      <c r="A44" s="125"/>
      <c r="B44" s="149" t="s">
        <v>752</v>
      </c>
      <c r="C44" s="149"/>
      <c r="D44" s="126">
        <v>1</v>
      </c>
      <c r="E44" s="126">
        <v>2</v>
      </c>
      <c r="G44" s="127" t="str">
        <f>IF($E44=1,$B44," ")</f>
        <v xml:space="preserve"> </v>
      </c>
      <c r="H44" s="132" t="str">
        <f>IF($E44=1,$D44," ")</f>
        <v xml:space="preserve"> </v>
      </c>
      <c r="I44" s="133"/>
      <c r="J44" s="127" t="str">
        <f>IF($E44=2,$B44," ")</f>
        <v>村落场景，主UI （配置，验收，Debug)</v>
      </c>
      <c r="K44" s="132">
        <f>IF($E44=2,$D44," ")</f>
        <v>1</v>
      </c>
      <c r="L44" s="133"/>
      <c r="M44" s="127" t="str">
        <f>IF($E44=3,$B44," ")</f>
        <v xml:space="preserve"> </v>
      </c>
      <c r="N44" s="132" t="str">
        <f>IF($E44=3,$D44," ")</f>
        <v xml:space="preserve"> </v>
      </c>
      <c r="O44" s="133"/>
      <c r="P44" s="127" t="str">
        <f>IF($E44=4,$B44," ")</f>
        <v xml:space="preserve"> </v>
      </c>
      <c r="Q44" s="132" t="str">
        <f>IF($E44=4,$D44," ")</f>
        <v xml:space="preserve"> </v>
      </c>
      <c r="R44" s="133"/>
      <c r="S44" s="127" t="str">
        <f>IF($E44=5,$B44," ")</f>
        <v xml:space="preserve"> </v>
      </c>
      <c r="T44" s="132" t="str">
        <f>IF($E44=5,$D44," ")</f>
        <v xml:space="preserve"> </v>
      </c>
    </row>
    <row r="45" spans="1:21" x14ac:dyDescent="0.25">
      <c r="A45" s="125"/>
      <c r="B45" s="149"/>
      <c r="C45" s="149"/>
      <c r="G45" s="127"/>
      <c r="H45" s="132"/>
      <c r="I45" s="133"/>
      <c r="J45" s="127"/>
      <c r="K45" s="132"/>
      <c r="L45" s="133"/>
      <c r="M45" s="127"/>
      <c r="N45" s="132"/>
      <c r="O45" s="133"/>
      <c r="P45" s="127"/>
      <c r="Q45" s="132"/>
      <c r="R45" s="133"/>
      <c r="S45" s="127"/>
      <c r="T45" s="132"/>
    </row>
    <row r="46" spans="1:21" x14ac:dyDescent="0.25">
      <c r="B46" s="125" t="s">
        <v>753</v>
      </c>
      <c r="G46" s="127" t="str">
        <f t="shared" si="20"/>
        <v xml:space="preserve"> </v>
      </c>
      <c r="H46" s="132" t="str">
        <f t="shared" si="21"/>
        <v xml:space="preserve"> </v>
      </c>
      <c r="I46" s="133"/>
      <c r="J46" s="127" t="str">
        <f t="shared" si="22"/>
        <v xml:space="preserve"> </v>
      </c>
      <c r="K46" s="132" t="str">
        <f t="shared" si="23"/>
        <v xml:space="preserve"> </v>
      </c>
      <c r="L46" s="133"/>
      <c r="M46" s="127" t="str">
        <f t="shared" si="24"/>
        <v xml:space="preserve"> </v>
      </c>
      <c r="N46" s="132" t="str">
        <f t="shared" si="25"/>
        <v xml:space="preserve"> </v>
      </c>
      <c r="O46" s="133"/>
      <c r="P46" s="127" t="str">
        <f t="shared" si="26"/>
        <v xml:space="preserve"> </v>
      </c>
      <c r="Q46" s="132" t="str">
        <f t="shared" si="27"/>
        <v xml:space="preserve"> </v>
      </c>
      <c r="R46" s="133"/>
      <c r="S46" s="127" t="str">
        <f t="shared" si="28"/>
        <v xml:space="preserve"> </v>
      </c>
      <c r="T46" s="132" t="str">
        <f t="shared" si="29"/>
        <v xml:space="preserve"> </v>
      </c>
    </row>
    <row r="47" spans="1:21" x14ac:dyDescent="0.25">
      <c r="G47" s="127"/>
      <c r="H47" s="132"/>
      <c r="I47" s="133"/>
      <c r="J47" s="127"/>
      <c r="K47" s="132"/>
      <c r="L47" s="133"/>
      <c r="M47" s="127"/>
      <c r="N47" s="132"/>
      <c r="O47" s="133"/>
      <c r="P47" s="127"/>
      <c r="Q47" s="132"/>
      <c r="R47" s="133"/>
      <c r="S47" s="127"/>
      <c r="T47" s="132"/>
      <c r="U47" s="125"/>
    </row>
    <row r="48" spans="1:21" s="1" customFormat="1" x14ac:dyDescent="0.25">
      <c r="B48" s="3" t="s">
        <v>0</v>
      </c>
      <c r="C48" s="3"/>
      <c r="D48" s="2">
        <f>SUM(D27:D47)</f>
        <v>30</v>
      </c>
      <c r="E48" s="2"/>
      <c r="F48" s="6"/>
      <c r="H48" s="2">
        <f>SUM(H27:H47)</f>
        <v>4</v>
      </c>
      <c r="I48" s="4"/>
      <c r="K48" s="2">
        <f>SUM(K27:K47)</f>
        <v>9</v>
      </c>
      <c r="L48" s="4"/>
      <c r="N48" s="2">
        <f>SUM(N27:N47)</f>
        <v>5</v>
      </c>
      <c r="O48" s="4"/>
      <c r="Q48" s="2">
        <f>SUM(Q27:Q47)</f>
        <v>6</v>
      </c>
      <c r="R48" s="4"/>
      <c r="T48" s="2">
        <f>SUM(T27:T47)</f>
        <v>6</v>
      </c>
    </row>
    <row r="49" spans="1:21" x14ac:dyDescent="0.25">
      <c r="G49" s="127"/>
      <c r="H49" s="132"/>
      <c r="I49" s="133"/>
      <c r="J49" s="127"/>
      <c r="K49" s="132"/>
      <c r="L49" s="133"/>
      <c r="M49" s="127"/>
      <c r="N49" s="132"/>
      <c r="O49" s="133"/>
      <c r="P49" s="127"/>
      <c r="Q49" s="132"/>
      <c r="R49" s="133"/>
      <c r="S49" s="127"/>
      <c r="T49" s="132"/>
      <c r="U49" s="125"/>
    </row>
    <row r="50" spans="1:21" x14ac:dyDescent="0.25">
      <c r="G50" s="127"/>
      <c r="H50" s="132"/>
      <c r="I50" s="133"/>
      <c r="J50" s="127"/>
      <c r="K50" s="132"/>
      <c r="L50" s="133"/>
      <c r="M50" s="127"/>
      <c r="N50" s="132"/>
      <c r="O50" s="133"/>
      <c r="P50" s="127"/>
      <c r="Q50" s="132"/>
      <c r="R50" s="133"/>
      <c r="S50" s="127"/>
      <c r="T50" s="132"/>
      <c r="U50" s="125"/>
    </row>
    <row r="51" spans="1:21" x14ac:dyDescent="0.25">
      <c r="B51" s="125" t="s">
        <v>25</v>
      </c>
      <c r="G51" s="127"/>
      <c r="H51" s="132"/>
      <c r="I51" s="133"/>
      <c r="J51" s="127"/>
      <c r="K51" s="132"/>
      <c r="L51" s="133"/>
      <c r="M51" s="127"/>
      <c r="N51" s="132"/>
      <c r="O51" s="133"/>
      <c r="P51" s="127"/>
      <c r="Q51" s="132"/>
      <c r="R51" s="133"/>
      <c r="S51" s="127"/>
      <c r="T51" s="132"/>
      <c r="U51" s="125"/>
    </row>
    <row r="52" spans="1:21" x14ac:dyDescent="0.25">
      <c r="B52" s="125" t="s">
        <v>22</v>
      </c>
      <c r="D52" s="126">
        <v>1</v>
      </c>
      <c r="E52" s="126">
        <v>4</v>
      </c>
      <c r="G52" s="127" t="str">
        <f>IF($E52=1,$B52," ")</f>
        <v xml:space="preserve"> </v>
      </c>
      <c r="H52" s="132" t="str">
        <f>IF($E52=1,$D52," ")</f>
        <v xml:space="preserve"> </v>
      </c>
      <c r="I52" s="133"/>
      <c r="J52" s="127" t="str">
        <f>IF($E52=2,$B52," ")</f>
        <v xml:space="preserve"> </v>
      </c>
      <c r="K52" s="132" t="str">
        <f>IF($E52=2,$D52," ")</f>
        <v xml:space="preserve"> </v>
      </c>
      <c r="L52" s="133"/>
      <c r="M52" s="127" t="str">
        <f>IF($E52=3,$B52," ")</f>
        <v xml:space="preserve"> </v>
      </c>
      <c r="N52" s="132" t="str">
        <f>IF($E52=3,$D52," ")</f>
        <v xml:space="preserve"> </v>
      </c>
      <c r="O52" s="133"/>
      <c r="P52" s="127" t="str">
        <f>IF($E52=4,$B52," ")</f>
        <v>游戏更新 （策划需求）</v>
      </c>
      <c r="Q52" s="132">
        <f>IF($E52=4,$D52," ")</f>
        <v>1</v>
      </c>
      <c r="R52" s="133"/>
      <c r="S52" s="127" t="str">
        <f>IF($E52=5,$B52," ")</f>
        <v xml:space="preserve"> </v>
      </c>
      <c r="T52" s="132" t="str">
        <f>IF($E52=5,$D52," ")</f>
        <v xml:space="preserve"> </v>
      </c>
    </row>
    <row r="53" spans="1:21" ht="34" x14ac:dyDescent="0.25">
      <c r="B53" s="149" t="s">
        <v>26</v>
      </c>
      <c r="C53" s="149"/>
      <c r="D53" s="126">
        <v>3</v>
      </c>
      <c r="E53" s="126">
        <v>5</v>
      </c>
      <c r="F53" s="127" t="s">
        <v>103</v>
      </c>
      <c r="G53" s="127" t="str">
        <f>IF($E53=1,$B53," ")</f>
        <v xml:space="preserve"> </v>
      </c>
      <c r="H53" s="132" t="str">
        <f>IF($E53=1,$D53," ")</f>
        <v xml:space="preserve"> </v>
      </c>
      <c r="I53" s="133"/>
      <c r="J53" s="127" t="str">
        <f>IF($E53=2,$B53," ")</f>
        <v xml:space="preserve"> </v>
      </c>
      <c r="K53" s="132" t="str">
        <f>IF($E53=2,$D53," ")</f>
        <v xml:space="preserve"> </v>
      </c>
      <c r="L53" s="133"/>
      <c r="M53" s="127" t="str">
        <f>IF($E53=3,$B53," ")</f>
        <v xml:space="preserve"> </v>
      </c>
      <c r="N53" s="132" t="str">
        <f>IF($E53=3,$D53," ")</f>
        <v xml:space="preserve"> </v>
      </c>
      <c r="O53" s="133"/>
      <c r="P53" s="127" t="str">
        <f>IF($E53=4,$B53," ")</f>
        <v xml:space="preserve"> </v>
      </c>
      <c r="Q53" s="132" t="str">
        <f>IF($E53=4,$D53," ")</f>
        <v xml:space="preserve"> </v>
      </c>
      <c r="R53" s="133"/>
      <c r="S53" s="127" t="str">
        <f>IF($E53=5,$B53," ")</f>
        <v>自动战斗逻辑</v>
      </c>
      <c r="T53" s="132">
        <f>IF($E53=5,$D53," ")</f>
        <v>3</v>
      </c>
    </row>
    <row r="54" spans="1:21" x14ac:dyDescent="0.25">
      <c r="B54" s="125" t="s">
        <v>754</v>
      </c>
      <c r="D54" s="126">
        <v>1</v>
      </c>
      <c r="G54" s="127" t="str">
        <f>IF($E54=1,$B54," ")</f>
        <v xml:space="preserve"> </v>
      </c>
      <c r="H54" s="132" t="str">
        <f>IF($E54=1,$D54," ")</f>
        <v xml:space="preserve"> </v>
      </c>
      <c r="I54" s="133"/>
      <c r="J54" s="127" t="str">
        <f>IF($E54=2,$B54," ")</f>
        <v xml:space="preserve"> </v>
      </c>
      <c r="K54" s="132" t="str">
        <f>IF($E54=2,$D54," ")</f>
        <v xml:space="preserve"> </v>
      </c>
      <c r="L54" s="133"/>
      <c r="M54" s="127" t="str">
        <f>IF($E54=3,$B54," ")</f>
        <v xml:space="preserve"> </v>
      </c>
      <c r="N54" s="132" t="str">
        <f>IF($E54=3,$D54," ")</f>
        <v xml:space="preserve"> </v>
      </c>
      <c r="O54" s="133"/>
      <c r="P54" s="127" t="str">
        <f>IF($E54=4,$B54," ")</f>
        <v xml:space="preserve"> </v>
      </c>
      <c r="Q54" s="132" t="str">
        <f>IF($E54=4,$D54," ")</f>
        <v xml:space="preserve"> </v>
      </c>
      <c r="R54" s="133"/>
      <c r="S54" s="127" t="str">
        <f>IF($E54=5,$B54," ")</f>
        <v xml:space="preserve"> </v>
      </c>
      <c r="T54" s="132" t="str">
        <f>IF($E54=5,$D54," ")</f>
        <v xml:space="preserve"> </v>
      </c>
    </row>
    <row r="55" spans="1:21" x14ac:dyDescent="0.25">
      <c r="B55" s="125" t="s">
        <v>27</v>
      </c>
    </row>
    <row r="56" spans="1:21" x14ac:dyDescent="0.25">
      <c r="B56" s="149" t="s">
        <v>28</v>
      </c>
      <c r="C56" s="149"/>
      <c r="G56" s="127" t="str">
        <f>IF($E56=1,$B56," ")</f>
        <v xml:space="preserve"> </v>
      </c>
      <c r="H56" s="132" t="str">
        <f>IF($E56=1,$D56," ")</f>
        <v xml:space="preserve"> </v>
      </c>
      <c r="I56" s="133"/>
      <c r="J56" s="127" t="str">
        <f>IF($E56=2,$B56," ")</f>
        <v xml:space="preserve"> </v>
      </c>
      <c r="K56" s="132" t="str">
        <f>IF($E56=2,$D56," ")</f>
        <v xml:space="preserve"> </v>
      </c>
      <c r="L56" s="133"/>
      <c r="M56" s="127" t="str">
        <f>IF($E56=3,$B56," ")</f>
        <v xml:space="preserve"> </v>
      </c>
      <c r="N56" s="132" t="str">
        <f>IF($E56=3,$D56," ")</f>
        <v xml:space="preserve"> </v>
      </c>
      <c r="O56" s="133"/>
      <c r="P56" s="127" t="str">
        <f>IF($E56=4,$B56," ")</f>
        <v xml:space="preserve"> </v>
      </c>
      <c r="Q56" s="132" t="str">
        <f>IF($E56=4,$D56," ")</f>
        <v xml:space="preserve"> </v>
      </c>
      <c r="R56" s="133"/>
      <c r="S56" s="127" t="str">
        <f>IF($E56=5,$B56," ")</f>
        <v xml:space="preserve"> </v>
      </c>
      <c r="T56" s="132" t="str">
        <f>IF($E56=5,$D56," ")</f>
        <v xml:space="preserve"> </v>
      </c>
    </row>
    <row r="57" spans="1:21" x14ac:dyDescent="0.25">
      <c r="B57" s="125" t="s">
        <v>29</v>
      </c>
      <c r="G57" s="127" t="str">
        <f>IF($E57=1,$B57," ")</f>
        <v xml:space="preserve"> </v>
      </c>
      <c r="H57" s="132" t="str">
        <f>IF($E57=1,$D57," ")</f>
        <v xml:space="preserve"> </v>
      </c>
      <c r="I57" s="133"/>
      <c r="J57" s="127" t="str">
        <f>IF($E57=2,$B57," ")</f>
        <v xml:space="preserve"> </v>
      </c>
      <c r="K57" s="132" t="str">
        <f>IF($E57=2,$D57," ")</f>
        <v xml:space="preserve"> </v>
      </c>
      <c r="L57" s="133"/>
      <c r="M57" s="127" t="str">
        <f>IF($E57=3,$B57," ")</f>
        <v xml:space="preserve"> </v>
      </c>
      <c r="N57" s="132" t="str">
        <f>IF($E57=3,$D57," ")</f>
        <v xml:space="preserve"> </v>
      </c>
      <c r="O57" s="133"/>
      <c r="P57" s="127" t="str">
        <f>IF($E57=4,$B57," ")</f>
        <v xml:space="preserve"> </v>
      </c>
      <c r="Q57" s="132" t="str">
        <f>IF($E57=4,$D57," ")</f>
        <v xml:space="preserve"> </v>
      </c>
      <c r="R57" s="133"/>
      <c r="S57" s="127" t="str">
        <f>IF($E57=5,$B57," ")</f>
        <v xml:space="preserve"> </v>
      </c>
      <c r="T57" s="132" t="str">
        <f>IF($E57=5,$D57," ")</f>
        <v xml:space="preserve"> </v>
      </c>
    </row>
    <row r="58" spans="1:21" x14ac:dyDescent="0.25">
      <c r="B58" s="149"/>
      <c r="C58" s="149"/>
      <c r="J58" s="149"/>
      <c r="M58" s="149"/>
    </row>
    <row r="59" spans="1:21" x14ac:dyDescent="0.25">
      <c r="B59" s="149"/>
      <c r="C59" s="149"/>
      <c r="J59" s="149"/>
      <c r="M59" s="149"/>
    </row>
    <row r="60" spans="1:21" s="143" customFormat="1" x14ac:dyDescent="0.25">
      <c r="A60" s="5"/>
      <c r="B60" s="140"/>
      <c r="C60" s="140"/>
      <c r="D60" s="141"/>
      <c r="E60" s="141"/>
      <c r="F60" s="142"/>
      <c r="H60" s="144"/>
      <c r="I60" s="145"/>
      <c r="J60" s="140"/>
      <c r="L60" s="145"/>
      <c r="M60" s="140"/>
      <c r="O60" s="145"/>
      <c r="R60" s="145"/>
      <c r="U60" s="145"/>
    </row>
    <row r="61" spans="1:21" x14ac:dyDescent="0.25">
      <c r="A61" s="1" t="s">
        <v>646</v>
      </c>
      <c r="B61" s="128"/>
      <c r="G61" s="127" t="str">
        <f t="shared" ref="G61" si="30">IF($E61=1,$B61," ")</f>
        <v xml:space="preserve"> </v>
      </c>
      <c r="H61" s="132" t="str">
        <f t="shared" ref="H61" si="31">IF($E61=1,$D61," ")</f>
        <v xml:space="preserve"> </v>
      </c>
      <c r="I61" s="133"/>
      <c r="J61" s="127" t="str">
        <f t="shared" ref="J61" si="32">IF($E61=2,$B61," ")</f>
        <v xml:space="preserve"> </v>
      </c>
      <c r="K61" s="132" t="str">
        <f t="shared" ref="K61" si="33">IF($E61=2,$D61," ")</f>
        <v xml:space="preserve"> </v>
      </c>
      <c r="L61" s="133"/>
      <c r="M61" s="127" t="str">
        <f t="shared" ref="M61" si="34">IF($E61=3,$B61," ")</f>
        <v xml:space="preserve"> </v>
      </c>
      <c r="N61" s="132" t="str">
        <f t="shared" ref="N61" si="35">IF($E61=3,$D61," ")</f>
        <v xml:space="preserve"> </v>
      </c>
      <c r="O61" s="133"/>
      <c r="P61" s="127" t="str">
        <f t="shared" ref="P61" si="36">IF($E61=4,$B61," ")</f>
        <v xml:space="preserve"> </v>
      </c>
      <c r="Q61" s="132" t="str">
        <f t="shared" ref="Q61" si="37">IF($E61=4,$D61," ")</f>
        <v xml:space="preserve"> </v>
      </c>
      <c r="R61" s="133"/>
      <c r="S61" s="127" t="str">
        <f t="shared" ref="S61" si="38">IF($E61=5,$B61," ")</f>
        <v xml:space="preserve"> </v>
      </c>
      <c r="T61" s="132" t="str">
        <f t="shared" ref="T61" si="39">IF($E61=5,$D61," ")</f>
        <v xml:space="preserve"> </v>
      </c>
    </row>
    <row r="62" spans="1:21" x14ac:dyDescent="0.25">
      <c r="B62" s="128"/>
      <c r="G62" s="127"/>
      <c r="H62" s="132"/>
      <c r="I62" s="133"/>
      <c r="J62" s="127"/>
      <c r="K62" s="132"/>
      <c r="L62" s="133"/>
      <c r="M62" s="127"/>
      <c r="N62" s="132"/>
      <c r="O62" s="133"/>
      <c r="P62" s="127"/>
      <c r="Q62" s="132"/>
      <c r="R62" s="133"/>
      <c r="S62" s="127"/>
      <c r="T62" s="132"/>
    </row>
    <row r="63" spans="1:21" x14ac:dyDescent="0.25">
      <c r="B63" s="131" t="s">
        <v>30</v>
      </c>
      <c r="D63" s="126">
        <v>2</v>
      </c>
      <c r="E63" s="126">
        <v>2</v>
      </c>
      <c r="F63" s="127" t="s">
        <v>31</v>
      </c>
      <c r="G63" s="127" t="str">
        <f>IF($E63=1,$B63," ")</f>
        <v xml:space="preserve"> </v>
      </c>
      <c r="H63" s="132" t="str">
        <f>IF($E63=1,$D63," ")</f>
        <v xml:space="preserve"> </v>
      </c>
      <c r="I63" s="133"/>
      <c r="J63" s="127" t="str">
        <f>IF($E63=2,$B63," ")</f>
        <v>大冒险 - 文档，评审</v>
      </c>
      <c r="K63" s="132">
        <f>IF($E63=2,$D63," ")</f>
        <v>2</v>
      </c>
      <c r="L63" s="133"/>
      <c r="M63" s="127" t="str">
        <f>IF($E63=3,$B63," ")</f>
        <v xml:space="preserve"> </v>
      </c>
      <c r="N63" s="132" t="str">
        <f>IF($E63=3,$D63," ")</f>
        <v xml:space="preserve"> </v>
      </c>
      <c r="O63" s="133"/>
      <c r="P63" s="127" t="str">
        <f>IF($E63=4,$B63," ")</f>
        <v xml:space="preserve"> </v>
      </c>
      <c r="Q63" s="132" t="str">
        <f>IF($E63=4,$D63," ")</f>
        <v xml:space="preserve"> </v>
      </c>
      <c r="R63" s="133"/>
      <c r="S63" s="127" t="str">
        <f>IF($E63=5,$B63," ")</f>
        <v xml:space="preserve"> </v>
      </c>
      <c r="T63" s="132" t="str">
        <f>IF($E63=5,$D63," ")</f>
        <v xml:space="preserve"> </v>
      </c>
    </row>
    <row r="64" spans="1:21" x14ac:dyDescent="0.25">
      <c r="B64" s="131" t="s">
        <v>32</v>
      </c>
      <c r="C64" s="128"/>
      <c r="D64" s="138">
        <v>2</v>
      </c>
      <c r="E64" s="126">
        <v>2</v>
      </c>
      <c r="G64" s="127" t="str">
        <f t="shared" ref="G64:G79" si="40">IF($E64=1,$B64," ")</f>
        <v xml:space="preserve"> </v>
      </c>
      <c r="H64" s="132" t="str">
        <f t="shared" ref="H64:H79" si="41">IF($E64=1,$D64," ")</f>
        <v xml:space="preserve"> </v>
      </c>
      <c r="I64" s="133"/>
      <c r="J64" s="127" t="str">
        <f t="shared" ref="J64:J79" si="42">IF($E64=2,$B64," ")</f>
        <v>公会基地（对应大冒险）</v>
      </c>
      <c r="K64" s="132">
        <f t="shared" ref="K64:K79" si="43">IF($E64=2,$D64," ")</f>
        <v>2</v>
      </c>
      <c r="L64" s="133"/>
      <c r="M64" s="127" t="str">
        <f t="shared" ref="M64:M79" si="44">IF($E64=3,$B64," ")</f>
        <v xml:space="preserve"> </v>
      </c>
      <c r="N64" s="132" t="str">
        <f t="shared" ref="N64:N79" si="45">IF($E64=3,$D64," ")</f>
        <v xml:space="preserve"> </v>
      </c>
      <c r="O64" s="133"/>
      <c r="P64" s="127" t="str">
        <f t="shared" ref="P64:P79" si="46">IF($E64=4,$B64," ")</f>
        <v xml:space="preserve"> </v>
      </c>
      <c r="Q64" s="132" t="str">
        <f t="shared" ref="Q64:Q79" si="47">IF($E64=4,$D64," ")</f>
        <v xml:space="preserve"> </v>
      </c>
      <c r="R64" s="133"/>
      <c r="S64" s="127" t="str">
        <f t="shared" ref="S64:S79" si="48">IF($E64=5,$B64," ")</f>
        <v xml:space="preserve"> </v>
      </c>
      <c r="T64" s="132" t="str">
        <f t="shared" ref="T64:T79" si="49">IF($E64=5,$D64," ")</f>
        <v xml:space="preserve"> </v>
      </c>
    </row>
    <row r="65" spans="1:21" x14ac:dyDescent="0.25">
      <c r="B65" s="128"/>
      <c r="C65" s="128"/>
      <c r="D65" s="138"/>
      <c r="G65" s="127"/>
      <c r="H65" s="132"/>
      <c r="I65" s="133"/>
      <c r="J65" s="127"/>
      <c r="K65" s="132"/>
      <c r="L65" s="133"/>
      <c r="M65" s="127"/>
      <c r="N65" s="132"/>
      <c r="O65" s="133"/>
      <c r="P65" s="127"/>
      <c r="Q65" s="132"/>
      <c r="R65" s="133"/>
      <c r="S65" s="127"/>
      <c r="T65" s="132"/>
    </row>
    <row r="66" spans="1:21" x14ac:dyDescent="0.25">
      <c r="B66" s="131" t="s">
        <v>33</v>
      </c>
      <c r="D66" s="126">
        <v>1</v>
      </c>
      <c r="E66" s="126">
        <v>2</v>
      </c>
      <c r="F66" s="127" t="s">
        <v>333</v>
      </c>
      <c r="G66" s="127" t="str">
        <f t="shared" si="40"/>
        <v xml:space="preserve"> </v>
      </c>
      <c r="H66" s="132" t="str">
        <f t="shared" si="41"/>
        <v xml:space="preserve"> </v>
      </c>
      <c r="I66" s="133"/>
      <c r="J66" s="127" t="str">
        <f t="shared" si="42"/>
        <v>抽蛋 ， 副本获得宠物表现 （评审）</v>
      </c>
      <c r="K66" s="132">
        <f t="shared" si="43"/>
        <v>1</v>
      </c>
      <c r="L66" s="133"/>
      <c r="M66" s="127" t="str">
        <f t="shared" si="44"/>
        <v xml:space="preserve"> </v>
      </c>
      <c r="N66" s="132" t="str">
        <f t="shared" si="45"/>
        <v xml:space="preserve"> </v>
      </c>
      <c r="O66" s="133"/>
      <c r="P66" s="127" t="str">
        <f t="shared" si="46"/>
        <v xml:space="preserve"> </v>
      </c>
      <c r="Q66" s="132" t="str">
        <f t="shared" si="47"/>
        <v xml:space="preserve"> </v>
      </c>
      <c r="R66" s="133"/>
      <c r="S66" s="127" t="str">
        <f t="shared" si="48"/>
        <v xml:space="preserve"> </v>
      </c>
      <c r="T66" s="132" t="str">
        <f t="shared" si="49"/>
        <v xml:space="preserve"> </v>
      </c>
    </row>
    <row r="67" spans="1:21" x14ac:dyDescent="0.25">
      <c r="B67" s="137" t="s">
        <v>34</v>
      </c>
      <c r="D67" s="126">
        <v>2</v>
      </c>
      <c r="E67" s="126">
        <v>2</v>
      </c>
      <c r="G67" s="127"/>
      <c r="H67" s="132"/>
      <c r="I67" s="133"/>
      <c r="J67" s="127" t="str">
        <f t="shared" si="42"/>
        <v>抽蛋，副本获得宠物表现（文档）</v>
      </c>
      <c r="K67" s="132">
        <f t="shared" si="43"/>
        <v>2</v>
      </c>
      <c r="L67" s="133"/>
      <c r="M67" s="127"/>
      <c r="N67" s="132"/>
      <c r="O67" s="133"/>
      <c r="P67" s="127"/>
      <c r="Q67" s="132"/>
      <c r="R67" s="133"/>
      <c r="S67" s="127"/>
      <c r="T67" s="132"/>
    </row>
    <row r="69" spans="1:21" ht="34" x14ac:dyDescent="0.25">
      <c r="B69" s="137" t="s">
        <v>104</v>
      </c>
      <c r="C69" s="128"/>
      <c r="D69" s="138">
        <v>5</v>
      </c>
      <c r="E69" s="126">
        <v>3</v>
      </c>
      <c r="F69" s="127" t="s">
        <v>335</v>
      </c>
      <c r="G69" s="127" t="str">
        <f t="shared" si="40"/>
        <v xml:space="preserve"> </v>
      </c>
      <c r="H69" s="132" t="str">
        <f t="shared" si="41"/>
        <v xml:space="preserve"> </v>
      </c>
      <c r="I69" s="133"/>
      <c r="J69" s="127" t="str">
        <f t="shared" si="42"/>
        <v xml:space="preserve"> </v>
      </c>
      <c r="K69" s="132" t="str">
        <f t="shared" si="43"/>
        <v xml:space="preserve"> </v>
      </c>
      <c r="L69" s="133"/>
      <c r="M69" s="127" t="str">
        <f t="shared" si="44"/>
        <v>PVP (系统玩法）or （XX地下城）</v>
      </c>
      <c r="N69" s="132">
        <f t="shared" si="45"/>
        <v>5</v>
      </c>
      <c r="O69" s="133"/>
      <c r="P69" s="127" t="str">
        <f t="shared" si="46"/>
        <v xml:space="preserve"> </v>
      </c>
      <c r="Q69" s="132" t="str">
        <f t="shared" si="47"/>
        <v xml:space="preserve"> </v>
      </c>
      <c r="R69" s="133"/>
      <c r="S69" s="127" t="str">
        <f t="shared" si="48"/>
        <v xml:space="preserve"> </v>
      </c>
      <c r="T69" s="132" t="str">
        <f t="shared" si="49"/>
        <v xml:space="preserve"> </v>
      </c>
    </row>
    <row r="70" spans="1:21" ht="51" x14ac:dyDescent="0.25">
      <c r="B70" s="149" t="s">
        <v>19</v>
      </c>
      <c r="C70" s="149"/>
      <c r="D70" s="126">
        <v>2</v>
      </c>
      <c r="E70" s="126">
        <v>3</v>
      </c>
      <c r="F70" s="127" t="s">
        <v>331</v>
      </c>
      <c r="G70" s="127" t="str">
        <f>IF($E70=1,$B70," ")</f>
        <v xml:space="preserve"> </v>
      </c>
      <c r="H70" s="132" t="str">
        <f>IF($E70=1,$D70," ")</f>
        <v xml:space="preserve"> </v>
      </c>
      <c r="I70" s="133"/>
      <c r="J70" s="127" t="str">
        <f>IF($E70=2,$B70," ")</f>
        <v xml:space="preserve"> </v>
      </c>
      <c r="K70" s="132" t="str">
        <f>IF($E70=2,$D70," ")</f>
        <v xml:space="preserve"> </v>
      </c>
      <c r="L70" s="133"/>
      <c r="M70" s="127" t="str">
        <f>IF($E70=3,$B70," ")</f>
        <v>副本失败指引</v>
      </c>
      <c r="N70" s="132">
        <f>IF($E70=3,$D70," ")</f>
        <v>2</v>
      </c>
      <c r="O70" s="133"/>
      <c r="P70" s="127" t="str">
        <f>IF($E70=4,$B70," ")</f>
        <v xml:space="preserve"> </v>
      </c>
      <c r="Q70" s="132" t="str">
        <f>IF($E70=4,$D70," ")</f>
        <v xml:space="preserve"> </v>
      </c>
      <c r="R70" s="133"/>
      <c r="S70" s="127" t="str">
        <f>IF($E70=5,$B70," ")</f>
        <v xml:space="preserve"> </v>
      </c>
      <c r="T70" s="132" t="str">
        <f>IF($E70=5,$D70," ")</f>
        <v xml:space="preserve"> </v>
      </c>
    </row>
    <row r="71" spans="1:21" x14ac:dyDescent="0.25">
      <c r="B71" s="125" t="s">
        <v>648</v>
      </c>
      <c r="D71" s="126">
        <v>1</v>
      </c>
      <c r="E71" s="126">
        <v>3</v>
      </c>
      <c r="J71" s="125" t="str">
        <f>IF($E71=2,$B71," ")</f>
        <v xml:space="preserve"> </v>
      </c>
      <c r="K71" s="125" t="str">
        <f>IF($E71=2,$D71," ")</f>
        <v xml:space="preserve"> </v>
      </c>
    </row>
    <row r="72" spans="1:21" x14ac:dyDescent="0.25">
      <c r="B72" s="128" t="s">
        <v>36</v>
      </c>
      <c r="C72" s="128"/>
      <c r="D72" s="138">
        <v>2</v>
      </c>
      <c r="E72" s="126">
        <v>2</v>
      </c>
      <c r="F72" s="127" t="s">
        <v>647</v>
      </c>
      <c r="G72" s="127" t="str">
        <f>IF($E72=1,$B72," ")</f>
        <v xml:space="preserve"> </v>
      </c>
      <c r="H72" s="132" t="str">
        <f>IF($E72=1,$D72," ")</f>
        <v xml:space="preserve"> </v>
      </c>
      <c r="I72" s="133"/>
      <c r="J72" s="127" t="str">
        <f>IF($E72=2,$B72," ")</f>
        <v>公会任务设计</v>
      </c>
      <c r="K72" s="132">
        <f>IF($E72=2,$D72," ")</f>
        <v>2</v>
      </c>
      <c r="L72" s="133"/>
      <c r="M72" s="127" t="str">
        <f>IF($E72=3,$B72," ")</f>
        <v xml:space="preserve"> </v>
      </c>
      <c r="N72" s="132" t="str">
        <f>IF($E72=3,$D72," ")</f>
        <v xml:space="preserve"> </v>
      </c>
      <c r="O72" s="133"/>
      <c r="P72" s="127" t="str">
        <f>IF($E72=4,$B72," ")</f>
        <v xml:space="preserve"> </v>
      </c>
      <c r="Q72" s="132" t="str">
        <f>IF($E72=4,$D72," ")</f>
        <v xml:space="preserve"> </v>
      </c>
      <c r="R72" s="133"/>
      <c r="S72" s="127" t="str">
        <f>IF($E72=5,$B72," ")</f>
        <v xml:space="preserve"> </v>
      </c>
      <c r="T72" s="132" t="str">
        <f>IF($E72=5,$D72," ")</f>
        <v xml:space="preserve"> </v>
      </c>
    </row>
    <row r="73" spans="1:21" x14ac:dyDescent="0.25">
      <c r="B73" s="137" t="s">
        <v>38</v>
      </c>
      <c r="D73" s="126">
        <v>1</v>
      </c>
      <c r="E73" s="126">
        <v>3</v>
      </c>
      <c r="F73" s="127" t="s">
        <v>39</v>
      </c>
      <c r="G73" s="127" t="str">
        <f>IF($E73=1,$B73," ")</f>
        <v xml:space="preserve"> </v>
      </c>
      <c r="H73" s="132" t="str">
        <f>IF($E73=1,$D73," ")</f>
        <v xml:space="preserve"> </v>
      </c>
      <c r="I73" s="133"/>
      <c r="J73" s="127" t="str">
        <f>IF($E73=2,$B73," ")</f>
        <v xml:space="preserve"> </v>
      </c>
      <c r="K73" s="132" t="str">
        <f>IF($E73=2,$D73," ")</f>
        <v xml:space="preserve"> </v>
      </c>
      <c r="L73" s="133"/>
      <c r="M73" s="127" t="str">
        <f>IF($E73=3,$B73," ")</f>
        <v>大冒险 - 内容设计</v>
      </c>
      <c r="N73" s="132">
        <f>IF($E73=3,$D73," ")</f>
        <v>1</v>
      </c>
      <c r="O73" s="133"/>
      <c r="P73" s="127" t="str">
        <f>IF($E73=4,$B73," ")</f>
        <v xml:space="preserve"> </v>
      </c>
      <c r="Q73" s="132" t="str">
        <f>IF($E73=4,$D73," ")</f>
        <v xml:space="preserve"> </v>
      </c>
      <c r="R73" s="133"/>
      <c r="S73" s="127" t="str">
        <f>IF($E73=5,$B73," ")</f>
        <v xml:space="preserve"> </v>
      </c>
      <c r="T73" s="132" t="str">
        <f>IF($E73=5,$D73," ")</f>
        <v xml:space="preserve"> </v>
      </c>
    </row>
    <row r="74" spans="1:21" s="128" customFormat="1" ht="34" x14ac:dyDescent="0.25">
      <c r="A74" s="1"/>
      <c r="B74" s="128" t="s">
        <v>40</v>
      </c>
      <c r="D74" s="138">
        <v>4</v>
      </c>
      <c r="E74" s="126">
        <v>4</v>
      </c>
      <c r="F74" s="127" t="s">
        <v>649</v>
      </c>
      <c r="G74" s="127" t="str">
        <f t="shared" si="40"/>
        <v xml:space="preserve"> </v>
      </c>
      <c r="H74" s="132" t="str">
        <f t="shared" si="41"/>
        <v xml:space="preserve"> </v>
      </c>
      <c r="I74" s="133"/>
      <c r="J74" s="127" t="str">
        <f t="shared" si="42"/>
        <v xml:space="preserve"> </v>
      </c>
      <c r="K74" s="132" t="str">
        <f t="shared" si="43"/>
        <v xml:space="preserve"> </v>
      </c>
      <c r="L74" s="133"/>
      <c r="M74" s="127" t="str">
        <f t="shared" si="44"/>
        <v xml:space="preserve"> </v>
      </c>
      <c r="N74" s="132" t="str">
        <f t="shared" si="45"/>
        <v xml:space="preserve"> </v>
      </c>
      <c r="O74" s="133"/>
      <c r="P74" s="127" t="str">
        <f t="shared" si="46"/>
        <v>新手引导</v>
      </c>
      <c r="Q74" s="132">
        <f t="shared" si="47"/>
        <v>4</v>
      </c>
      <c r="R74" s="133"/>
      <c r="S74" s="127" t="str">
        <f t="shared" si="48"/>
        <v xml:space="preserve"> </v>
      </c>
      <c r="T74" s="132" t="str">
        <f t="shared" si="49"/>
        <v xml:space="preserve"> </v>
      </c>
      <c r="U74" s="130"/>
    </row>
    <row r="75" spans="1:21" s="128" customFormat="1" x14ac:dyDescent="0.25">
      <c r="A75" s="1"/>
      <c r="B75" s="128" t="s">
        <v>650</v>
      </c>
      <c r="D75" s="138">
        <v>2</v>
      </c>
      <c r="E75" s="126">
        <v>4</v>
      </c>
      <c r="F75" s="127"/>
      <c r="G75" s="127" t="str">
        <f t="shared" si="40"/>
        <v xml:space="preserve"> </v>
      </c>
      <c r="H75" s="132" t="str">
        <f t="shared" si="41"/>
        <v xml:space="preserve"> </v>
      </c>
      <c r="I75" s="133"/>
      <c r="J75" s="127" t="str">
        <f t="shared" si="42"/>
        <v xml:space="preserve"> </v>
      </c>
      <c r="K75" s="132" t="str">
        <f t="shared" si="43"/>
        <v xml:space="preserve"> </v>
      </c>
      <c r="L75" s="133"/>
      <c r="M75" s="127" t="str">
        <f t="shared" si="44"/>
        <v xml:space="preserve"> </v>
      </c>
      <c r="N75" s="132" t="str">
        <f t="shared" si="45"/>
        <v xml:space="preserve"> </v>
      </c>
      <c r="O75" s="133"/>
      <c r="P75" s="127" t="str">
        <f t="shared" si="46"/>
        <v>新手引导（文案）</v>
      </c>
      <c r="Q75" s="132">
        <f t="shared" si="47"/>
        <v>2</v>
      </c>
      <c r="R75" s="133"/>
      <c r="S75" s="127" t="str">
        <f t="shared" si="48"/>
        <v xml:space="preserve"> </v>
      </c>
      <c r="T75" s="132" t="str">
        <f t="shared" si="49"/>
        <v xml:space="preserve"> </v>
      </c>
      <c r="U75" s="130"/>
    </row>
    <row r="76" spans="1:21" s="128" customFormat="1" x14ac:dyDescent="0.25">
      <c r="A76" s="1"/>
      <c r="D76" s="138"/>
      <c r="E76" s="126"/>
      <c r="F76" s="127"/>
      <c r="G76" s="127" t="str">
        <f t="shared" si="40"/>
        <v xml:space="preserve"> </v>
      </c>
      <c r="H76" s="132" t="str">
        <f t="shared" si="41"/>
        <v xml:space="preserve"> </v>
      </c>
      <c r="I76" s="133"/>
      <c r="J76" s="127" t="str">
        <f t="shared" si="42"/>
        <v xml:space="preserve"> </v>
      </c>
      <c r="K76" s="132" t="str">
        <f t="shared" si="43"/>
        <v xml:space="preserve"> </v>
      </c>
      <c r="L76" s="133"/>
      <c r="M76" s="127" t="str">
        <f t="shared" si="44"/>
        <v xml:space="preserve"> </v>
      </c>
      <c r="N76" s="132" t="str">
        <f t="shared" si="45"/>
        <v xml:space="preserve"> </v>
      </c>
      <c r="O76" s="133"/>
      <c r="P76" s="127" t="str">
        <f t="shared" si="46"/>
        <v xml:space="preserve"> </v>
      </c>
      <c r="Q76" s="132" t="str">
        <f t="shared" si="47"/>
        <v xml:space="preserve"> </v>
      </c>
      <c r="R76" s="133"/>
      <c r="S76" s="127" t="str">
        <f t="shared" si="48"/>
        <v xml:space="preserve"> </v>
      </c>
      <c r="T76" s="132" t="str">
        <f t="shared" si="49"/>
        <v xml:space="preserve"> </v>
      </c>
      <c r="U76" s="130"/>
    </row>
    <row r="77" spans="1:21" x14ac:dyDescent="0.25">
      <c r="B77" s="128" t="s">
        <v>41</v>
      </c>
      <c r="C77" s="128"/>
      <c r="D77" s="138">
        <v>3</v>
      </c>
      <c r="E77" s="126">
        <v>5</v>
      </c>
      <c r="G77" s="127" t="str">
        <f t="shared" si="40"/>
        <v xml:space="preserve"> </v>
      </c>
      <c r="H77" s="132" t="str">
        <f t="shared" si="41"/>
        <v xml:space="preserve"> </v>
      </c>
      <c r="I77" s="133"/>
      <c r="J77" s="127" t="str">
        <f t="shared" si="42"/>
        <v xml:space="preserve"> </v>
      </c>
      <c r="K77" s="132" t="str">
        <f t="shared" si="43"/>
        <v xml:space="preserve"> </v>
      </c>
      <c r="L77" s="133"/>
      <c r="M77" s="127" t="str">
        <f t="shared" si="44"/>
        <v xml:space="preserve"> </v>
      </c>
      <c r="N77" s="132" t="str">
        <f t="shared" si="45"/>
        <v xml:space="preserve"> </v>
      </c>
      <c r="O77" s="133"/>
      <c r="P77" s="127" t="str">
        <f t="shared" si="46"/>
        <v xml:space="preserve"> </v>
      </c>
      <c r="Q77" s="132" t="str">
        <f t="shared" si="47"/>
        <v xml:space="preserve"> </v>
      </c>
      <c r="R77" s="133"/>
      <c r="S77" s="127" t="str">
        <f t="shared" si="48"/>
        <v>推送集成设计</v>
      </c>
      <c r="T77" s="132">
        <f t="shared" si="49"/>
        <v>3</v>
      </c>
    </row>
    <row r="78" spans="1:21" x14ac:dyDescent="0.25">
      <c r="B78" s="128" t="s">
        <v>42</v>
      </c>
      <c r="C78" s="128"/>
      <c r="D78" s="138">
        <v>3</v>
      </c>
      <c r="E78" s="126">
        <v>5</v>
      </c>
      <c r="G78" s="127" t="str">
        <f t="shared" si="40"/>
        <v xml:space="preserve"> </v>
      </c>
      <c r="H78" s="132" t="str">
        <f t="shared" si="41"/>
        <v xml:space="preserve"> </v>
      </c>
      <c r="I78" s="133"/>
      <c r="J78" s="127" t="str">
        <f t="shared" si="42"/>
        <v xml:space="preserve"> </v>
      </c>
      <c r="K78" s="132" t="str">
        <f t="shared" si="43"/>
        <v xml:space="preserve"> </v>
      </c>
      <c r="L78" s="133"/>
      <c r="M78" s="127" t="str">
        <f t="shared" si="44"/>
        <v xml:space="preserve"> </v>
      </c>
      <c r="N78" s="132" t="str">
        <f t="shared" si="45"/>
        <v xml:space="preserve"> </v>
      </c>
      <c r="O78" s="133"/>
      <c r="P78" s="127" t="str">
        <f t="shared" si="46"/>
        <v xml:space="preserve"> </v>
      </c>
      <c r="Q78" s="132" t="str">
        <f t="shared" si="47"/>
        <v xml:space="preserve"> </v>
      </c>
      <c r="R78" s="133"/>
      <c r="S78" s="127" t="str">
        <f t="shared" si="48"/>
        <v>UI特效，动画补充</v>
      </c>
      <c r="T78" s="132">
        <f t="shared" si="49"/>
        <v>3</v>
      </c>
    </row>
    <row r="79" spans="1:21" x14ac:dyDescent="0.25">
      <c r="G79" s="127" t="str">
        <f t="shared" si="40"/>
        <v xml:space="preserve"> </v>
      </c>
      <c r="H79" s="132" t="str">
        <f t="shared" si="41"/>
        <v xml:space="preserve"> </v>
      </c>
      <c r="I79" s="133"/>
      <c r="J79" s="127" t="str">
        <f t="shared" si="42"/>
        <v xml:space="preserve"> </v>
      </c>
      <c r="K79" s="132" t="str">
        <f t="shared" si="43"/>
        <v xml:space="preserve"> </v>
      </c>
      <c r="L79" s="133"/>
      <c r="M79" s="127" t="str">
        <f t="shared" si="44"/>
        <v xml:space="preserve"> </v>
      </c>
      <c r="N79" s="132" t="str">
        <f t="shared" si="45"/>
        <v xml:space="preserve"> </v>
      </c>
      <c r="O79" s="133"/>
      <c r="P79" s="127" t="str">
        <f t="shared" si="46"/>
        <v xml:space="preserve"> </v>
      </c>
      <c r="Q79" s="132" t="str">
        <f t="shared" si="47"/>
        <v xml:space="preserve"> </v>
      </c>
      <c r="R79" s="133"/>
      <c r="S79" s="127" t="str">
        <f t="shared" si="48"/>
        <v xml:space="preserve"> </v>
      </c>
      <c r="T79" s="132" t="str">
        <f t="shared" si="49"/>
        <v xml:space="preserve"> </v>
      </c>
    </row>
    <row r="80" spans="1:21" x14ac:dyDescent="0.25">
      <c r="B80" s="149"/>
      <c r="C80" s="149"/>
      <c r="G80" s="127"/>
      <c r="H80" s="132"/>
      <c r="I80" s="133"/>
      <c r="J80" s="127"/>
      <c r="K80" s="132"/>
      <c r="L80" s="133"/>
      <c r="M80" s="127"/>
      <c r="N80" s="132"/>
      <c r="O80" s="133"/>
      <c r="P80" s="127"/>
      <c r="Q80" s="132"/>
      <c r="R80" s="133"/>
      <c r="S80" s="127"/>
      <c r="T80" s="132"/>
      <c r="U80" s="125"/>
    </row>
    <row r="81" spans="1:22" s="1" customFormat="1" x14ac:dyDescent="0.25">
      <c r="B81" s="3" t="s">
        <v>0</v>
      </c>
      <c r="C81" s="3"/>
      <c r="D81" s="2">
        <f>SUM(D61:D80)</f>
        <v>30</v>
      </c>
      <c r="E81" s="2"/>
      <c r="F81" s="6"/>
      <c r="H81" s="2">
        <f>SUM(H63:H80)</f>
        <v>0</v>
      </c>
      <c r="I81" s="4"/>
      <c r="K81" s="2">
        <f>SUM(K63:K80)</f>
        <v>9</v>
      </c>
      <c r="L81" s="4"/>
      <c r="N81" s="2">
        <f>SUM(N63:N80)</f>
        <v>8</v>
      </c>
      <c r="O81" s="4"/>
      <c r="Q81" s="2">
        <f>SUM(Q63:Q80)</f>
        <v>6</v>
      </c>
      <c r="R81" s="4"/>
      <c r="T81" s="2">
        <f>SUM(T63:T80)</f>
        <v>6</v>
      </c>
      <c r="U81" s="4"/>
    </row>
    <row r="82" spans="1:22" x14ac:dyDescent="0.25">
      <c r="B82" s="128"/>
      <c r="C82" s="128"/>
      <c r="D82" s="138"/>
      <c r="G82" s="127"/>
      <c r="H82" s="132"/>
      <c r="I82" s="133"/>
      <c r="J82" s="127"/>
      <c r="K82" s="132"/>
      <c r="L82" s="133"/>
      <c r="M82" s="127"/>
      <c r="N82" s="132"/>
      <c r="O82" s="133"/>
      <c r="P82" s="127"/>
      <c r="Q82" s="132"/>
      <c r="R82" s="133"/>
      <c r="S82" s="127"/>
      <c r="T82" s="132"/>
    </row>
    <row r="83" spans="1:22" x14ac:dyDescent="0.25">
      <c r="B83" s="138" t="s">
        <v>25</v>
      </c>
      <c r="C83" s="128"/>
      <c r="D83" s="138"/>
      <c r="G83" s="127"/>
      <c r="H83" s="132"/>
      <c r="I83" s="133"/>
      <c r="J83" s="127"/>
      <c r="K83" s="132"/>
      <c r="L83" s="133"/>
      <c r="M83" s="127"/>
      <c r="N83" s="132"/>
      <c r="O83" s="133"/>
      <c r="P83" s="127"/>
      <c r="Q83" s="132"/>
      <c r="R83" s="133"/>
      <c r="S83" s="127"/>
      <c r="T83" s="132"/>
    </row>
    <row r="84" spans="1:22" x14ac:dyDescent="0.25">
      <c r="B84" s="128" t="s">
        <v>43</v>
      </c>
      <c r="C84" s="128"/>
      <c r="D84" s="138">
        <v>2</v>
      </c>
      <c r="E84" s="126">
        <v>3</v>
      </c>
      <c r="G84" s="127" t="str">
        <f t="shared" ref="G84:G89" si="50">IF($E84=1,$B84," ")</f>
        <v xml:space="preserve"> </v>
      </c>
      <c r="H84" s="132" t="str">
        <f t="shared" ref="H84:H89" si="51">IF($E84=1,$D84," ")</f>
        <v xml:space="preserve"> </v>
      </c>
      <c r="I84" s="133"/>
      <c r="J84" s="127" t="str">
        <f t="shared" ref="J84:J89" si="52">IF($E84=2,$B84," ")</f>
        <v xml:space="preserve"> </v>
      </c>
      <c r="K84" s="132" t="str">
        <f t="shared" ref="K84:K89" si="53">IF($E84=2,$D84," ")</f>
        <v xml:space="preserve"> </v>
      </c>
      <c r="L84" s="133"/>
      <c r="M84" s="127" t="str">
        <f t="shared" ref="M84:M89" si="54">IF($E84=3,$B84," ")</f>
        <v>公会Boss</v>
      </c>
      <c r="N84" s="132">
        <f t="shared" ref="N84:N89" si="55">IF($E84=3,$D84," ")</f>
        <v>2</v>
      </c>
      <c r="O84" s="133"/>
      <c r="P84" s="127" t="str">
        <f t="shared" ref="P84:P89" si="56">IF($E84=4,$B84," ")</f>
        <v xml:space="preserve"> </v>
      </c>
      <c r="Q84" s="132" t="str">
        <f t="shared" ref="Q84:Q89" si="57">IF($E84=4,$D84," ")</f>
        <v xml:space="preserve"> </v>
      </c>
      <c r="R84" s="133"/>
      <c r="S84" s="127" t="str">
        <f t="shared" ref="S84:S89" si="58">IF($E84=5,$B84," ")</f>
        <v xml:space="preserve"> </v>
      </c>
      <c r="T84" s="132" t="str">
        <f t="shared" ref="T84:T89" si="59">IF($E84=5,$D84," ")</f>
        <v xml:space="preserve"> </v>
      </c>
    </row>
    <row r="85" spans="1:22" x14ac:dyDescent="0.25">
      <c r="B85" s="125" t="s">
        <v>44</v>
      </c>
      <c r="D85" s="126">
        <v>1</v>
      </c>
      <c r="G85" s="127" t="str">
        <f t="shared" si="50"/>
        <v xml:space="preserve"> </v>
      </c>
      <c r="H85" s="132" t="str">
        <f t="shared" si="51"/>
        <v xml:space="preserve"> </v>
      </c>
      <c r="I85" s="133"/>
      <c r="J85" s="127" t="str">
        <f t="shared" si="52"/>
        <v xml:space="preserve"> </v>
      </c>
      <c r="K85" s="132" t="str">
        <f t="shared" si="53"/>
        <v xml:space="preserve"> </v>
      </c>
      <c r="L85" s="133"/>
      <c r="M85" s="127" t="str">
        <f t="shared" si="54"/>
        <v xml:space="preserve"> </v>
      </c>
      <c r="N85" s="132" t="str">
        <f t="shared" si="55"/>
        <v xml:space="preserve"> </v>
      </c>
      <c r="O85" s="133"/>
      <c r="P85" s="127" t="str">
        <f t="shared" si="56"/>
        <v xml:space="preserve"> </v>
      </c>
      <c r="Q85" s="132" t="str">
        <f t="shared" si="57"/>
        <v xml:space="preserve"> </v>
      </c>
      <c r="R85" s="133"/>
      <c r="S85" s="127" t="str">
        <f t="shared" si="58"/>
        <v xml:space="preserve"> </v>
      </c>
      <c r="T85" s="132" t="str">
        <f t="shared" si="59"/>
        <v xml:space="preserve"> </v>
      </c>
      <c r="U85" s="125"/>
    </row>
    <row r="86" spans="1:22" x14ac:dyDescent="0.25">
      <c r="B86" s="149" t="s">
        <v>45</v>
      </c>
      <c r="C86" s="149"/>
      <c r="D86" s="126">
        <v>3</v>
      </c>
      <c r="F86" s="127" t="s">
        <v>46</v>
      </c>
      <c r="G86" s="127" t="str">
        <f t="shared" si="50"/>
        <v xml:space="preserve"> </v>
      </c>
      <c r="H86" s="132" t="str">
        <f t="shared" si="51"/>
        <v xml:space="preserve"> </v>
      </c>
      <c r="I86" s="133"/>
      <c r="J86" s="127" t="str">
        <f t="shared" si="52"/>
        <v xml:space="preserve"> </v>
      </c>
      <c r="K86" s="132" t="str">
        <f t="shared" si="53"/>
        <v xml:space="preserve"> </v>
      </c>
      <c r="L86" s="133"/>
      <c r="M86" s="127" t="str">
        <f t="shared" si="54"/>
        <v xml:space="preserve"> </v>
      </c>
      <c r="N86" s="132" t="str">
        <f t="shared" si="55"/>
        <v xml:space="preserve"> </v>
      </c>
      <c r="O86" s="133"/>
      <c r="P86" s="127" t="str">
        <f t="shared" si="56"/>
        <v xml:space="preserve"> </v>
      </c>
      <c r="Q86" s="132" t="str">
        <f t="shared" si="57"/>
        <v xml:space="preserve"> </v>
      </c>
      <c r="R86" s="133"/>
      <c r="S86" s="127" t="str">
        <f t="shared" si="58"/>
        <v xml:space="preserve"> </v>
      </c>
      <c r="T86" s="132" t="str">
        <f t="shared" si="59"/>
        <v xml:space="preserve"> </v>
      </c>
      <c r="U86" s="125"/>
    </row>
    <row r="87" spans="1:22" x14ac:dyDescent="0.25">
      <c r="B87" s="125" t="s">
        <v>47</v>
      </c>
      <c r="D87" s="126">
        <v>3</v>
      </c>
      <c r="F87" s="127" t="str">
        <f>IF($E87=1,$B87," ")</f>
        <v xml:space="preserve"> </v>
      </c>
      <c r="G87" s="127" t="str">
        <f t="shared" si="50"/>
        <v xml:space="preserve"> </v>
      </c>
      <c r="H87" s="132" t="str">
        <f t="shared" si="51"/>
        <v xml:space="preserve"> </v>
      </c>
      <c r="I87" s="133"/>
      <c r="J87" s="127" t="str">
        <f t="shared" si="52"/>
        <v xml:space="preserve"> </v>
      </c>
      <c r="K87" s="132" t="str">
        <f t="shared" si="53"/>
        <v xml:space="preserve"> </v>
      </c>
      <c r="L87" s="133"/>
      <c r="M87" s="127" t="str">
        <f t="shared" si="54"/>
        <v xml:space="preserve"> </v>
      </c>
      <c r="N87" s="132" t="str">
        <f t="shared" si="55"/>
        <v xml:space="preserve"> </v>
      </c>
      <c r="O87" s="133"/>
      <c r="P87" s="127" t="str">
        <f t="shared" si="56"/>
        <v xml:space="preserve"> </v>
      </c>
      <c r="Q87" s="132" t="str">
        <f t="shared" si="57"/>
        <v xml:space="preserve"> </v>
      </c>
      <c r="R87" s="133"/>
      <c r="S87" s="127" t="str">
        <f t="shared" si="58"/>
        <v xml:space="preserve"> </v>
      </c>
      <c r="T87" s="132" t="str">
        <f t="shared" si="59"/>
        <v xml:space="preserve"> </v>
      </c>
    </row>
    <row r="88" spans="1:22" x14ac:dyDescent="0.25">
      <c r="B88" s="149" t="s">
        <v>35</v>
      </c>
      <c r="C88" s="149"/>
      <c r="D88" s="126">
        <v>1</v>
      </c>
      <c r="E88" s="126">
        <v>2</v>
      </c>
      <c r="F88" s="127" t="s">
        <v>332</v>
      </c>
      <c r="G88" s="127" t="str">
        <f t="shared" si="50"/>
        <v xml:space="preserve"> </v>
      </c>
      <c r="H88" s="132" t="str">
        <f t="shared" si="51"/>
        <v xml:space="preserve"> </v>
      </c>
      <c r="I88" s="133"/>
      <c r="J88" s="127" t="str">
        <f t="shared" si="52"/>
        <v>公会祈福内容设计</v>
      </c>
      <c r="K88" s="132">
        <f t="shared" si="53"/>
        <v>1</v>
      </c>
      <c r="L88" s="133"/>
      <c r="M88" s="127" t="str">
        <f t="shared" si="54"/>
        <v xml:space="preserve"> </v>
      </c>
      <c r="N88" s="132" t="str">
        <f t="shared" si="55"/>
        <v xml:space="preserve"> </v>
      </c>
      <c r="O88" s="133"/>
      <c r="P88" s="127" t="str">
        <f t="shared" si="56"/>
        <v xml:space="preserve"> </v>
      </c>
      <c r="Q88" s="132" t="str">
        <f t="shared" si="57"/>
        <v xml:space="preserve"> </v>
      </c>
      <c r="R88" s="133"/>
      <c r="S88" s="127" t="str">
        <f t="shared" si="58"/>
        <v xml:space="preserve"> </v>
      </c>
      <c r="T88" s="132" t="str">
        <f t="shared" si="59"/>
        <v xml:space="preserve"> </v>
      </c>
    </row>
    <row r="89" spans="1:22" x14ac:dyDescent="0.25">
      <c r="B89" s="128" t="s">
        <v>37</v>
      </c>
      <c r="C89" s="128"/>
      <c r="D89" s="138">
        <v>1</v>
      </c>
      <c r="E89" s="126">
        <v>2</v>
      </c>
      <c r="G89" s="127" t="str">
        <f t="shared" si="50"/>
        <v xml:space="preserve"> </v>
      </c>
      <c r="H89" s="132" t="str">
        <f t="shared" si="51"/>
        <v xml:space="preserve"> </v>
      </c>
      <c r="I89" s="133"/>
      <c r="J89" s="127" t="str">
        <f t="shared" si="52"/>
        <v>公会科技 内容</v>
      </c>
      <c r="K89" s="132">
        <f t="shared" si="53"/>
        <v>1</v>
      </c>
      <c r="L89" s="133"/>
      <c r="M89" s="127" t="str">
        <f t="shared" si="54"/>
        <v xml:space="preserve"> </v>
      </c>
      <c r="N89" s="132" t="str">
        <f t="shared" si="55"/>
        <v xml:space="preserve"> </v>
      </c>
      <c r="O89" s="133"/>
      <c r="P89" s="127" t="str">
        <f t="shared" si="56"/>
        <v xml:space="preserve"> </v>
      </c>
      <c r="Q89" s="132" t="str">
        <f t="shared" si="57"/>
        <v xml:space="preserve"> </v>
      </c>
      <c r="R89" s="133"/>
      <c r="S89" s="127" t="str">
        <f t="shared" si="58"/>
        <v xml:space="preserve"> </v>
      </c>
      <c r="T89" s="132" t="str">
        <f t="shared" si="59"/>
        <v xml:space="preserve"> </v>
      </c>
    </row>
    <row r="91" spans="1:22" s="143" customFormat="1" x14ac:dyDescent="0.25">
      <c r="A91" s="5"/>
      <c r="D91" s="141"/>
      <c r="E91" s="141"/>
      <c r="F91" s="142"/>
      <c r="H91" s="144"/>
      <c r="I91" s="145"/>
      <c r="J91" s="150"/>
      <c r="L91" s="145"/>
      <c r="O91" s="145"/>
      <c r="R91" s="145"/>
      <c r="U91" s="145"/>
    </row>
    <row r="92" spans="1:22" x14ac:dyDescent="0.25">
      <c r="A92" s="1" t="s">
        <v>651</v>
      </c>
      <c r="B92" s="151"/>
      <c r="C92" s="151"/>
      <c r="D92" s="139"/>
      <c r="F92" s="127" t="str">
        <f t="shared" ref="F92:G93" si="60">IF($E92=1,$B92," ")</f>
        <v xml:space="preserve"> </v>
      </c>
      <c r="G92" s="127" t="str">
        <f t="shared" si="60"/>
        <v xml:space="preserve"> </v>
      </c>
      <c r="H92" s="132" t="str">
        <f t="shared" ref="H92:H93" si="61">IF($E92=1,$D92," ")</f>
        <v xml:space="preserve"> </v>
      </c>
      <c r="I92" s="133"/>
      <c r="J92" s="127" t="str">
        <f t="shared" ref="J92:J93" si="62">IF($E92=2,$B92," ")</f>
        <v xml:space="preserve"> </v>
      </c>
      <c r="K92" s="132" t="str">
        <f t="shared" ref="K92:K93" si="63">IF($E92=2,$D92," ")</f>
        <v xml:space="preserve"> </v>
      </c>
      <c r="L92" s="133"/>
      <c r="M92" s="127" t="str">
        <f t="shared" ref="M92:M93" si="64">IF($E92=3,$B92," ")</f>
        <v xml:space="preserve"> </v>
      </c>
      <c r="N92" s="132" t="str">
        <f t="shared" ref="N92:N93" si="65">IF($E92=3,$D92," ")</f>
        <v xml:space="preserve"> </v>
      </c>
      <c r="O92" s="133"/>
      <c r="P92" s="127" t="str">
        <f t="shared" ref="P92:P93" si="66">IF($E92=4,$B92," ")</f>
        <v xml:space="preserve"> </v>
      </c>
      <c r="Q92" s="132" t="str">
        <f t="shared" ref="Q92:Q93" si="67">IF($E92=4,$D92," ")</f>
        <v xml:space="preserve"> </v>
      </c>
      <c r="R92" s="133"/>
      <c r="S92" s="127" t="str">
        <f t="shared" ref="S92:S93" si="68">IF($E92=5,$B92," ")</f>
        <v xml:space="preserve"> </v>
      </c>
      <c r="T92" s="132" t="str">
        <f t="shared" ref="T92:T93" si="69">IF($E92=5,$D92," ")</f>
        <v xml:space="preserve"> </v>
      </c>
    </row>
    <row r="93" spans="1:22" x14ac:dyDescent="0.25">
      <c r="B93" s="151"/>
      <c r="C93" s="151"/>
      <c r="D93" s="139"/>
      <c r="F93" s="127" t="str">
        <f t="shared" si="60"/>
        <v xml:space="preserve"> </v>
      </c>
      <c r="G93" s="127" t="str">
        <f t="shared" si="60"/>
        <v xml:space="preserve"> </v>
      </c>
      <c r="H93" s="132" t="str">
        <f t="shared" si="61"/>
        <v xml:space="preserve"> </v>
      </c>
      <c r="I93" s="133"/>
      <c r="J93" s="127" t="str">
        <f t="shared" si="62"/>
        <v xml:space="preserve"> </v>
      </c>
      <c r="K93" s="132" t="str">
        <f t="shared" si="63"/>
        <v xml:space="preserve"> </v>
      </c>
      <c r="L93" s="133"/>
      <c r="M93" s="127" t="str">
        <f t="shared" si="64"/>
        <v xml:space="preserve"> </v>
      </c>
      <c r="N93" s="132" t="str">
        <f t="shared" si="65"/>
        <v xml:space="preserve"> </v>
      </c>
      <c r="O93" s="133"/>
      <c r="P93" s="127" t="str">
        <f t="shared" si="66"/>
        <v xml:space="preserve"> </v>
      </c>
      <c r="Q93" s="132" t="str">
        <f t="shared" si="67"/>
        <v xml:space="preserve"> </v>
      </c>
      <c r="R93" s="133"/>
      <c r="S93" s="127" t="str">
        <f t="shared" si="68"/>
        <v xml:space="preserve"> </v>
      </c>
      <c r="T93" s="132" t="str">
        <f t="shared" si="69"/>
        <v xml:space="preserve"> </v>
      </c>
    </row>
    <row r="94" spans="1:22" x14ac:dyDescent="0.25">
      <c r="B94" s="152" t="s">
        <v>48</v>
      </c>
      <c r="C94" s="151"/>
      <c r="D94" s="139">
        <v>2</v>
      </c>
      <c r="E94" s="126">
        <v>1</v>
      </c>
      <c r="G94" s="127" t="str">
        <f>IF($E94=1,$B94," ")</f>
        <v>1-2章对局数值调优</v>
      </c>
      <c r="H94" s="132">
        <f>IF($E94=1,$D94," ")</f>
        <v>2</v>
      </c>
      <c r="I94" s="133"/>
      <c r="J94" s="127" t="str">
        <f>IF($E94=2,$B94," ")</f>
        <v xml:space="preserve"> </v>
      </c>
      <c r="K94" s="132" t="str">
        <f>IF($E94=2,$D94," ")</f>
        <v xml:space="preserve"> </v>
      </c>
      <c r="L94" s="133"/>
      <c r="M94" s="127" t="str">
        <f>IF($E94=3,$B94," ")</f>
        <v xml:space="preserve"> </v>
      </c>
      <c r="N94" s="132" t="str">
        <f>IF($E94=3,$D94," ")</f>
        <v xml:space="preserve"> </v>
      </c>
      <c r="O94" s="133"/>
      <c r="P94" s="127" t="str">
        <f>IF($E94=4,$B94," ")</f>
        <v xml:space="preserve"> </v>
      </c>
      <c r="Q94" s="132" t="str">
        <f>IF($E94=4,$D94," ")</f>
        <v xml:space="preserve"> </v>
      </c>
      <c r="R94" s="133"/>
      <c r="S94" s="127" t="str">
        <f>IF($E94=5,$B94," ")</f>
        <v xml:space="preserve"> </v>
      </c>
      <c r="T94" s="132" t="str">
        <f>IF($E94=5,$D94," ")</f>
        <v xml:space="preserve"> </v>
      </c>
    </row>
    <row r="95" spans="1:22" x14ac:dyDescent="0.25">
      <c r="B95" s="152" t="s">
        <v>49</v>
      </c>
      <c r="C95" s="151"/>
      <c r="D95" s="139">
        <v>1</v>
      </c>
      <c r="E95" s="126">
        <v>1</v>
      </c>
      <c r="G95" s="127" t="str">
        <f t="shared" ref="G95:G116" si="70">IF($E95=1,$B95," ")</f>
        <v>3-5章小怪分布/美术需求</v>
      </c>
      <c r="H95" s="132">
        <f t="shared" ref="H95:H116" si="71">IF($E95=1,$D95," ")</f>
        <v>1</v>
      </c>
      <c r="I95" s="133"/>
      <c r="J95" s="127" t="str">
        <f t="shared" ref="J95:J116" si="72">IF($E95=2,$B95," ")</f>
        <v xml:space="preserve"> </v>
      </c>
      <c r="K95" s="132" t="str">
        <f t="shared" ref="K95:K116" si="73">IF($E95=2,$D95," ")</f>
        <v xml:space="preserve"> </v>
      </c>
      <c r="L95" s="133"/>
      <c r="M95" s="127" t="str">
        <f t="shared" ref="M95:M116" si="74">IF($E95=3,$B95," ")</f>
        <v xml:space="preserve"> </v>
      </c>
      <c r="N95" s="132" t="str">
        <f t="shared" ref="N95:N116" si="75">IF($E95=3,$D95," ")</f>
        <v xml:space="preserve"> </v>
      </c>
      <c r="O95" s="133"/>
      <c r="P95" s="127" t="str">
        <f t="shared" ref="P95:P116" si="76">IF($E95=4,$B95," ")</f>
        <v xml:space="preserve"> </v>
      </c>
      <c r="Q95" s="132" t="str">
        <f t="shared" ref="Q95:Q116" si="77">IF($E95=4,$D95," ")</f>
        <v xml:space="preserve"> </v>
      </c>
      <c r="R95" s="133"/>
      <c r="S95" s="127" t="str">
        <f t="shared" ref="S95:S116" si="78">IF($E95=5,$B95," ")</f>
        <v xml:space="preserve"> </v>
      </c>
      <c r="T95" s="132" t="str">
        <f t="shared" ref="T95:T116" si="79">IF($E95=5,$D95," ")</f>
        <v xml:space="preserve"> </v>
      </c>
    </row>
    <row r="96" spans="1:22" s="130" customFormat="1" x14ac:dyDescent="0.25">
      <c r="A96" s="1"/>
      <c r="B96" s="153" t="s">
        <v>52</v>
      </c>
      <c r="C96" s="154"/>
      <c r="D96" s="154">
        <v>1</v>
      </c>
      <c r="E96" s="126">
        <v>1</v>
      </c>
      <c r="F96" s="127"/>
      <c r="G96" s="127" t="str">
        <f>IF($E96=1,$B96," ")</f>
        <v>6章小怪分布</v>
      </c>
      <c r="H96" s="132">
        <f>IF($E96=1,$D96," ")</f>
        <v>1</v>
      </c>
      <c r="I96" s="133"/>
      <c r="J96" s="127" t="str">
        <f>IF($E96=2,$B96," ")</f>
        <v xml:space="preserve"> </v>
      </c>
      <c r="K96" s="132" t="str">
        <f>IF($E96=2,$D96," ")</f>
        <v xml:space="preserve"> </v>
      </c>
      <c r="L96" s="133"/>
      <c r="M96" s="127" t="str">
        <f>IF($E96=3,$B96," ")</f>
        <v xml:space="preserve"> </v>
      </c>
      <c r="N96" s="132" t="str">
        <f>IF($E96=3,$D96," ")</f>
        <v xml:space="preserve"> </v>
      </c>
      <c r="O96" s="133"/>
      <c r="P96" s="127" t="str">
        <f>IF($E96=4,$B96," ")</f>
        <v xml:space="preserve"> </v>
      </c>
      <c r="Q96" s="132" t="str">
        <f>IF($E96=4,$D96," ")</f>
        <v xml:space="preserve"> </v>
      </c>
      <c r="R96" s="133"/>
      <c r="S96" s="127" t="str">
        <f>IF($E96=5,$B96," ")</f>
        <v xml:space="preserve"> </v>
      </c>
      <c r="T96" s="132" t="str">
        <f>IF($E96=5,$D96," ")</f>
        <v xml:space="preserve"> </v>
      </c>
      <c r="V96" s="125"/>
    </row>
    <row r="97" spans="1:22" s="127" customFormat="1" x14ac:dyDescent="0.25">
      <c r="A97" s="6"/>
      <c r="B97" s="155" t="s">
        <v>51</v>
      </c>
      <c r="C97" s="156"/>
      <c r="D97" s="157">
        <v>2</v>
      </c>
      <c r="E97" s="158">
        <v>1</v>
      </c>
      <c r="G97" s="127" t="str">
        <f>IF($E97=1,$B97," ")</f>
        <v>投放怪物规划（包括垃圾和4星）</v>
      </c>
      <c r="H97" s="132">
        <f>IF($E97=1,$D97," ")</f>
        <v>2</v>
      </c>
      <c r="I97" s="133"/>
      <c r="J97" s="127" t="str">
        <f>IF($E97=2,$B97," ")</f>
        <v xml:space="preserve"> </v>
      </c>
      <c r="K97" s="132" t="str">
        <f>IF($E97=2,$D97," ")</f>
        <v xml:space="preserve"> </v>
      </c>
      <c r="L97" s="133"/>
      <c r="M97" s="127" t="str">
        <f>IF($E97=3,$B97," ")</f>
        <v xml:space="preserve"> </v>
      </c>
      <c r="N97" s="132" t="str">
        <f>IF($E97=3,$D97," ")</f>
        <v xml:space="preserve"> </v>
      </c>
      <c r="O97" s="133"/>
      <c r="P97" s="127" t="str">
        <f>IF($E97=4,$B97," ")</f>
        <v xml:space="preserve"> </v>
      </c>
      <c r="Q97" s="132" t="str">
        <f>IF($E97=4,$D97," ")</f>
        <v xml:space="preserve"> </v>
      </c>
      <c r="R97" s="133"/>
      <c r="S97" s="127" t="str">
        <f>IF($E97=5,$B97," ")</f>
        <v xml:space="preserve"> </v>
      </c>
      <c r="T97" s="132" t="str">
        <f>IF($E97=5,$D97," ")</f>
        <v xml:space="preserve"> </v>
      </c>
      <c r="U97" s="130"/>
    </row>
    <row r="98" spans="1:22" s="130" customFormat="1" x14ac:dyDescent="0.25">
      <c r="A98" s="1"/>
      <c r="B98" s="153" t="s">
        <v>53</v>
      </c>
      <c r="C98" s="154"/>
      <c r="D98" s="154">
        <v>1</v>
      </c>
      <c r="E98" s="126">
        <v>1</v>
      </c>
      <c r="F98" s="127"/>
      <c r="G98" s="127" t="str">
        <f>IF($E98=1,$B98," ")</f>
        <v>6章美术需求</v>
      </c>
      <c r="H98" s="132">
        <f>IF($E98=1,$D98," ")</f>
        <v>1</v>
      </c>
      <c r="I98" s="133"/>
      <c r="J98" s="127" t="str">
        <f>IF($E98=2,$B98," ")</f>
        <v xml:space="preserve"> </v>
      </c>
      <c r="K98" s="132" t="str">
        <f>IF($E98=2,$D98," ")</f>
        <v xml:space="preserve"> </v>
      </c>
      <c r="L98" s="133"/>
      <c r="M98" s="127" t="str">
        <f>IF($E98=3,$B98," ")</f>
        <v xml:space="preserve"> </v>
      </c>
      <c r="N98" s="132" t="str">
        <f>IF($E98=3,$D98," ")</f>
        <v xml:space="preserve"> </v>
      </c>
      <c r="O98" s="133"/>
      <c r="P98" s="127" t="str">
        <f>IF($E98=4,$B98," ")</f>
        <v xml:space="preserve"> </v>
      </c>
      <c r="Q98" s="132" t="str">
        <f>IF($E98=4,$D98," ")</f>
        <v xml:space="preserve"> </v>
      </c>
      <c r="R98" s="133"/>
      <c r="S98" s="127" t="str">
        <f>IF($E98=5,$B98," ")</f>
        <v xml:space="preserve"> </v>
      </c>
      <c r="T98" s="132" t="str">
        <f>IF($E98=5,$D98," ")</f>
        <v xml:space="preserve"> </v>
      </c>
      <c r="V98" s="125"/>
    </row>
    <row r="99" spans="1:22" x14ac:dyDescent="0.25">
      <c r="B99" s="151"/>
      <c r="C99" s="151"/>
      <c r="D99" s="139"/>
      <c r="G99" s="127" t="str">
        <f t="shared" si="70"/>
        <v xml:space="preserve"> </v>
      </c>
      <c r="H99" s="132" t="str">
        <f t="shared" si="71"/>
        <v xml:space="preserve"> </v>
      </c>
      <c r="I99" s="133"/>
      <c r="J99" s="127" t="str">
        <f t="shared" si="72"/>
        <v xml:space="preserve"> </v>
      </c>
      <c r="K99" s="132" t="str">
        <f t="shared" si="73"/>
        <v xml:space="preserve"> </v>
      </c>
      <c r="L99" s="133"/>
      <c r="M99" s="127" t="str">
        <f t="shared" si="74"/>
        <v xml:space="preserve"> </v>
      </c>
      <c r="N99" s="132" t="str">
        <f t="shared" si="75"/>
        <v xml:space="preserve"> </v>
      </c>
      <c r="O99" s="133"/>
      <c r="P99" s="127" t="str">
        <f t="shared" si="76"/>
        <v xml:space="preserve"> </v>
      </c>
      <c r="Q99" s="132" t="str">
        <f t="shared" si="77"/>
        <v xml:space="preserve"> </v>
      </c>
      <c r="R99" s="133"/>
      <c r="S99" s="127" t="str">
        <f t="shared" si="78"/>
        <v xml:space="preserve"> </v>
      </c>
      <c r="T99" s="132" t="str">
        <f t="shared" si="79"/>
        <v xml:space="preserve"> </v>
      </c>
    </row>
    <row r="100" spans="1:22" x14ac:dyDescent="0.25">
      <c r="B100" s="153" t="s">
        <v>50</v>
      </c>
      <c r="C100" s="154"/>
      <c r="D100" s="154">
        <v>1</v>
      </c>
      <c r="E100" s="126">
        <v>2</v>
      </c>
      <c r="G100" s="127" t="str">
        <f>IF($E100=1,$B100," ")</f>
        <v xml:space="preserve"> </v>
      </c>
      <c r="H100" s="132" t="str">
        <f>IF($E100=1,$D100," ")</f>
        <v xml:space="preserve"> </v>
      </c>
      <c r="I100" s="133"/>
      <c r="J100" s="127" t="str">
        <f>IF($E100=2,$B100," ")</f>
        <v>各个玩法技能考验点安排</v>
      </c>
      <c r="K100" s="132">
        <f>IF($E100=2,$D100," ")</f>
        <v>1</v>
      </c>
      <c r="L100" s="133"/>
      <c r="M100" s="127" t="str">
        <f>IF($E100=3,$B100," ")</f>
        <v xml:space="preserve"> </v>
      </c>
      <c r="N100" s="132" t="str">
        <f>IF($E100=3,$D100," ")</f>
        <v xml:space="preserve"> </v>
      </c>
      <c r="O100" s="133"/>
      <c r="P100" s="127" t="str">
        <f>IF($E100=4,$B100," ")</f>
        <v xml:space="preserve"> </v>
      </c>
      <c r="Q100" s="132" t="str">
        <f>IF($E100=4,$D100," ")</f>
        <v xml:space="preserve"> </v>
      </c>
      <c r="R100" s="133"/>
      <c r="S100" s="127" t="str">
        <f>IF($E100=5,$B100," ")</f>
        <v xml:space="preserve"> </v>
      </c>
      <c r="T100" s="132" t="str">
        <f>IF($E100=5,$D100," ")</f>
        <v xml:space="preserve"> </v>
      </c>
    </row>
    <row r="101" spans="1:22" s="130" customFormat="1" x14ac:dyDescent="0.25">
      <c r="A101" s="1"/>
      <c r="B101" s="153" t="s">
        <v>54</v>
      </c>
      <c r="C101" s="154"/>
      <c r="D101" s="154">
        <v>2</v>
      </c>
      <c r="E101" s="126">
        <v>2</v>
      </c>
      <c r="F101" s="127" t="s">
        <v>652</v>
      </c>
      <c r="G101" s="127"/>
      <c r="H101" s="132"/>
      <c r="I101" s="133"/>
      <c r="J101" s="127" t="str">
        <f t="shared" ref="J101:J103" si="80">IF($E101=2,$B101," ")</f>
        <v>PVP玩法，数值匹配，操作部分确定</v>
      </c>
      <c r="K101" s="132">
        <f t="shared" ref="K101:K103" si="81">IF($E101=2,$D101," ")</f>
        <v>2</v>
      </c>
      <c r="L101" s="133"/>
      <c r="M101" s="127"/>
      <c r="N101" s="132"/>
      <c r="O101" s="133"/>
      <c r="P101" s="127"/>
      <c r="Q101" s="132"/>
      <c r="R101" s="133"/>
      <c r="S101" s="127"/>
      <c r="T101" s="132"/>
      <c r="V101" s="125"/>
    </row>
    <row r="102" spans="1:22" s="130" customFormat="1" x14ac:dyDescent="0.25">
      <c r="A102" s="1"/>
      <c r="B102" s="159" t="s">
        <v>653</v>
      </c>
      <c r="C102" s="154"/>
      <c r="D102" s="154">
        <v>2</v>
      </c>
      <c r="E102" s="126">
        <v>2</v>
      </c>
      <c r="F102" s="127"/>
      <c r="G102" s="127"/>
      <c r="H102" s="132"/>
      <c r="I102" s="133"/>
      <c r="J102" s="127" t="str">
        <f t="shared" si="80"/>
        <v>0-0 新手对局设计</v>
      </c>
      <c r="K102" s="132">
        <f t="shared" si="81"/>
        <v>2</v>
      </c>
      <c r="L102" s="133"/>
      <c r="M102" s="127"/>
      <c r="N102" s="132"/>
      <c r="O102" s="133"/>
      <c r="P102" s="127"/>
      <c r="Q102" s="132"/>
      <c r="R102" s="133"/>
      <c r="S102" s="127"/>
      <c r="T102" s="132"/>
      <c r="V102" s="125"/>
    </row>
    <row r="103" spans="1:22" s="130" customFormat="1" x14ac:dyDescent="0.25">
      <c r="A103" s="1"/>
      <c r="B103" s="153" t="s">
        <v>654</v>
      </c>
      <c r="C103" s="154"/>
      <c r="D103" s="154">
        <v>0.5</v>
      </c>
      <c r="E103" s="126">
        <v>2</v>
      </c>
      <c r="F103" s="127"/>
      <c r="G103" s="127"/>
      <c r="H103" s="132"/>
      <c r="I103" s="133"/>
      <c r="J103" s="127" t="str">
        <f t="shared" si="80"/>
        <v>通用特效音效需求</v>
      </c>
      <c r="K103" s="132">
        <f t="shared" si="81"/>
        <v>0.5</v>
      </c>
      <c r="L103" s="133"/>
      <c r="M103" s="127"/>
      <c r="N103" s="132"/>
      <c r="O103" s="133"/>
      <c r="P103" s="127"/>
      <c r="Q103" s="132"/>
      <c r="R103" s="133"/>
      <c r="S103" s="127"/>
      <c r="T103" s="132"/>
      <c r="V103" s="125"/>
    </row>
    <row r="104" spans="1:22" s="130" customFormat="1" x14ac:dyDescent="0.25">
      <c r="A104" s="1"/>
      <c r="B104" s="153" t="s">
        <v>755</v>
      </c>
      <c r="C104" s="154"/>
      <c r="D104" s="154"/>
      <c r="E104" s="126"/>
      <c r="F104" s="127"/>
      <c r="G104" s="127"/>
      <c r="H104" s="132"/>
      <c r="I104" s="133"/>
      <c r="J104" s="127"/>
      <c r="K104" s="132"/>
      <c r="L104" s="133"/>
      <c r="M104" s="127"/>
      <c r="N104" s="132"/>
      <c r="O104" s="133"/>
      <c r="P104" s="127"/>
      <c r="Q104" s="132"/>
      <c r="R104" s="133"/>
      <c r="S104" s="127"/>
      <c r="T104" s="132"/>
      <c r="V104" s="125"/>
    </row>
    <row r="107" spans="1:22" s="130" customFormat="1" x14ac:dyDescent="0.25">
      <c r="A107" s="1"/>
      <c r="B107" s="128" t="s">
        <v>756</v>
      </c>
      <c r="C107" s="125"/>
      <c r="D107" s="126">
        <v>1.5</v>
      </c>
      <c r="E107" s="126">
        <v>3</v>
      </c>
      <c r="F107" s="127" t="s">
        <v>157</v>
      </c>
      <c r="G107" s="127" t="str">
        <f>IF($E107=1,$B107," ")</f>
        <v xml:space="preserve"> </v>
      </c>
      <c r="H107" s="132" t="str">
        <f>IF($E107=1,$D107," ")</f>
        <v xml:space="preserve"> </v>
      </c>
      <c r="I107" s="133"/>
      <c r="J107" s="127" t="str">
        <f>IF($E107=2,$B107," ")</f>
        <v xml:space="preserve"> </v>
      </c>
      <c r="K107" s="132" t="str">
        <f>IF($E107=2,$D107," ")</f>
        <v xml:space="preserve"> </v>
      </c>
      <c r="L107" s="133"/>
      <c r="M107" s="127" t="str">
        <f>IF($E107=3,$B107," ")</f>
        <v>通天塔 - 经验 （设计）+美术需求</v>
      </c>
      <c r="N107" s="132">
        <f>IF($E107=3,$D107," ")</f>
        <v>1.5</v>
      </c>
      <c r="O107" s="133"/>
      <c r="P107" s="127" t="str">
        <f>IF($E107=4,$B107," ")</f>
        <v xml:space="preserve"> </v>
      </c>
      <c r="Q107" s="132" t="str">
        <f>IF($E107=4,$D107," ")</f>
        <v xml:space="preserve"> </v>
      </c>
      <c r="R107" s="133"/>
      <c r="S107" s="127" t="str">
        <f>IF($E107=5,$B107," ")</f>
        <v xml:space="preserve"> </v>
      </c>
      <c r="T107" s="132" t="str">
        <f>IF($E107=5,$D107," ")</f>
        <v xml:space="preserve"> </v>
      </c>
      <c r="V107" s="125"/>
    </row>
    <row r="108" spans="1:22" s="130" customFormat="1" x14ac:dyDescent="0.25">
      <c r="A108" s="1"/>
      <c r="B108" s="128" t="s">
        <v>757</v>
      </c>
      <c r="C108" s="125"/>
      <c r="D108" s="126">
        <v>1.5</v>
      </c>
      <c r="E108" s="126">
        <v>3</v>
      </c>
      <c r="F108" s="127" t="s">
        <v>758</v>
      </c>
      <c r="G108" s="127" t="str">
        <f>IF($E108=1,$B108," ")</f>
        <v xml:space="preserve"> </v>
      </c>
      <c r="H108" s="132" t="str">
        <f>IF($E108=1,$D108," ")</f>
        <v xml:space="preserve"> </v>
      </c>
      <c r="I108" s="133"/>
      <c r="J108" s="127" t="str">
        <f>IF($E108=2,$B108," ")</f>
        <v xml:space="preserve"> </v>
      </c>
      <c r="K108" s="132" t="str">
        <f>IF($E108=2,$D108," ")</f>
        <v xml:space="preserve"> </v>
      </c>
      <c r="L108" s="133"/>
      <c r="M108" s="127" t="str">
        <f>IF($E108=3,$B108," ")</f>
        <v>通天塔 - 金钱 （设计）+美术需求</v>
      </c>
      <c r="N108" s="132">
        <f>IF($E108=3,$D108," ")</f>
        <v>1.5</v>
      </c>
      <c r="O108" s="133"/>
      <c r="P108" s="127" t="str">
        <f>IF($E108=4,$B108," ")</f>
        <v xml:space="preserve"> </v>
      </c>
      <c r="Q108" s="132" t="str">
        <f>IF($E108=4,$D108," ")</f>
        <v xml:space="preserve"> </v>
      </c>
      <c r="R108" s="133"/>
      <c r="S108" s="127" t="str">
        <f>IF($E108=5,$B108," ")</f>
        <v xml:space="preserve"> </v>
      </c>
      <c r="T108" s="132" t="str">
        <f>IF($E108=5,$D108," ")</f>
        <v xml:space="preserve"> </v>
      </c>
      <c r="V108" s="125"/>
    </row>
    <row r="109" spans="1:22" s="130" customFormat="1" x14ac:dyDescent="0.25">
      <c r="A109" s="1"/>
      <c r="B109" s="128" t="s">
        <v>655</v>
      </c>
      <c r="C109" s="125"/>
      <c r="D109" s="126">
        <v>5</v>
      </c>
      <c r="E109" s="126">
        <v>3</v>
      </c>
      <c r="F109" s="127"/>
      <c r="G109" s="127" t="str">
        <f t="shared" si="70"/>
        <v xml:space="preserve"> </v>
      </c>
      <c r="H109" s="132" t="str">
        <f t="shared" si="71"/>
        <v xml:space="preserve"> </v>
      </c>
      <c r="I109" s="133"/>
      <c r="J109" s="127" t="str">
        <f t="shared" si="72"/>
        <v xml:space="preserve"> </v>
      </c>
      <c r="K109" s="132" t="str">
        <f t="shared" si="73"/>
        <v xml:space="preserve"> </v>
      </c>
      <c r="L109" s="133"/>
      <c r="M109" s="127" t="str">
        <f t="shared" si="74"/>
        <v>三至六章Boss设计 （包括小怪Boss）</v>
      </c>
      <c r="N109" s="132">
        <f t="shared" si="75"/>
        <v>5</v>
      </c>
      <c r="O109" s="133"/>
      <c r="P109" s="127" t="str">
        <f t="shared" si="76"/>
        <v xml:space="preserve"> </v>
      </c>
      <c r="Q109" s="132" t="str">
        <f t="shared" si="77"/>
        <v xml:space="preserve"> </v>
      </c>
      <c r="R109" s="133"/>
      <c r="S109" s="127" t="str">
        <f t="shared" si="78"/>
        <v xml:space="preserve"> </v>
      </c>
      <c r="T109" s="132" t="str">
        <f t="shared" si="79"/>
        <v xml:space="preserve"> </v>
      </c>
      <c r="V109" s="125"/>
    </row>
    <row r="110" spans="1:22" s="130" customFormat="1" x14ac:dyDescent="0.25">
      <c r="A110" s="1"/>
      <c r="B110" s="128" t="s">
        <v>656</v>
      </c>
      <c r="C110" s="125"/>
      <c r="D110" s="126">
        <v>1</v>
      </c>
      <c r="E110" s="126">
        <v>3</v>
      </c>
      <c r="F110" s="127"/>
      <c r="G110" s="127"/>
      <c r="H110" s="132"/>
      <c r="I110" s="133"/>
      <c r="J110" s="127"/>
      <c r="K110" s="132"/>
      <c r="L110" s="133"/>
      <c r="M110" s="127"/>
      <c r="N110" s="132"/>
      <c r="O110" s="133"/>
      <c r="P110" s="127"/>
      <c r="Q110" s="132"/>
      <c r="R110" s="133"/>
      <c r="S110" s="127"/>
      <c r="T110" s="132"/>
      <c r="V110" s="125"/>
    </row>
    <row r="111" spans="1:22" s="130" customFormat="1" x14ac:dyDescent="0.25">
      <c r="A111" s="1"/>
      <c r="B111" s="128"/>
      <c r="C111" s="125"/>
      <c r="D111" s="126"/>
      <c r="E111" s="126"/>
      <c r="F111" s="127"/>
      <c r="G111" s="127" t="str">
        <f t="shared" si="70"/>
        <v xml:space="preserve"> </v>
      </c>
      <c r="H111" s="132" t="str">
        <f t="shared" si="71"/>
        <v xml:space="preserve"> </v>
      </c>
      <c r="I111" s="133"/>
      <c r="J111" s="127" t="str">
        <f t="shared" si="72"/>
        <v xml:space="preserve"> </v>
      </c>
      <c r="K111" s="132" t="str">
        <f t="shared" si="73"/>
        <v xml:space="preserve"> </v>
      </c>
      <c r="L111" s="133"/>
      <c r="M111" s="127" t="str">
        <f t="shared" si="74"/>
        <v xml:space="preserve"> </v>
      </c>
      <c r="N111" s="132" t="str">
        <f t="shared" si="75"/>
        <v xml:space="preserve"> </v>
      </c>
      <c r="O111" s="133"/>
      <c r="P111" s="127" t="str">
        <f t="shared" si="76"/>
        <v xml:space="preserve"> </v>
      </c>
      <c r="Q111" s="132" t="str">
        <f t="shared" si="77"/>
        <v xml:space="preserve"> </v>
      </c>
      <c r="R111" s="133"/>
      <c r="S111" s="127" t="str">
        <f t="shared" si="78"/>
        <v xml:space="preserve"> </v>
      </c>
      <c r="T111" s="132" t="str">
        <f t="shared" si="79"/>
        <v xml:space="preserve"> </v>
      </c>
      <c r="V111" s="125"/>
    </row>
    <row r="112" spans="1:22" s="130" customFormat="1" x14ac:dyDescent="0.25">
      <c r="A112" s="1"/>
      <c r="B112" s="128" t="s">
        <v>55</v>
      </c>
      <c r="C112" s="125"/>
      <c r="D112" s="126">
        <v>2</v>
      </c>
      <c r="E112" s="126">
        <v>4</v>
      </c>
      <c r="F112" s="127" t="s">
        <v>334</v>
      </c>
      <c r="G112" s="127" t="str">
        <f t="shared" si="70"/>
        <v xml:space="preserve"> </v>
      </c>
      <c r="H112" s="132" t="str">
        <f t="shared" si="71"/>
        <v xml:space="preserve"> </v>
      </c>
      <c r="I112" s="133"/>
      <c r="J112" s="127" t="str">
        <f t="shared" si="72"/>
        <v xml:space="preserve"> </v>
      </c>
      <c r="K112" s="132" t="str">
        <f t="shared" si="73"/>
        <v xml:space="preserve"> </v>
      </c>
      <c r="L112" s="133"/>
      <c r="M112" s="127" t="str">
        <f t="shared" si="74"/>
        <v xml:space="preserve"> </v>
      </c>
      <c r="N112" s="132" t="str">
        <f t="shared" si="75"/>
        <v xml:space="preserve"> </v>
      </c>
      <c r="O112" s="133"/>
      <c r="P112" s="127" t="str">
        <f t="shared" si="76"/>
        <v>通天塔 - Boss -  1，2塔设计</v>
      </c>
      <c r="Q112" s="132">
        <f t="shared" si="77"/>
        <v>2</v>
      </c>
      <c r="R112" s="133"/>
      <c r="S112" s="127" t="str">
        <f t="shared" si="78"/>
        <v xml:space="preserve"> </v>
      </c>
      <c r="T112" s="132" t="str">
        <f t="shared" si="79"/>
        <v xml:space="preserve"> </v>
      </c>
      <c r="V112" s="125"/>
    </row>
    <row r="113" spans="1:22" s="130" customFormat="1" x14ac:dyDescent="0.25">
      <c r="A113" s="1"/>
      <c r="B113" s="128"/>
      <c r="C113" s="125"/>
      <c r="D113" s="126"/>
      <c r="E113" s="126"/>
      <c r="F113" s="127"/>
      <c r="G113" s="127"/>
      <c r="H113" s="132"/>
      <c r="I113" s="133"/>
      <c r="J113" s="127"/>
      <c r="K113" s="132"/>
      <c r="L113" s="133"/>
      <c r="M113" s="127"/>
      <c r="N113" s="132"/>
      <c r="O113" s="133"/>
      <c r="P113" s="127"/>
      <c r="Q113" s="132"/>
      <c r="R113" s="133"/>
      <c r="S113" s="127"/>
      <c r="T113" s="132"/>
      <c r="V113" s="125"/>
    </row>
    <row r="114" spans="1:22" s="130" customFormat="1" x14ac:dyDescent="0.25">
      <c r="A114" s="1"/>
      <c r="B114" s="128" t="s">
        <v>56</v>
      </c>
      <c r="C114" s="125"/>
      <c r="D114" s="126">
        <v>4</v>
      </c>
      <c r="E114" s="126">
        <v>5</v>
      </c>
      <c r="F114" s="127"/>
      <c r="G114" s="127" t="str">
        <f t="shared" si="70"/>
        <v xml:space="preserve"> </v>
      </c>
      <c r="H114" s="132" t="str">
        <f t="shared" si="71"/>
        <v xml:space="preserve"> </v>
      </c>
      <c r="I114" s="133"/>
      <c r="J114" s="127" t="str">
        <f t="shared" si="72"/>
        <v xml:space="preserve"> </v>
      </c>
      <c r="K114" s="132" t="str">
        <f t="shared" si="73"/>
        <v xml:space="preserve"> </v>
      </c>
      <c r="L114" s="133"/>
      <c r="M114" s="127" t="str">
        <f t="shared" si="74"/>
        <v xml:space="preserve"> </v>
      </c>
      <c r="N114" s="132" t="str">
        <f t="shared" si="75"/>
        <v xml:space="preserve"> </v>
      </c>
      <c r="O114" s="133"/>
      <c r="P114" s="127" t="str">
        <f t="shared" si="76"/>
        <v xml:space="preserve"> </v>
      </c>
      <c r="Q114" s="132" t="str">
        <f t="shared" si="77"/>
        <v xml:space="preserve"> </v>
      </c>
      <c r="R114" s="133"/>
      <c r="S114" s="127" t="str">
        <f t="shared" si="78"/>
        <v>特殊关卡 Boss设计</v>
      </c>
      <c r="T114" s="132">
        <f t="shared" si="79"/>
        <v>4</v>
      </c>
      <c r="V114" s="125"/>
    </row>
    <row r="115" spans="1:22" s="130" customFormat="1" x14ac:dyDescent="0.25">
      <c r="A115" s="1"/>
      <c r="B115" s="160" t="s">
        <v>57</v>
      </c>
      <c r="C115" s="151"/>
      <c r="D115" s="139">
        <v>2</v>
      </c>
      <c r="E115" s="126">
        <v>5</v>
      </c>
      <c r="G115" s="127" t="str">
        <f t="shared" si="70"/>
        <v xml:space="preserve"> </v>
      </c>
      <c r="H115" s="132" t="str">
        <f t="shared" si="71"/>
        <v xml:space="preserve"> </v>
      </c>
      <c r="I115" s="133"/>
      <c r="J115" s="127" t="str">
        <f t="shared" si="72"/>
        <v xml:space="preserve"> </v>
      </c>
      <c r="K115" s="132" t="str">
        <f t="shared" si="73"/>
        <v xml:space="preserve"> </v>
      </c>
      <c r="L115" s="133"/>
      <c r="M115" s="127" t="str">
        <f t="shared" si="74"/>
        <v xml:space="preserve"> </v>
      </c>
      <c r="N115" s="132" t="str">
        <f t="shared" si="75"/>
        <v xml:space="preserve"> </v>
      </c>
      <c r="O115" s="133"/>
      <c r="P115" s="127" t="str">
        <f t="shared" si="76"/>
        <v xml:space="preserve"> </v>
      </c>
      <c r="Q115" s="132" t="str">
        <f t="shared" si="77"/>
        <v xml:space="preserve"> </v>
      </c>
      <c r="R115" s="133"/>
      <c r="S115" s="127" t="str">
        <f t="shared" si="78"/>
        <v>配置3-4章小怪 （逻辑）</v>
      </c>
      <c r="T115" s="132">
        <v>2</v>
      </c>
      <c r="V115" s="125"/>
    </row>
    <row r="116" spans="1:22" s="130" customFormat="1" x14ac:dyDescent="0.25">
      <c r="A116" s="1"/>
      <c r="B116" s="125"/>
      <c r="C116" s="125"/>
      <c r="D116" s="126"/>
      <c r="E116" s="126"/>
      <c r="F116" s="127"/>
      <c r="G116" s="127" t="str">
        <f t="shared" si="70"/>
        <v xml:space="preserve"> </v>
      </c>
      <c r="H116" s="132" t="str">
        <f t="shared" si="71"/>
        <v xml:space="preserve"> </v>
      </c>
      <c r="I116" s="133"/>
      <c r="J116" s="127" t="str">
        <f t="shared" si="72"/>
        <v xml:space="preserve"> </v>
      </c>
      <c r="K116" s="132" t="str">
        <f t="shared" si="73"/>
        <v xml:space="preserve"> </v>
      </c>
      <c r="L116" s="133"/>
      <c r="M116" s="127" t="str">
        <f t="shared" si="74"/>
        <v xml:space="preserve"> </v>
      </c>
      <c r="N116" s="132" t="str">
        <f t="shared" si="75"/>
        <v xml:space="preserve"> </v>
      </c>
      <c r="O116" s="133"/>
      <c r="P116" s="127" t="str">
        <f t="shared" si="76"/>
        <v xml:space="preserve"> </v>
      </c>
      <c r="Q116" s="132" t="str">
        <f t="shared" si="77"/>
        <v xml:space="preserve"> </v>
      </c>
      <c r="R116" s="133"/>
      <c r="S116" s="127" t="str">
        <f t="shared" si="78"/>
        <v xml:space="preserve"> </v>
      </c>
      <c r="T116" s="132" t="str">
        <f t="shared" si="79"/>
        <v xml:space="preserve"> </v>
      </c>
      <c r="V116" s="125"/>
    </row>
    <row r="118" spans="1:22" s="1" customFormat="1" x14ac:dyDescent="0.25">
      <c r="B118" s="3" t="s">
        <v>0</v>
      </c>
      <c r="C118" s="3"/>
      <c r="D118" s="2">
        <f>SUM(D94:D117)</f>
        <v>29.5</v>
      </c>
      <c r="E118" s="2"/>
      <c r="F118" s="6"/>
      <c r="H118" s="2">
        <f>SUM(H94:H117)</f>
        <v>7</v>
      </c>
      <c r="I118" s="4"/>
      <c r="K118" s="2">
        <f>SUM(K94:K117)</f>
        <v>5.5</v>
      </c>
      <c r="L118" s="4"/>
      <c r="N118" s="2">
        <f>SUM(N94:N117)</f>
        <v>8</v>
      </c>
      <c r="O118" s="4"/>
      <c r="Q118" s="2">
        <f>SUM(Q94:Q117)</f>
        <v>2</v>
      </c>
      <c r="R118" s="4"/>
      <c r="T118" s="2">
        <f>SUM(T94:T117)</f>
        <v>6</v>
      </c>
      <c r="U118" s="4"/>
    </row>
    <row r="120" spans="1:22" x14ac:dyDescent="0.25">
      <c r="B120" s="154" t="s">
        <v>61</v>
      </c>
      <c r="C120" s="154"/>
      <c r="D120" s="154"/>
      <c r="G120" s="127"/>
      <c r="H120" s="132"/>
      <c r="I120" s="133"/>
      <c r="J120" s="127"/>
      <c r="K120" s="132"/>
      <c r="L120" s="133"/>
      <c r="M120" s="127"/>
      <c r="N120" s="132"/>
      <c r="O120" s="133"/>
      <c r="P120" s="127"/>
      <c r="Q120" s="132"/>
      <c r="R120" s="133"/>
      <c r="S120" s="127"/>
      <c r="T120" s="132"/>
    </row>
    <row r="121" spans="1:22" s="130" customFormat="1" x14ac:dyDescent="0.25">
      <c r="A121" s="1"/>
      <c r="B121" s="160" t="s">
        <v>57</v>
      </c>
      <c r="C121" s="151"/>
      <c r="D121" s="139">
        <v>3</v>
      </c>
      <c r="E121" s="126">
        <v>1</v>
      </c>
      <c r="F121" s="127"/>
      <c r="G121" s="127" t="str">
        <f t="shared" ref="G121" si="82">IF($E121=1,$B121," ")</f>
        <v>配置3-4章小怪 （逻辑）</v>
      </c>
      <c r="H121" s="132">
        <f t="shared" ref="H121" si="83">IF($E121=1,$D121," ")</f>
        <v>3</v>
      </c>
      <c r="I121" s="133"/>
      <c r="J121" s="127" t="str">
        <f t="shared" ref="J121" si="84">IF($E121=2,$B121," ")</f>
        <v xml:space="preserve"> </v>
      </c>
      <c r="K121" s="132" t="str">
        <f t="shared" ref="K121" si="85">IF($E121=2,$D121," ")</f>
        <v xml:space="preserve"> </v>
      </c>
      <c r="L121" s="133"/>
      <c r="M121" s="127" t="str">
        <f t="shared" ref="M121" si="86">IF($E121=3,$B121," ")</f>
        <v xml:space="preserve"> </v>
      </c>
      <c r="N121" s="132" t="str">
        <f t="shared" ref="N121" si="87">IF($E121=3,$D121," ")</f>
        <v xml:space="preserve"> </v>
      </c>
      <c r="O121" s="133"/>
      <c r="P121" s="127" t="str">
        <f t="shared" ref="P121" si="88">IF($E121=4,$B121," ")</f>
        <v xml:space="preserve"> </v>
      </c>
      <c r="Q121" s="132" t="str">
        <f t="shared" ref="Q121" si="89">IF($E121=4,$D121," ")</f>
        <v xml:space="preserve"> </v>
      </c>
      <c r="R121" s="133"/>
      <c r="S121" s="127" t="str">
        <f t="shared" ref="S121" si="90">IF($E121=5,$B121," ")</f>
        <v xml:space="preserve"> </v>
      </c>
      <c r="T121" s="132">
        <v>2</v>
      </c>
      <c r="V121" s="125"/>
    </row>
    <row r="122" spans="1:22" x14ac:dyDescent="0.25">
      <c r="B122" s="128" t="s">
        <v>62</v>
      </c>
      <c r="D122" s="126">
        <v>1</v>
      </c>
      <c r="E122" s="126">
        <v>1</v>
      </c>
      <c r="G122" s="127" t="str">
        <f>IF($E122=1,$B122," ")</f>
        <v>1-6章困难版数值设计</v>
      </c>
      <c r="H122" s="132">
        <f>IF($E122=1,$D122," ")</f>
        <v>1</v>
      </c>
      <c r="I122" s="133"/>
      <c r="J122" s="127" t="str">
        <f>IF($E122=2,$B122," ")</f>
        <v xml:space="preserve"> </v>
      </c>
      <c r="K122" s="132" t="str">
        <f>IF($E122=2,$D122," ")</f>
        <v xml:space="preserve"> </v>
      </c>
      <c r="L122" s="133"/>
      <c r="M122" s="127" t="str">
        <f>IF($E122=3,$B122," ")</f>
        <v xml:space="preserve"> </v>
      </c>
      <c r="N122" s="132" t="str">
        <f>IF($E122=3,$D122," ")</f>
        <v xml:space="preserve"> </v>
      </c>
      <c r="O122" s="133"/>
      <c r="P122" s="127" t="str">
        <f>IF($E122=4,$B122," ")</f>
        <v xml:space="preserve"> </v>
      </c>
      <c r="Q122" s="132" t="str">
        <f>IF($E122=4,$D122," ")</f>
        <v xml:space="preserve"> </v>
      </c>
      <c r="R122" s="133"/>
      <c r="S122" s="127" t="str">
        <f>IF($E122=5,$B122," ")</f>
        <v xml:space="preserve"> </v>
      </c>
      <c r="T122" s="132" t="str">
        <f>IF($E122=5,$D122," ")</f>
        <v xml:space="preserve"> </v>
      </c>
      <c r="U122" s="125"/>
    </row>
    <row r="123" spans="1:22" s="130" customFormat="1" x14ac:dyDescent="0.25">
      <c r="A123" s="1"/>
      <c r="B123" s="125" t="s">
        <v>58</v>
      </c>
      <c r="C123" s="125"/>
      <c r="D123" s="126">
        <v>2</v>
      </c>
      <c r="E123" s="126">
        <v>1</v>
      </c>
      <c r="F123" s="127"/>
      <c r="G123" s="127" t="str">
        <f>IF($E123=1,$B123," ")</f>
        <v>配置 通天塔 - 经验</v>
      </c>
      <c r="H123" s="132">
        <f>IF($E123=1,$D123," ")</f>
        <v>2</v>
      </c>
      <c r="I123" s="133"/>
      <c r="J123" s="127" t="str">
        <f>IF($E123=2,$B123," ")</f>
        <v xml:space="preserve"> </v>
      </c>
      <c r="K123" s="132" t="str">
        <f>IF($E123=2,$D123," ")</f>
        <v xml:space="preserve"> </v>
      </c>
      <c r="L123" s="133"/>
      <c r="M123" s="127" t="str">
        <f>IF($E123=3,$B123," ")</f>
        <v xml:space="preserve"> </v>
      </c>
      <c r="N123" s="132" t="str">
        <f>IF($E123=3,$D123," ")</f>
        <v xml:space="preserve"> </v>
      </c>
      <c r="O123" s="133"/>
      <c r="P123" s="127" t="str">
        <f>IF($E123=4,$B123," ")</f>
        <v xml:space="preserve"> </v>
      </c>
      <c r="Q123" s="132" t="str">
        <f>IF($E123=4,$D123," ")</f>
        <v xml:space="preserve"> </v>
      </c>
      <c r="R123" s="133"/>
      <c r="S123" s="127" t="str">
        <f>IF($E123=5,$B123," ")</f>
        <v xml:space="preserve"> </v>
      </c>
      <c r="T123" s="132" t="str">
        <f>IF($E123=5,$D123," ")</f>
        <v xml:space="preserve"> </v>
      </c>
      <c r="V123" s="125"/>
    </row>
    <row r="124" spans="1:22" s="130" customFormat="1" x14ac:dyDescent="0.25">
      <c r="A124" s="1"/>
      <c r="B124" s="125" t="s">
        <v>59</v>
      </c>
      <c r="C124" s="125"/>
      <c r="D124" s="126">
        <v>2</v>
      </c>
      <c r="E124" s="126">
        <v>1</v>
      </c>
      <c r="F124" s="127"/>
      <c r="G124" s="127" t="str">
        <f>IF($E124=1,$B124," ")</f>
        <v>配置 通天塔 - 金钱</v>
      </c>
      <c r="H124" s="132">
        <f>IF($E124=1,$D124," ")</f>
        <v>2</v>
      </c>
      <c r="I124" s="133"/>
      <c r="J124" s="127" t="str">
        <f>IF($E124=2,$B124," ")</f>
        <v xml:space="preserve"> </v>
      </c>
      <c r="K124" s="132" t="str">
        <f>IF($E124=2,$D124," ")</f>
        <v xml:space="preserve"> </v>
      </c>
      <c r="L124" s="133"/>
      <c r="M124" s="127" t="str">
        <f>IF($E124=3,$B124," ")</f>
        <v xml:space="preserve"> </v>
      </c>
      <c r="N124" s="132" t="str">
        <f>IF($E124=3,$D124," ")</f>
        <v xml:space="preserve"> </v>
      </c>
      <c r="O124" s="133"/>
      <c r="P124" s="127" t="str">
        <f>IF($E124=4,$B124," ")</f>
        <v xml:space="preserve"> </v>
      </c>
      <c r="Q124" s="132" t="str">
        <f>IF($E124=4,$D124," ")</f>
        <v xml:space="preserve"> </v>
      </c>
      <c r="R124" s="133"/>
      <c r="S124" s="127" t="str">
        <f>IF($E124=5,$B124," ")</f>
        <v xml:space="preserve"> </v>
      </c>
      <c r="T124" s="132" t="str">
        <f>IF($E124=5,$D124," ")</f>
        <v xml:space="preserve"> </v>
      </c>
      <c r="V124" s="125"/>
    </row>
    <row r="125" spans="1:22" s="130" customFormat="1" x14ac:dyDescent="0.25">
      <c r="A125" s="1"/>
      <c r="B125" s="125" t="s">
        <v>60</v>
      </c>
      <c r="C125" s="125"/>
      <c r="D125" s="126"/>
      <c r="E125" s="126"/>
      <c r="F125" s="127"/>
      <c r="G125" s="127" t="str">
        <f>IF($E125=1,$B125," ")</f>
        <v xml:space="preserve"> </v>
      </c>
      <c r="H125" s="132" t="str">
        <f>IF($E125=1,$D125," ")</f>
        <v xml:space="preserve"> </v>
      </c>
      <c r="I125" s="133"/>
      <c r="J125" s="127" t="str">
        <f>IF($E125=2,$B125," ")</f>
        <v xml:space="preserve"> </v>
      </c>
      <c r="K125" s="132" t="str">
        <f>IF($E125=2,$D125," ")</f>
        <v xml:space="preserve"> </v>
      </c>
      <c r="L125" s="133"/>
      <c r="M125" s="127" t="str">
        <f>IF($E125=3,$B125," ")</f>
        <v xml:space="preserve"> </v>
      </c>
      <c r="N125" s="132" t="str">
        <f>IF($E125=3,$D125," ")</f>
        <v xml:space="preserve"> </v>
      </c>
      <c r="O125" s="133"/>
      <c r="P125" s="127" t="str">
        <f>IF($E125=4,$B125," ")</f>
        <v xml:space="preserve"> </v>
      </c>
      <c r="Q125" s="132" t="str">
        <f>IF($E125=4,$D125," ")</f>
        <v xml:space="preserve"> </v>
      </c>
      <c r="R125" s="133"/>
      <c r="S125" s="127" t="str">
        <f>IF($E125=5,$B125," ")</f>
        <v xml:space="preserve"> </v>
      </c>
      <c r="T125" s="132" t="str">
        <f>IF($E125=5,$D125," ")</f>
        <v xml:space="preserve"> </v>
      </c>
      <c r="V125" s="125"/>
    </row>
    <row r="126" spans="1:22" ht="34" x14ac:dyDescent="0.25">
      <c r="B126" s="125" t="s">
        <v>759</v>
      </c>
      <c r="F126" s="127" t="s">
        <v>760</v>
      </c>
      <c r="G126" s="127" t="str">
        <f t="shared" ref="F126:U127" si="91">IF($E126=1,$B126," ")</f>
        <v xml:space="preserve"> </v>
      </c>
      <c r="H126" s="132" t="str">
        <f t="shared" ref="H126" si="92">IF($E126=1,$D126," ")</f>
        <v xml:space="preserve"> </v>
      </c>
      <c r="I126" s="133"/>
      <c r="J126" s="127" t="str">
        <f t="shared" ref="J126" si="93">IF($E126=2,$B126," ")</f>
        <v xml:space="preserve"> </v>
      </c>
      <c r="K126" s="132" t="str">
        <f t="shared" ref="K126" si="94">IF($E126=2,$D126," ")</f>
        <v xml:space="preserve"> </v>
      </c>
      <c r="L126" s="133"/>
      <c r="M126" s="127" t="str">
        <f t="shared" ref="M126" si="95">IF($E126=3,$B126," ")</f>
        <v xml:space="preserve"> </v>
      </c>
      <c r="N126" s="132" t="str">
        <f t="shared" ref="N126" si="96">IF($E126=3,$D126," ")</f>
        <v xml:space="preserve"> </v>
      </c>
      <c r="O126" s="133"/>
      <c r="P126" s="127" t="str">
        <f t="shared" ref="P126" si="97">IF($E126=4,$B126," ")</f>
        <v xml:space="preserve"> </v>
      </c>
      <c r="Q126" s="132" t="str">
        <f t="shared" ref="Q126" si="98">IF($E126=4,$D126," ")</f>
        <v xml:space="preserve"> </v>
      </c>
      <c r="R126" s="133"/>
      <c r="S126" s="127" t="str">
        <f t="shared" ref="S126" si="99">IF($E126=5,$B126," ")</f>
        <v xml:space="preserve"> </v>
      </c>
      <c r="T126" s="132" t="str">
        <f t="shared" ref="T126" si="100">IF($E126=5,$D126," ")</f>
        <v xml:space="preserve"> </v>
      </c>
    </row>
    <row r="127" spans="1:22" x14ac:dyDescent="0.25">
      <c r="F127" s="127" t="str">
        <f t="shared" si="91"/>
        <v xml:space="preserve"> </v>
      </c>
      <c r="G127" s="127" t="str">
        <f t="shared" si="91"/>
        <v xml:space="preserve"> </v>
      </c>
      <c r="H127" s="161" t="str">
        <f t="shared" si="91"/>
        <v xml:space="preserve"> </v>
      </c>
      <c r="I127" s="127" t="str">
        <f t="shared" si="91"/>
        <v xml:space="preserve"> </v>
      </c>
      <c r="J127" s="127" t="str">
        <f t="shared" si="91"/>
        <v xml:space="preserve"> </v>
      </c>
      <c r="K127" s="127" t="str">
        <f t="shared" si="91"/>
        <v xml:space="preserve"> </v>
      </c>
      <c r="L127" s="127" t="str">
        <f t="shared" si="91"/>
        <v xml:space="preserve"> </v>
      </c>
      <c r="M127" s="127" t="str">
        <f t="shared" si="91"/>
        <v xml:space="preserve"> </v>
      </c>
      <c r="N127" s="127" t="str">
        <f t="shared" si="91"/>
        <v xml:space="preserve"> </v>
      </c>
      <c r="O127" s="127" t="str">
        <f t="shared" si="91"/>
        <v xml:space="preserve"> </v>
      </c>
      <c r="P127" s="127" t="str">
        <f t="shared" si="91"/>
        <v xml:space="preserve"> </v>
      </c>
      <c r="Q127" s="127" t="str">
        <f t="shared" si="91"/>
        <v xml:space="preserve"> </v>
      </c>
      <c r="R127" s="127" t="str">
        <f t="shared" si="91"/>
        <v xml:space="preserve"> </v>
      </c>
      <c r="S127" s="127" t="str">
        <f t="shared" si="91"/>
        <v xml:space="preserve"> </v>
      </c>
      <c r="T127" s="127" t="str">
        <f t="shared" si="91"/>
        <v xml:space="preserve"> </v>
      </c>
    </row>
    <row r="129" spans="1:21" s="143" customFormat="1" x14ac:dyDescent="0.25">
      <c r="D129" s="141"/>
      <c r="E129" s="141"/>
      <c r="F129" s="142"/>
      <c r="H129" s="144"/>
      <c r="I129" s="145"/>
      <c r="L129" s="145"/>
      <c r="O129" s="145"/>
      <c r="R129" s="145"/>
      <c r="U129" s="145"/>
    </row>
    <row r="130" spans="1:21" x14ac:dyDescent="0.25">
      <c r="A130" s="1" t="s">
        <v>761</v>
      </c>
      <c r="B130" s="157"/>
      <c r="C130" s="157"/>
      <c r="D130" s="157"/>
      <c r="G130" s="157"/>
      <c r="H130" s="162"/>
      <c r="I130" s="133"/>
      <c r="J130" s="128"/>
    </row>
    <row r="131" spans="1:21" x14ac:dyDescent="0.25">
      <c r="B131" s="157" t="s">
        <v>63</v>
      </c>
      <c r="C131" s="157"/>
      <c r="D131" s="157">
        <v>3</v>
      </c>
      <c r="E131" s="126">
        <v>1</v>
      </c>
      <c r="G131" s="127" t="str">
        <f>IF($E131=1,$B131," ")</f>
        <v>第一二天成长调优</v>
      </c>
      <c r="H131" s="132">
        <f>IF($E131=1,$D131," ")</f>
        <v>3</v>
      </c>
      <c r="I131" s="133"/>
      <c r="J131" s="127" t="str">
        <f>IF($E131=2,$B131," ")</f>
        <v xml:space="preserve"> </v>
      </c>
      <c r="K131" s="132" t="str">
        <f>IF($E131=2,$D131," ")</f>
        <v xml:space="preserve"> </v>
      </c>
      <c r="L131" s="133"/>
      <c r="M131" s="127" t="str">
        <f>IF($E131=3,$B131," ")</f>
        <v xml:space="preserve"> </v>
      </c>
      <c r="N131" s="132" t="str">
        <f>IF($E131=3,$D131," ")</f>
        <v xml:space="preserve"> </v>
      </c>
      <c r="O131" s="133"/>
      <c r="P131" s="127" t="str">
        <f>IF($E131=4,$B131," ")</f>
        <v xml:space="preserve"> </v>
      </c>
      <c r="Q131" s="132" t="str">
        <f>IF($E131=4,$D131," ")</f>
        <v xml:space="preserve"> </v>
      </c>
      <c r="R131" s="133"/>
      <c r="S131" s="127" t="str">
        <f>IF($E131=5,$B131," ")</f>
        <v xml:space="preserve"> </v>
      </c>
      <c r="T131" s="132" t="str">
        <f>IF($E131=5,$D131," ")</f>
        <v xml:space="preserve"> </v>
      </c>
    </row>
    <row r="132" spans="1:21" x14ac:dyDescent="0.25">
      <c r="B132" s="131" t="s">
        <v>64</v>
      </c>
      <c r="D132" s="126">
        <v>1</v>
      </c>
      <c r="E132" s="126">
        <v>1</v>
      </c>
      <c r="G132" s="127" t="str">
        <f t="shared" ref="G132:G154" si="101">IF($E132=1,$B132," ")</f>
        <v>运营工具（程序需求）</v>
      </c>
      <c r="H132" s="132">
        <f t="shared" ref="H132:H154" si="102">IF($E132=1,$D132," ")</f>
        <v>1</v>
      </c>
      <c r="I132" s="133"/>
      <c r="J132" s="127" t="str">
        <f t="shared" ref="J132:J154" si="103">IF($E132=2,$B132," ")</f>
        <v xml:space="preserve"> </v>
      </c>
      <c r="K132" s="132" t="str">
        <f t="shared" ref="K132:K154" si="104">IF($E132=2,$D132," ")</f>
        <v xml:space="preserve"> </v>
      </c>
      <c r="L132" s="133"/>
      <c r="M132" s="127" t="str">
        <f t="shared" ref="M132:M154" si="105">IF($E132=3,$B132," ")</f>
        <v xml:space="preserve"> </v>
      </c>
      <c r="N132" s="132" t="str">
        <f t="shared" ref="N132:N154" si="106">IF($E132=3,$D132," ")</f>
        <v xml:space="preserve"> </v>
      </c>
      <c r="O132" s="133"/>
      <c r="P132" s="127" t="str">
        <f t="shared" ref="P132:P154" si="107">IF($E132=4,$B132," ")</f>
        <v xml:space="preserve"> </v>
      </c>
      <c r="Q132" s="132" t="str">
        <f t="shared" ref="Q132:Q154" si="108">IF($E132=4,$D132," ")</f>
        <v xml:space="preserve"> </v>
      </c>
      <c r="R132" s="133"/>
      <c r="S132" s="127" t="str">
        <f t="shared" ref="S132:S154" si="109">IF($E132=5,$B132," ")</f>
        <v xml:space="preserve"> </v>
      </c>
      <c r="T132" s="132" t="str">
        <f t="shared" ref="T132:T154" si="110">IF($E132=5,$D132," ")</f>
        <v xml:space="preserve"> </v>
      </c>
    </row>
    <row r="133" spans="1:21" x14ac:dyDescent="0.25">
      <c r="B133" s="131" t="s">
        <v>65</v>
      </c>
      <c r="D133" s="126">
        <v>1</v>
      </c>
      <c r="E133" s="126">
        <v>1</v>
      </c>
      <c r="G133" s="127" t="str">
        <f t="shared" si="101"/>
        <v>宝石系统修改方案（锁孔问题）</v>
      </c>
      <c r="H133" s="132">
        <f t="shared" si="102"/>
        <v>1</v>
      </c>
      <c r="I133" s="133"/>
      <c r="J133" s="127" t="str">
        <f t="shared" si="103"/>
        <v xml:space="preserve"> </v>
      </c>
      <c r="K133" s="132" t="str">
        <f t="shared" si="104"/>
        <v xml:space="preserve"> </v>
      </c>
      <c r="L133" s="133"/>
      <c r="M133" s="127" t="str">
        <f t="shared" si="105"/>
        <v xml:space="preserve"> </v>
      </c>
      <c r="N133" s="132" t="str">
        <f t="shared" si="106"/>
        <v xml:space="preserve"> </v>
      </c>
      <c r="O133" s="133"/>
      <c r="P133" s="127" t="str">
        <f t="shared" si="107"/>
        <v xml:space="preserve"> </v>
      </c>
      <c r="Q133" s="132" t="str">
        <f t="shared" si="108"/>
        <v xml:space="preserve"> </v>
      </c>
      <c r="R133" s="133"/>
      <c r="S133" s="127" t="str">
        <f t="shared" si="109"/>
        <v xml:space="preserve"> </v>
      </c>
      <c r="T133" s="132" t="str">
        <f t="shared" si="110"/>
        <v xml:space="preserve"> </v>
      </c>
    </row>
    <row r="134" spans="1:21" x14ac:dyDescent="0.25">
      <c r="B134" s="131" t="s">
        <v>657</v>
      </c>
      <c r="D134" s="126">
        <v>1</v>
      </c>
      <c r="E134" s="126">
        <v>1</v>
      </c>
      <c r="G134" s="127"/>
      <c r="H134" s="132"/>
      <c r="I134" s="133"/>
      <c r="J134" s="127"/>
      <c r="K134" s="132"/>
      <c r="L134" s="133"/>
      <c r="M134" s="127"/>
      <c r="N134" s="132"/>
      <c r="O134" s="133"/>
      <c r="P134" s="127"/>
      <c r="Q134" s="132"/>
      <c r="R134" s="133"/>
      <c r="S134" s="127"/>
      <c r="T134" s="132"/>
    </row>
    <row r="135" spans="1:21" x14ac:dyDescent="0.25">
      <c r="G135" s="127"/>
      <c r="H135" s="132"/>
      <c r="I135" s="133"/>
      <c r="J135" s="127"/>
      <c r="K135" s="132"/>
      <c r="L135" s="133"/>
      <c r="M135" s="127"/>
      <c r="N135" s="132"/>
      <c r="O135" s="133"/>
      <c r="P135" s="127"/>
      <c r="Q135" s="132"/>
      <c r="R135" s="133"/>
      <c r="S135" s="127"/>
      <c r="T135" s="132"/>
    </row>
    <row r="137" spans="1:21" ht="34" x14ac:dyDescent="0.25">
      <c r="B137" s="7" t="s">
        <v>71</v>
      </c>
      <c r="D137" s="126">
        <v>1</v>
      </c>
      <c r="E137" s="126">
        <v>2</v>
      </c>
      <c r="G137" s="127" t="str">
        <f>IF($E137=1,$B137," ")</f>
        <v xml:space="preserve"> </v>
      </c>
      <c r="H137" s="132" t="str">
        <f>IF($E137=1,$D137," ")</f>
        <v xml:space="preserve"> </v>
      </c>
      <c r="I137" s="133"/>
      <c r="J137" s="127" t="str">
        <f>IF($E137=2,$B137," ")</f>
        <v xml:space="preserve">普通商店、公会商店具体的出售内容、关系（固定、随机）、权重（各等级段）    </v>
      </c>
      <c r="K137" s="132">
        <f>IF($E137=2,$D137," ")</f>
        <v>1</v>
      </c>
      <c r="L137" s="133"/>
      <c r="M137" s="127" t="str">
        <f>IF($E137=3,$B137," ")</f>
        <v xml:space="preserve"> </v>
      </c>
      <c r="N137" s="132" t="str">
        <f>IF($E137=3,$D137," ")</f>
        <v xml:space="preserve"> </v>
      </c>
      <c r="O137" s="133"/>
      <c r="P137" s="127" t="str">
        <f>IF($E137=4,$B137," ")</f>
        <v xml:space="preserve"> </v>
      </c>
      <c r="Q137" s="132" t="str">
        <f>IF($E137=4,$D137," ")</f>
        <v xml:space="preserve"> </v>
      </c>
      <c r="R137" s="133"/>
      <c r="S137" s="127" t="str">
        <f>IF($E137=5,$B137," ")</f>
        <v xml:space="preserve"> </v>
      </c>
      <c r="T137" s="132" t="str">
        <f>IF($E137=5,$D137," ")</f>
        <v xml:space="preserve"> </v>
      </c>
    </row>
    <row r="138" spans="1:21" x14ac:dyDescent="0.25">
      <c r="B138" s="125" t="s">
        <v>658</v>
      </c>
      <c r="D138" s="126">
        <v>1</v>
      </c>
      <c r="E138" s="126">
        <v>2</v>
      </c>
      <c r="F138" s="127" t="s">
        <v>336</v>
      </c>
      <c r="G138" s="127" t="str">
        <f>IF($E138=1,$B138," ")</f>
        <v xml:space="preserve"> </v>
      </c>
      <c r="H138" s="132" t="str">
        <f>IF($E138=1,$D138," ")</f>
        <v xml:space="preserve"> </v>
      </c>
      <c r="I138" s="133"/>
      <c r="J138" s="127" t="str">
        <f>IF($E138=2,$B138," ")</f>
        <v>更新收入产出图 （PvP）</v>
      </c>
      <c r="K138" s="132">
        <f>IF($E138=2,$D138," ")</f>
        <v>1</v>
      </c>
      <c r="L138" s="133"/>
      <c r="M138" s="127" t="str">
        <f>IF($E138=3,$B138," ")</f>
        <v xml:space="preserve"> </v>
      </c>
      <c r="N138" s="132" t="str">
        <f>IF($E138=3,$D138," ")</f>
        <v xml:space="preserve"> </v>
      </c>
      <c r="O138" s="133"/>
      <c r="P138" s="127" t="str">
        <f>IF($E138=4,$B138," ")</f>
        <v xml:space="preserve"> </v>
      </c>
      <c r="Q138" s="132" t="str">
        <f>IF($E138=4,$D138," ")</f>
        <v xml:space="preserve"> </v>
      </c>
      <c r="R138" s="133"/>
      <c r="S138" s="127" t="str">
        <f>IF($E138=5,$B138," ")</f>
        <v xml:space="preserve"> </v>
      </c>
      <c r="T138" s="132" t="str">
        <f>IF($E138=5,$D138," ")</f>
        <v xml:space="preserve"> </v>
      </c>
    </row>
    <row r="139" spans="1:21" x14ac:dyDescent="0.25">
      <c r="B139" s="7" t="s">
        <v>659</v>
      </c>
      <c r="D139" s="126">
        <v>3</v>
      </c>
      <c r="E139" s="126">
        <v>2</v>
      </c>
      <c r="G139" s="127"/>
      <c r="H139" s="132"/>
      <c r="I139" s="133"/>
      <c r="J139" s="127" t="str">
        <f t="shared" ref="J139:J140" si="111">IF($E139=2,$B139," ")</f>
        <v>成长调优</v>
      </c>
      <c r="K139" s="132">
        <f t="shared" ref="K139:K140" si="112">IF($E139=2,$D139," ")</f>
        <v>3</v>
      </c>
      <c r="L139" s="133"/>
      <c r="M139" s="127"/>
      <c r="N139" s="132"/>
      <c r="O139" s="133"/>
      <c r="P139" s="127"/>
      <c r="Q139" s="132"/>
      <c r="R139" s="133"/>
      <c r="S139" s="127"/>
      <c r="T139" s="132"/>
    </row>
    <row r="140" spans="1:21" x14ac:dyDescent="0.25">
      <c r="B140" s="7" t="s">
        <v>602</v>
      </c>
      <c r="D140" s="126">
        <v>0.5</v>
      </c>
      <c r="E140" s="126">
        <v>2</v>
      </c>
      <c r="G140" s="127"/>
      <c r="H140" s="132"/>
      <c r="I140" s="133"/>
      <c r="J140" s="127" t="str">
        <f t="shared" si="111"/>
        <v>大冒险奖励拆分</v>
      </c>
      <c r="K140" s="132">
        <f t="shared" si="112"/>
        <v>0.5</v>
      </c>
      <c r="L140" s="133"/>
      <c r="M140" s="127"/>
      <c r="N140" s="132"/>
      <c r="O140" s="133"/>
      <c r="P140" s="127"/>
      <c r="Q140" s="132"/>
      <c r="R140" s="133"/>
      <c r="S140" s="127"/>
      <c r="T140" s="132"/>
    </row>
    <row r="141" spans="1:21" x14ac:dyDescent="0.25">
      <c r="B141" s="7" t="s">
        <v>660</v>
      </c>
      <c r="G141" s="127"/>
      <c r="H141" s="132"/>
      <c r="I141" s="133"/>
      <c r="J141" s="127"/>
      <c r="K141" s="132"/>
      <c r="L141" s="133"/>
      <c r="M141" s="127"/>
      <c r="N141" s="132"/>
      <c r="O141" s="133"/>
      <c r="P141" s="127"/>
      <c r="Q141" s="132"/>
      <c r="R141" s="133"/>
      <c r="S141" s="127"/>
      <c r="T141" s="132"/>
    </row>
    <row r="142" spans="1:21" x14ac:dyDescent="0.25">
      <c r="B142" s="7"/>
      <c r="G142" s="127"/>
      <c r="H142" s="132"/>
      <c r="I142" s="133"/>
      <c r="J142" s="127"/>
      <c r="K142" s="132"/>
      <c r="L142" s="133"/>
      <c r="M142" s="127"/>
      <c r="N142" s="132"/>
      <c r="O142" s="133"/>
      <c r="P142" s="127"/>
      <c r="Q142" s="132"/>
      <c r="R142" s="133"/>
      <c r="S142" s="127"/>
      <c r="T142" s="132"/>
    </row>
    <row r="143" spans="1:21" x14ac:dyDescent="0.25">
      <c r="B143" s="125" t="s">
        <v>661</v>
      </c>
      <c r="D143" s="126">
        <v>2</v>
      </c>
      <c r="E143" s="126">
        <v>3</v>
      </c>
      <c r="G143" s="127" t="str">
        <f>IF($E143=1,$B143," ")</f>
        <v xml:space="preserve"> </v>
      </c>
      <c r="H143" s="132" t="str">
        <f>IF($E143=1,$D143," ")</f>
        <v xml:space="preserve"> </v>
      </c>
      <c r="I143" s="133"/>
      <c r="J143" s="127" t="str">
        <f>IF($E143=2,$B143," ")</f>
        <v xml:space="preserve"> </v>
      </c>
      <c r="K143" s="132" t="str">
        <f>IF($E143=2,$D143," ")</f>
        <v xml:space="preserve"> </v>
      </c>
      <c r="L143" s="133"/>
      <c r="M143" s="127" t="str">
        <f>IF($E143=3,$B143," ")</f>
        <v>金钱，经验塔Reward配置</v>
      </c>
      <c r="N143" s="132">
        <f>IF($E143=3,$D143," ")</f>
        <v>2</v>
      </c>
      <c r="O143" s="133"/>
      <c r="P143" s="127" t="str">
        <f>IF($E143=4,$B143," ")</f>
        <v xml:space="preserve"> </v>
      </c>
      <c r="Q143" s="132" t="str">
        <f>IF($E143=4,$D143," ")</f>
        <v xml:space="preserve"> </v>
      </c>
      <c r="R143" s="133"/>
      <c r="S143" s="127" t="str">
        <f>IF($E143=5,$B143," ")</f>
        <v xml:space="preserve"> </v>
      </c>
      <c r="T143" s="132" t="str">
        <f>IF($E143=5,$D143," ")</f>
        <v xml:space="preserve"> </v>
      </c>
    </row>
    <row r="144" spans="1:21" x14ac:dyDescent="0.25">
      <c r="B144" s="125" t="s">
        <v>66</v>
      </c>
      <c r="D144" s="126">
        <v>2</v>
      </c>
      <c r="E144" s="126">
        <v>3</v>
      </c>
      <c r="G144" s="127" t="str">
        <f t="shared" si="101"/>
        <v xml:space="preserve"> </v>
      </c>
      <c r="H144" s="132" t="str">
        <f t="shared" si="102"/>
        <v xml:space="preserve"> </v>
      </c>
      <c r="I144" s="133"/>
      <c r="J144" s="127" t="str">
        <f t="shared" si="103"/>
        <v xml:space="preserve"> </v>
      </c>
      <c r="K144" s="132" t="str">
        <f t="shared" si="104"/>
        <v xml:space="preserve"> </v>
      </c>
      <c r="L144" s="133"/>
      <c r="M144" s="127" t="str">
        <f t="shared" si="105"/>
        <v>Boss塔Reward配置</v>
      </c>
      <c r="N144" s="132">
        <f t="shared" si="106"/>
        <v>2</v>
      </c>
      <c r="O144" s="133"/>
      <c r="P144" s="127" t="str">
        <f t="shared" si="107"/>
        <v xml:space="preserve"> </v>
      </c>
      <c r="Q144" s="132" t="str">
        <f t="shared" si="108"/>
        <v xml:space="preserve"> </v>
      </c>
      <c r="R144" s="133"/>
      <c r="S144" s="127" t="str">
        <f t="shared" si="109"/>
        <v xml:space="preserve"> </v>
      </c>
      <c r="T144" s="132" t="str">
        <f t="shared" si="110"/>
        <v xml:space="preserve"> </v>
      </c>
    </row>
    <row r="145" spans="2:21" s="125" customFormat="1" x14ac:dyDescent="0.25">
      <c r="B145" s="125" t="s">
        <v>67</v>
      </c>
      <c r="D145" s="126">
        <v>2</v>
      </c>
      <c r="E145" s="126">
        <v>3</v>
      </c>
      <c r="F145" s="127"/>
      <c r="G145" s="127" t="str">
        <f t="shared" si="101"/>
        <v xml:space="preserve"> </v>
      </c>
      <c r="H145" s="132" t="str">
        <f t="shared" si="102"/>
        <v xml:space="preserve"> </v>
      </c>
      <c r="I145" s="133"/>
      <c r="J145" s="127" t="str">
        <f t="shared" si="103"/>
        <v xml:space="preserve"> </v>
      </c>
      <c r="K145" s="132" t="str">
        <f t="shared" si="104"/>
        <v xml:space="preserve"> </v>
      </c>
      <c r="L145" s="133"/>
      <c r="M145" s="127" t="str">
        <f t="shared" si="105"/>
        <v>任务内容设计 （0.7版本）</v>
      </c>
      <c r="N145" s="132">
        <f t="shared" si="106"/>
        <v>2</v>
      </c>
      <c r="O145" s="133"/>
      <c r="P145" s="127" t="str">
        <f t="shared" si="107"/>
        <v xml:space="preserve"> </v>
      </c>
      <c r="Q145" s="132" t="str">
        <f t="shared" si="108"/>
        <v xml:space="preserve"> </v>
      </c>
      <c r="R145" s="133"/>
      <c r="S145" s="127" t="str">
        <f t="shared" si="109"/>
        <v xml:space="preserve"> </v>
      </c>
      <c r="T145" s="132" t="str">
        <f t="shared" si="110"/>
        <v xml:space="preserve"> </v>
      </c>
      <c r="U145" s="130"/>
    </row>
    <row r="146" spans="2:21" s="125" customFormat="1" x14ac:dyDescent="0.25">
      <c r="B146" s="125" t="s">
        <v>68</v>
      </c>
      <c r="D146" s="126">
        <v>2</v>
      </c>
      <c r="E146" s="126">
        <v>3</v>
      </c>
      <c r="F146" s="127"/>
      <c r="G146" s="127" t="str">
        <f t="shared" si="101"/>
        <v xml:space="preserve"> </v>
      </c>
      <c r="H146" s="132" t="str">
        <f t="shared" si="102"/>
        <v xml:space="preserve"> </v>
      </c>
      <c r="I146" s="133"/>
      <c r="J146" s="127" t="str">
        <f t="shared" si="103"/>
        <v xml:space="preserve"> </v>
      </c>
      <c r="K146" s="132" t="str">
        <f t="shared" si="104"/>
        <v xml:space="preserve"> </v>
      </c>
      <c r="L146" s="133"/>
      <c r="M146" s="127" t="str">
        <f t="shared" si="105"/>
        <v>道具内容设计（0.7版本）</v>
      </c>
      <c r="N146" s="132">
        <f t="shared" si="106"/>
        <v>2</v>
      </c>
      <c r="O146" s="133"/>
      <c r="P146" s="127" t="str">
        <f t="shared" si="107"/>
        <v xml:space="preserve"> </v>
      </c>
      <c r="Q146" s="132" t="str">
        <f t="shared" si="108"/>
        <v xml:space="preserve"> </v>
      </c>
      <c r="R146" s="133"/>
      <c r="S146" s="127" t="str">
        <f t="shared" si="109"/>
        <v xml:space="preserve"> </v>
      </c>
      <c r="T146" s="132" t="str">
        <f t="shared" si="110"/>
        <v xml:space="preserve"> </v>
      </c>
      <c r="U146" s="130"/>
    </row>
    <row r="147" spans="2:21" s="125" customFormat="1" x14ac:dyDescent="0.25">
      <c r="D147" s="126"/>
      <c r="E147" s="126"/>
      <c r="F147" s="127"/>
      <c r="G147" s="127" t="str">
        <f t="shared" si="101"/>
        <v xml:space="preserve"> </v>
      </c>
      <c r="H147" s="132" t="str">
        <f t="shared" si="102"/>
        <v xml:space="preserve"> </v>
      </c>
      <c r="I147" s="133"/>
      <c r="J147" s="127" t="str">
        <f t="shared" si="103"/>
        <v xml:space="preserve"> </v>
      </c>
      <c r="K147" s="132" t="str">
        <f t="shared" si="104"/>
        <v xml:space="preserve"> </v>
      </c>
      <c r="L147" s="133"/>
      <c r="M147" s="127" t="str">
        <f t="shared" si="105"/>
        <v xml:space="preserve"> </v>
      </c>
      <c r="N147" s="132" t="str">
        <f t="shared" si="106"/>
        <v xml:space="preserve"> </v>
      </c>
      <c r="O147" s="133"/>
      <c r="P147" s="127" t="str">
        <f t="shared" si="107"/>
        <v xml:space="preserve"> </v>
      </c>
      <c r="Q147" s="132" t="str">
        <f t="shared" si="108"/>
        <v xml:space="preserve"> </v>
      </c>
      <c r="R147" s="133"/>
      <c r="S147" s="127" t="str">
        <f t="shared" si="109"/>
        <v xml:space="preserve"> </v>
      </c>
      <c r="T147" s="132" t="str">
        <f t="shared" si="110"/>
        <v xml:space="preserve"> </v>
      </c>
      <c r="U147" s="130"/>
    </row>
    <row r="148" spans="2:21" s="125" customFormat="1" x14ac:dyDescent="0.25">
      <c r="B148" s="125" t="s">
        <v>69</v>
      </c>
      <c r="D148" s="126">
        <v>2</v>
      </c>
      <c r="E148" s="126">
        <v>4</v>
      </c>
      <c r="F148" s="127"/>
      <c r="G148" s="127" t="str">
        <f t="shared" si="101"/>
        <v xml:space="preserve"> </v>
      </c>
      <c r="H148" s="132" t="str">
        <f t="shared" si="102"/>
        <v xml:space="preserve"> </v>
      </c>
      <c r="I148" s="133"/>
      <c r="J148" s="127" t="str">
        <f t="shared" si="103"/>
        <v xml:space="preserve"> </v>
      </c>
      <c r="K148" s="132" t="str">
        <f t="shared" si="104"/>
        <v xml:space="preserve"> </v>
      </c>
      <c r="L148" s="133"/>
      <c r="M148" s="127" t="str">
        <f t="shared" si="105"/>
        <v xml:space="preserve"> </v>
      </c>
      <c r="N148" s="132" t="str">
        <f t="shared" si="106"/>
        <v xml:space="preserve"> </v>
      </c>
      <c r="O148" s="133"/>
      <c r="P148" s="127" t="str">
        <f t="shared" si="107"/>
        <v>觉醒相关数值预研</v>
      </c>
      <c r="Q148" s="132">
        <f t="shared" si="108"/>
        <v>2</v>
      </c>
      <c r="R148" s="133"/>
      <c r="S148" s="127" t="str">
        <f t="shared" si="109"/>
        <v xml:space="preserve"> </v>
      </c>
      <c r="T148" s="132" t="str">
        <f t="shared" si="110"/>
        <v xml:space="preserve"> </v>
      </c>
      <c r="U148" s="130"/>
    </row>
    <row r="149" spans="2:21" s="125" customFormat="1" x14ac:dyDescent="0.25">
      <c r="B149" s="125" t="s">
        <v>70</v>
      </c>
      <c r="D149" s="126">
        <v>2</v>
      </c>
      <c r="E149" s="126">
        <v>4</v>
      </c>
      <c r="F149" s="127"/>
      <c r="G149" s="127" t="str">
        <f t="shared" si="101"/>
        <v xml:space="preserve"> </v>
      </c>
      <c r="H149" s="132" t="str">
        <f t="shared" si="102"/>
        <v xml:space="preserve"> </v>
      </c>
      <c r="I149" s="133"/>
      <c r="J149" s="127" t="str">
        <f t="shared" si="103"/>
        <v xml:space="preserve"> </v>
      </c>
      <c r="K149" s="132" t="str">
        <f t="shared" si="104"/>
        <v xml:space="preserve"> </v>
      </c>
      <c r="L149" s="133"/>
      <c r="M149" s="127" t="str">
        <f t="shared" si="105"/>
        <v xml:space="preserve"> </v>
      </c>
      <c r="N149" s="132" t="str">
        <f t="shared" si="106"/>
        <v xml:space="preserve"> </v>
      </c>
      <c r="O149" s="133"/>
      <c r="P149" s="127" t="str">
        <f t="shared" si="107"/>
        <v>怪物投放池配置</v>
      </c>
      <c r="Q149" s="132">
        <f t="shared" si="108"/>
        <v>2</v>
      </c>
      <c r="R149" s="133"/>
      <c r="S149" s="127" t="str">
        <f t="shared" si="109"/>
        <v xml:space="preserve"> </v>
      </c>
      <c r="T149" s="132" t="str">
        <f t="shared" si="110"/>
        <v xml:space="preserve"> </v>
      </c>
      <c r="U149" s="130"/>
    </row>
    <row r="151" spans="2:21" s="125" customFormat="1" x14ac:dyDescent="0.25">
      <c r="D151" s="126"/>
      <c r="E151" s="126"/>
      <c r="F151" s="127"/>
      <c r="G151" s="127" t="str">
        <f>IF($E151=1,$B152," ")</f>
        <v xml:space="preserve"> </v>
      </c>
      <c r="H151" s="132" t="str">
        <f t="shared" si="102"/>
        <v xml:space="preserve"> </v>
      </c>
      <c r="I151" s="133"/>
      <c r="J151" s="127" t="str">
        <f>IF($E151=2,$B152," ")</f>
        <v xml:space="preserve"> </v>
      </c>
      <c r="K151" s="132" t="str">
        <f t="shared" si="104"/>
        <v xml:space="preserve"> </v>
      </c>
      <c r="L151" s="133"/>
      <c r="M151" s="127" t="str">
        <f>IF($E151=3,$B152," ")</f>
        <v xml:space="preserve"> </v>
      </c>
      <c r="N151" s="132" t="str">
        <f t="shared" si="106"/>
        <v xml:space="preserve"> </v>
      </c>
      <c r="O151" s="133"/>
      <c r="P151" s="127" t="str">
        <f>IF($E151=4,$B152," ")</f>
        <v xml:space="preserve"> </v>
      </c>
      <c r="Q151" s="132" t="str">
        <f t="shared" si="108"/>
        <v xml:space="preserve"> </v>
      </c>
      <c r="R151" s="133"/>
      <c r="S151" s="127" t="str">
        <f>IF($E151=5,$B152," ")</f>
        <v xml:space="preserve"> </v>
      </c>
      <c r="T151" s="132" t="str">
        <f t="shared" si="110"/>
        <v xml:space="preserve"> </v>
      </c>
      <c r="U151" s="130"/>
    </row>
    <row r="152" spans="2:21" s="125" customFormat="1" x14ac:dyDescent="0.25">
      <c r="B152" s="125" t="s">
        <v>147</v>
      </c>
      <c r="D152" s="126">
        <v>2</v>
      </c>
      <c r="E152" s="126">
        <v>5</v>
      </c>
      <c r="F152" s="127"/>
      <c r="G152" s="127" t="str">
        <f>IF($E152=1,#REF!," ")</f>
        <v xml:space="preserve"> </v>
      </c>
      <c r="H152" s="132" t="str">
        <f t="shared" si="102"/>
        <v xml:space="preserve"> </v>
      </c>
      <c r="I152" s="133"/>
      <c r="J152" s="127" t="str">
        <f>IF($E152=2,#REF!," ")</f>
        <v xml:space="preserve"> </v>
      </c>
      <c r="K152" s="132" t="str">
        <f t="shared" si="104"/>
        <v xml:space="preserve"> </v>
      </c>
      <c r="L152" s="133"/>
      <c r="M152" s="127" t="str">
        <f>IF($E152=3,#REF!," ")</f>
        <v xml:space="preserve"> </v>
      </c>
      <c r="N152" s="132" t="str">
        <f t="shared" si="106"/>
        <v xml:space="preserve"> </v>
      </c>
      <c r="O152" s="133"/>
      <c r="P152" s="127" t="str">
        <f>IF($E152=4,#REF!," ")</f>
        <v xml:space="preserve"> </v>
      </c>
      <c r="Q152" s="132" t="str">
        <f t="shared" si="108"/>
        <v xml:space="preserve"> </v>
      </c>
      <c r="R152" s="133"/>
      <c r="S152" s="127" t="e">
        <f>IF($E152=5,#REF!," ")</f>
        <v>#REF!</v>
      </c>
      <c r="T152" s="132">
        <f t="shared" si="110"/>
        <v>2</v>
      </c>
      <c r="U152" s="130"/>
    </row>
    <row r="153" spans="2:21" s="125" customFormat="1" ht="34" x14ac:dyDescent="0.25">
      <c r="B153" s="125" t="s">
        <v>72</v>
      </c>
      <c r="D153" s="126">
        <v>3</v>
      </c>
      <c r="E153" s="126">
        <v>5</v>
      </c>
      <c r="F153" s="127"/>
      <c r="G153" s="127" t="str">
        <f t="shared" si="101"/>
        <v xml:space="preserve"> </v>
      </c>
      <c r="H153" s="132" t="str">
        <f t="shared" si="102"/>
        <v xml:space="preserve"> </v>
      </c>
      <c r="I153" s="133"/>
      <c r="J153" s="127" t="str">
        <f t="shared" si="103"/>
        <v xml:space="preserve"> </v>
      </c>
      <c r="K153" s="132" t="str">
        <f t="shared" si="104"/>
        <v xml:space="preserve"> </v>
      </c>
      <c r="L153" s="133"/>
      <c r="M153" s="127" t="str">
        <f t="shared" si="105"/>
        <v xml:space="preserve"> </v>
      </c>
      <c r="N153" s="132" t="str">
        <f t="shared" si="106"/>
        <v xml:space="preserve"> </v>
      </c>
      <c r="O153" s="133"/>
      <c r="P153" s="127" t="str">
        <f t="shared" si="107"/>
        <v xml:space="preserve"> </v>
      </c>
      <c r="Q153" s="132" t="str">
        <f t="shared" si="108"/>
        <v xml:space="preserve"> </v>
      </c>
      <c r="R153" s="133"/>
      <c r="S153" s="127" t="str">
        <f t="shared" si="109"/>
        <v>公会任务， 祈福， 科技 Reward配置</v>
      </c>
      <c r="T153" s="132">
        <f t="shared" si="110"/>
        <v>3</v>
      </c>
      <c r="U153" s="130"/>
    </row>
    <row r="154" spans="2:21" s="125" customFormat="1" x14ac:dyDescent="0.25">
      <c r="D154" s="126"/>
      <c r="E154" s="126"/>
      <c r="F154" s="127"/>
      <c r="G154" s="127" t="str">
        <f t="shared" si="101"/>
        <v xml:space="preserve"> </v>
      </c>
      <c r="H154" s="132" t="str">
        <f t="shared" si="102"/>
        <v xml:space="preserve"> </v>
      </c>
      <c r="I154" s="133"/>
      <c r="J154" s="127" t="str">
        <f t="shared" si="103"/>
        <v xml:space="preserve"> </v>
      </c>
      <c r="K154" s="132" t="str">
        <f t="shared" si="104"/>
        <v xml:space="preserve"> </v>
      </c>
      <c r="L154" s="133"/>
      <c r="M154" s="127" t="str">
        <f t="shared" si="105"/>
        <v xml:space="preserve"> </v>
      </c>
      <c r="N154" s="132" t="str">
        <f t="shared" si="106"/>
        <v xml:space="preserve"> </v>
      </c>
      <c r="O154" s="133"/>
      <c r="P154" s="127" t="str">
        <f t="shared" si="107"/>
        <v xml:space="preserve"> </v>
      </c>
      <c r="Q154" s="132" t="str">
        <f t="shared" si="108"/>
        <v xml:space="preserve"> </v>
      </c>
      <c r="R154" s="133"/>
      <c r="S154" s="127" t="str">
        <f t="shared" si="109"/>
        <v xml:space="preserve"> </v>
      </c>
      <c r="T154" s="132" t="str">
        <f t="shared" si="110"/>
        <v xml:space="preserve"> </v>
      </c>
      <c r="U154" s="130"/>
    </row>
    <row r="155" spans="2:21" s="125" customFormat="1" x14ac:dyDescent="0.25">
      <c r="D155" s="126"/>
      <c r="E155" s="126"/>
      <c r="F155" s="127"/>
      <c r="G155" s="127"/>
      <c r="H155" s="132"/>
      <c r="I155" s="133"/>
      <c r="J155" s="127"/>
      <c r="K155" s="132"/>
      <c r="L155" s="133"/>
      <c r="M155" s="127"/>
      <c r="N155" s="132"/>
      <c r="O155" s="133"/>
      <c r="P155" s="127"/>
      <c r="Q155" s="132"/>
      <c r="R155" s="133"/>
      <c r="S155" s="127"/>
      <c r="T155" s="132"/>
      <c r="U155" s="130"/>
    </row>
    <row r="156" spans="2:21" s="1" customFormat="1" x14ac:dyDescent="0.25">
      <c r="B156" s="3" t="s">
        <v>0</v>
      </c>
      <c r="C156" s="3"/>
      <c r="D156" s="2">
        <f>SUM(D131:D155)</f>
        <v>28.5</v>
      </c>
      <c r="E156" s="2"/>
      <c r="F156" s="6"/>
      <c r="H156" s="2">
        <f>SUM(H131:H155)</f>
        <v>5</v>
      </c>
      <c r="I156" s="4"/>
      <c r="K156" s="2">
        <f>SUM(K131:K155)</f>
        <v>5.5</v>
      </c>
      <c r="L156" s="4"/>
      <c r="N156" s="2">
        <f>SUM(N131:N155)</f>
        <v>8</v>
      </c>
      <c r="O156" s="4"/>
      <c r="Q156" s="2">
        <f>SUM(Q131:Q155)</f>
        <v>4</v>
      </c>
      <c r="R156" s="4"/>
      <c r="T156" s="2">
        <f>SUM(T131:T155)</f>
        <v>5</v>
      </c>
      <c r="U156" s="4"/>
    </row>
    <row r="157" spans="2:21" s="1" customFormat="1" x14ac:dyDescent="0.25">
      <c r="B157" s="3"/>
      <c r="C157" s="3"/>
      <c r="D157" s="2"/>
      <c r="E157" s="2"/>
      <c r="F157" s="6"/>
      <c r="H157" s="2"/>
      <c r="I157" s="4"/>
      <c r="K157" s="2"/>
      <c r="L157" s="4"/>
      <c r="N157" s="2"/>
      <c r="O157" s="4"/>
      <c r="Q157" s="2"/>
      <c r="R157" s="4"/>
      <c r="T157" s="2"/>
      <c r="U157" s="4"/>
    </row>
    <row r="158" spans="2:21" s="1" customFormat="1" x14ac:dyDescent="0.25">
      <c r="B158" s="3"/>
      <c r="C158" s="3"/>
      <c r="D158" s="2"/>
      <c r="E158" s="2"/>
      <c r="F158" s="6"/>
      <c r="H158" s="2"/>
      <c r="I158" s="4"/>
      <c r="K158" s="2"/>
      <c r="L158" s="4"/>
      <c r="N158" s="2"/>
      <c r="O158" s="4"/>
      <c r="Q158" s="2"/>
      <c r="R158" s="4"/>
      <c r="T158" s="2"/>
      <c r="U158" s="4"/>
    </row>
    <row r="159" spans="2:21" s="125" customFormat="1" x14ac:dyDescent="0.25">
      <c r="B159" s="125" t="s">
        <v>73</v>
      </c>
      <c r="D159" s="126">
        <v>2</v>
      </c>
      <c r="E159" s="126">
        <v>5</v>
      </c>
      <c r="F159" s="127"/>
      <c r="G159" s="127" t="str">
        <f>IF($E159=1,$B159," ")</f>
        <v xml:space="preserve"> </v>
      </c>
      <c r="H159" s="132" t="str">
        <f>IF($E159=1,$D159," ")</f>
        <v xml:space="preserve"> </v>
      </c>
      <c r="I159" s="133"/>
      <c r="J159" s="127" t="str">
        <f>IF($E159=2,$B159," ")</f>
        <v xml:space="preserve"> </v>
      </c>
      <c r="K159" s="132" t="str">
        <f>IF($E159=2,$D159," ")</f>
        <v xml:space="preserve"> </v>
      </c>
      <c r="L159" s="133"/>
      <c r="M159" s="127" t="str">
        <f>IF($E159=3,$B159," ")</f>
        <v xml:space="preserve"> </v>
      </c>
      <c r="N159" s="132" t="str">
        <f>IF($E159=3,$D159," ")</f>
        <v xml:space="preserve"> </v>
      </c>
      <c r="O159" s="133"/>
      <c r="P159" s="127" t="str">
        <f>IF($E159=4,$B159," ")</f>
        <v xml:space="preserve"> </v>
      </c>
      <c r="Q159" s="132" t="str">
        <f>IF($E159=4,$D159," ")</f>
        <v xml:space="preserve"> </v>
      </c>
      <c r="R159" s="133"/>
      <c r="S159" s="127" t="str">
        <f>IF($E159=5,$B159," ")</f>
        <v>各个玩法投放回收集成</v>
      </c>
      <c r="T159" s="132">
        <f>IF($E159=5,$D159," ")</f>
        <v>2</v>
      </c>
    </row>
    <row r="160" spans="2:21" s="125" customFormat="1" x14ac:dyDescent="0.25">
      <c r="B160" s="125" t="s">
        <v>74</v>
      </c>
      <c r="D160" s="126">
        <v>2</v>
      </c>
      <c r="E160" s="126">
        <v>5</v>
      </c>
      <c r="F160" s="127"/>
      <c r="G160" s="127" t="str">
        <f>IF($E160=1,$B160," ")</f>
        <v xml:space="preserve"> </v>
      </c>
      <c r="H160" s="132" t="str">
        <f>IF($E160=1,$D160," ")</f>
        <v xml:space="preserve"> </v>
      </c>
      <c r="I160" s="133"/>
      <c r="J160" s="127" t="str">
        <f>IF($E160=2,$B160," ")</f>
        <v xml:space="preserve"> </v>
      </c>
      <c r="K160" s="132" t="str">
        <f>IF($E160=2,$D160," ")</f>
        <v xml:space="preserve"> </v>
      </c>
      <c r="L160" s="133"/>
      <c r="M160" s="127" t="str">
        <f>IF($E160=3,$B160," ")</f>
        <v xml:space="preserve"> </v>
      </c>
      <c r="N160" s="132" t="str">
        <f>IF($E160=3,$D160," ")</f>
        <v xml:space="preserve"> </v>
      </c>
      <c r="O160" s="133"/>
      <c r="P160" s="127" t="str">
        <f>IF($E160=4,$B160," ")</f>
        <v xml:space="preserve"> </v>
      </c>
      <c r="Q160" s="132" t="str">
        <f>IF($E160=4,$D160," ")</f>
        <v xml:space="preserve"> </v>
      </c>
      <c r="R160" s="133"/>
      <c r="S160" s="127" t="str">
        <f>IF($E160=5,$B160," ")</f>
        <v>回归游戏前期玩家等级成长</v>
      </c>
      <c r="T160" s="132">
        <f>IF($E160=5,$D160," ")</f>
        <v>2</v>
      </c>
    </row>
    <row r="161" spans="2:21" s="125" customFormat="1" x14ac:dyDescent="0.25">
      <c r="B161" s="125" t="s">
        <v>75</v>
      </c>
      <c r="D161" s="126"/>
      <c r="E161" s="126"/>
      <c r="F161" s="127"/>
      <c r="G161" s="127"/>
      <c r="H161" s="132"/>
      <c r="I161" s="133"/>
      <c r="J161" s="127"/>
      <c r="K161" s="132"/>
      <c r="L161" s="133"/>
      <c r="M161" s="127"/>
      <c r="N161" s="132"/>
      <c r="O161" s="133"/>
      <c r="P161" s="127"/>
      <c r="Q161" s="132"/>
      <c r="R161" s="133"/>
      <c r="S161" s="127"/>
      <c r="T161" s="132"/>
    </row>
    <row r="163" spans="2:21" s="125" customFormat="1" x14ac:dyDescent="0.25">
      <c r="B163" s="1" t="s">
        <v>76</v>
      </c>
      <c r="C163" s="1"/>
      <c r="D163" s="2"/>
      <c r="E163" s="126"/>
      <c r="F163" s="127"/>
      <c r="G163" s="1" t="s">
        <v>77</v>
      </c>
      <c r="H163" s="3"/>
      <c r="I163" s="4"/>
      <c r="J163" s="1" t="s">
        <v>77</v>
      </c>
      <c r="K163" s="1"/>
      <c r="L163" s="4"/>
      <c r="M163" s="1" t="s">
        <v>77</v>
      </c>
      <c r="N163" s="1"/>
      <c r="O163" s="4"/>
      <c r="P163" s="1" t="s">
        <v>77</v>
      </c>
      <c r="Q163" s="1"/>
      <c r="R163" s="4"/>
      <c r="S163" s="1" t="s">
        <v>77</v>
      </c>
      <c r="U163" s="130"/>
    </row>
    <row r="167" spans="2:21" s="125" customFormat="1" x14ac:dyDescent="0.25">
      <c r="D167" s="126"/>
      <c r="E167" s="126"/>
      <c r="F167" s="127"/>
      <c r="G167" s="1" t="s">
        <v>81</v>
      </c>
      <c r="H167" s="3"/>
      <c r="I167" s="4"/>
      <c r="J167" s="1" t="s">
        <v>81</v>
      </c>
      <c r="K167" s="1"/>
      <c r="L167" s="4"/>
      <c r="M167" s="1" t="s">
        <v>81</v>
      </c>
      <c r="N167" s="1"/>
      <c r="O167" s="4"/>
      <c r="P167" s="1" t="s">
        <v>81</v>
      </c>
      <c r="Q167" s="1"/>
      <c r="R167" s="4"/>
      <c r="S167" s="1" t="s">
        <v>81</v>
      </c>
      <c r="U167" s="130"/>
    </row>
    <row r="169" spans="2:21" s="125" customFormat="1" x14ac:dyDescent="0.25">
      <c r="D169" s="126"/>
      <c r="E169" s="126"/>
      <c r="F169" s="127"/>
      <c r="H169" s="129"/>
      <c r="I169" s="130"/>
      <c r="L169" s="130"/>
      <c r="O169" s="130"/>
      <c r="R169" s="130"/>
      <c r="U169" s="130"/>
    </row>
    <row r="170" spans="2:21" s="125" customFormat="1" x14ac:dyDescent="0.25">
      <c r="D170" s="126"/>
      <c r="E170" s="126"/>
      <c r="F170" s="127"/>
      <c r="H170" s="129"/>
      <c r="I170" s="130"/>
      <c r="L170" s="130"/>
      <c r="O170" s="130"/>
      <c r="R170" s="130"/>
      <c r="U170" s="130"/>
    </row>
    <row r="171" spans="2:21" customFormat="1" ht="18" x14ac:dyDescent="0.25">
      <c r="D171" s="8"/>
      <c r="E171" s="8"/>
      <c r="F171" s="45"/>
      <c r="G171" s="1" t="s">
        <v>83</v>
      </c>
      <c r="H171" s="9"/>
      <c r="I171" s="10"/>
      <c r="J171" s="1" t="s">
        <v>83</v>
      </c>
      <c r="K171" s="10"/>
      <c r="L171" s="10"/>
      <c r="M171" s="1" t="s">
        <v>83</v>
      </c>
      <c r="N171" s="10"/>
      <c r="O171" s="10"/>
      <c r="P171" s="10" t="s">
        <v>83</v>
      </c>
      <c r="Q171" s="10"/>
      <c r="R171" s="10"/>
      <c r="S171" s="10" t="s">
        <v>83</v>
      </c>
    </row>
    <row r="172" spans="2:21" customFormat="1" ht="18" x14ac:dyDescent="0.25">
      <c r="D172" s="8"/>
      <c r="E172" s="8"/>
      <c r="F172" s="45"/>
      <c r="G172" s="125"/>
      <c r="H172" s="11"/>
      <c r="J172" s="125"/>
      <c r="M172" s="125"/>
    </row>
    <row r="173" spans="2:21" customFormat="1" ht="18" x14ac:dyDescent="0.25">
      <c r="D173" s="8"/>
      <c r="E173" s="8"/>
      <c r="F173" s="45"/>
      <c r="H173" s="11"/>
      <c r="M173" s="125"/>
    </row>
    <row r="174" spans="2:21" customFormat="1" ht="18" x14ac:dyDescent="0.25">
      <c r="D174" s="8"/>
      <c r="E174" s="8"/>
      <c r="F174" s="45"/>
      <c r="G174" s="1" t="s">
        <v>84</v>
      </c>
      <c r="H174" s="9"/>
      <c r="I174" s="10"/>
      <c r="J174" s="1" t="s">
        <v>84</v>
      </c>
      <c r="K174" s="10"/>
      <c r="L174" s="10"/>
      <c r="M174" s="1" t="s">
        <v>84</v>
      </c>
      <c r="N174" s="10"/>
      <c r="O174" s="10"/>
      <c r="P174" s="10" t="s">
        <v>84</v>
      </c>
      <c r="Q174" s="10"/>
      <c r="R174" s="10"/>
      <c r="S174" s="10" t="s">
        <v>84</v>
      </c>
    </row>
    <row r="175" spans="2:21" customFormat="1" ht="18" x14ac:dyDescent="0.25">
      <c r="D175" s="8"/>
      <c r="E175" s="8"/>
      <c r="F175" s="45"/>
      <c r="H175" s="11"/>
    </row>
    <row r="176" spans="2:21" customFormat="1" ht="18" x14ac:dyDescent="0.25">
      <c r="D176" s="8"/>
      <c r="E176" s="8"/>
      <c r="F176" s="45"/>
      <c r="G176" s="125"/>
      <c r="H176" s="11"/>
      <c r="J176" s="125"/>
      <c r="M176" s="125"/>
    </row>
    <row r="177" spans="4:10" customFormat="1" ht="18" x14ac:dyDescent="0.25">
      <c r="D177" s="8"/>
      <c r="E177" s="8"/>
      <c r="F177" s="45"/>
      <c r="G177" s="125"/>
      <c r="H177" s="11"/>
      <c r="J177" s="125"/>
    </row>
    <row r="178" spans="4:10" customFormat="1" ht="18" x14ac:dyDescent="0.25">
      <c r="D178" s="8"/>
      <c r="E178" s="8"/>
      <c r="F178" s="45"/>
      <c r="H178" s="11"/>
      <c r="J178" s="125"/>
    </row>
  </sheetData>
  <phoneticPr fontId="13" type="noConversion"/>
  <conditionalFormatting sqref="J25 M25 B80:D80 B53:D53 B25:D27 B58:D60 B56:D56 B70:D70 B86:D86 B88:D88 S56:S57 G56:G57 P56:P57 F120:G120 F87:G87 G82:G86 S49:S54 J49:J54 M49:M54 G49:G54 P49:P54 S120 J120 M120 G123:G126 P120 P122:P126 M122:M126 J122:J126 S122:S126 F122:G122 M159:M161 P159:P161 S159:S161 J159:J161 G159:G161 B156:D158 K157:K158 N157:N158 H156:H158 T157:T158 Q157:Q158 P151:P155 G151:G155 M151:M155 J151:J155 S151:S155 S82:S89 J82:J89 M82:M89 G88:G89 P82:P89 S69:S70 J69:J70 M69:M70 G69:G70 P69:P70 P92:P104 M92:M104 S92:S104 F92:G104 S27:S28 J27:J28 M27:M28 G27:G28 P27:P28 B30:D30 B44:D45 S30 S42:S47 J30 J42:J47 M30 M42:M47 G30 G42:G47 P30 P42:P47 S32:S33 J32:J33 M32:M33 G32:G33 P32:P33 S35:S40 J35:J40 M35:M40 G35:G40 P35:P40 P131:P135 G131:G135 M131:M135 J131:J135 S131:S135 P137:P149 G137:G149 M137:M149 S137:S149 J137:J149 J92:J104 P4:P21 G4:G21 M4:M21 J4:J21 S4:S21 F107:G111 G112:G116 S107:S116 J107:J116 M107:M116 P107:P116 S61:S67 S72:S80 J56:J67 J72:J80 M56:M67 M72:M80 G61:G67 G72:G80 P61:P67 P72:P80 F112:F114 F126">
    <cfRule type="cellIs" dxfId="65" priority="33" operator="equal">
      <formula>"未完成"</formula>
    </cfRule>
  </conditionalFormatting>
  <conditionalFormatting sqref="G130 B130:D131 B120:D120 J91 B100:D104 B96:D98">
    <cfRule type="cellIs" dxfId="63" priority="32" operator="equal">
      <formula>"TBD"</formula>
    </cfRule>
  </conditionalFormatting>
  <conditionalFormatting sqref="F127:T127">
    <cfRule type="cellIs" dxfId="61" priority="31" operator="equal">
      <formula>"未完成"</formula>
    </cfRule>
  </conditionalFormatting>
  <conditionalFormatting sqref="T26 Q26 N26 K26 H26">
    <cfRule type="cellIs" dxfId="59" priority="30" operator="equal">
      <formula>"未完成"</formula>
    </cfRule>
  </conditionalFormatting>
  <conditionalFormatting sqref="B48:D48">
    <cfRule type="cellIs" dxfId="57" priority="25" operator="equal">
      <formula>"未完成"</formula>
    </cfRule>
  </conditionalFormatting>
  <conditionalFormatting sqref="H81">
    <cfRule type="cellIs" dxfId="55" priority="28" operator="equal">
      <formula>"未完成"</formula>
    </cfRule>
  </conditionalFormatting>
  <conditionalFormatting sqref="B81:D81">
    <cfRule type="cellIs" dxfId="53" priority="29" operator="equal">
      <formula>"未完成"</formula>
    </cfRule>
  </conditionalFormatting>
  <conditionalFormatting sqref="B118:D118">
    <cfRule type="cellIs" dxfId="51" priority="27" operator="equal">
      <formula>"未完成"</formula>
    </cfRule>
  </conditionalFormatting>
  <conditionalFormatting sqref="H118">
    <cfRule type="cellIs" dxfId="49" priority="26" operator="equal">
      <formula>"未完成"</formula>
    </cfRule>
  </conditionalFormatting>
  <conditionalFormatting sqref="H48">
    <cfRule type="cellIs" dxfId="47" priority="24" operator="equal">
      <formula>"未完成"</formula>
    </cfRule>
  </conditionalFormatting>
  <conditionalFormatting sqref="T24">
    <cfRule type="cellIs" dxfId="45" priority="22" operator="equal">
      <formula>"未完成"</formula>
    </cfRule>
  </conditionalFormatting>
  <conditionalFormatting sqref="Q81">
    <cfRule type="cellIs" dxfId="43" priority="18" operator="equal">
      <formula>"未完成"</formula>
    </cfRule>
  </conditionalFormatting>
  <conditionalFormatting sqref="K24">
    <cfRule type="cellIs" dxfId="41" priority="16" operator="equal">
      <formula>"未完成"</formula>
    </cfRule>
  </conditionalFormatting>
  <conditionalFormatting sqref="H24">
    <cfRule type="cellIs" dxfId="39" priority="21" operator="equal">
      <formula>"未完成"</formula>
    </cfRule>
  </conditionalFormatting>
  <conditionalFormatting sqref="B24:D24">
    <cfRule type="cellIs" dxfId="37" priority="23" operator="equal">
      <formula>"未完成"</formula>
    </cfRule>
  </conditionalFormatting>
  <conditionalFormatting sqref="K81">
    <cfRule type="cellIs" dxfId="35" priority="20" operator="equal">
      <formula>"未完成"</formula>
    </cfRule>
  </conditionalFormatting>
  <conditionalFormatting sqref="N81">
    <cfRule type="cellIs" dxfId="33" priority="19" operator="equal">
      <formula>"未完成"</formula>
    </cfRule>
  </conditionalFormatting>
  <conditionalFormatting sqref="T81">
    <cfRule type="cellIs" dxfId="31" priority="17" operator="equal">
      <formula>"未完成"</formula>
    </cfRule>
  </conditionalFormatting>
  <conditionalFormatting sqref="T48">
    <cfRule type="cellIs" dxfId="29" priority="10" operator="equal">
      <formula>"未完成"</formula>
    </cfRule>
  </conditionalFormatting>
  <conditionalFormatting sqref="N24">
    <cfRule type="cellIs" dxfId="27" priority="15" operator="equal">
      <formula>"未完成"</formula>
    </cfRule>
  </conditionalFormatting>
  <conditionalFormatting sqref="Q24">
    <cfRule type="cellIs" dxfId="25" priority="14" operator="equal">
      <formula>"未完成"</formula>
    </cfRule>
  </conditionalFormatting>
  <conditionalFormatting sqref="K48">
    <cfRule type="cellIs" dxfId="23" priority="13" operator="equal">
      <formula>"未完成"</formula>
    </cfRule>
  </conditionalFormatting>
  <conditionalFormatting sqref="N48">
    <cfRule type="cellIs" dxfId="21" priority="12" operator="equal">
      <formula>"未完成"</formula>
    </cfRule>
  </conditionalFormatting>
  <conditionalFormatting sqref="Q48">
    <cfRule type="cellIs" dxfId="19" priority="11" operator="equal">
      <formula>"未完成"</formula>
    </cfRule>
  </conditionalFormatting>
  <conditionalFormatting sqref="K118">
    <cfRule type="cellIs" dxfId="17" priority="9" operator="equal">
      <formula>"未完成"</formula>
    </cfRule>
  </conditionalFormatting>
  <conditionalFormatting sqref="N118">
    <cfRule type="cellIs" dxfId="15" priority="8" operator="equal">
      <formula>"未完成"</formula>
    </cfRule>
  </conditionalFormatting>
  <conditionalFormatting sqref="Q118">
    <cfRule type="cellIs" dxfId="13" priority="7" operator="equal">
      <formula>"未完成"</formula>
    </cfRule>
  </conditionalFormatting>
  <conditionalFormatting sqref="T118">
    <cfRule type="cellIs" dxfId="11" priority="6" operator="equal">
      <formula>"未完成"</formula>
    </cfRule>
  </conditionalFormatting>
  <conditionalFormatting sqref="S121 J121 M121 F121:G121 P121">
    <cfRule type="cellIs" dxfId="9" priority="5" operator="equal">
      <formula>"未完成"</formula>
    </cfRule>
  </conditionalFormatting>
  <conditionalFormatting sqref="K156">
    <cfRule type="cellIs" dxfId="7" priority="4" operator="equal">
      <formula>"未完成"</formula>
    </cfRule>
  </conditionalFormatting>
  <conditionalFormatting sqref="N156">
    <cfRule type="cellIs" dxfId="5" priority="3" operator="equal">
      <formula>"未完成"</formula>
    </cfRule>
  </conditionalFormatting>
  <conditionalFormatting sqref="Q156">
    <cfRule type="cellIs" dxfId="3" priority="2" operator="equal">
      <formula>"未完成"</formula>
    </cfRule>
  </conditionalFormatting>
  <conditionalFormatting sqref="T156">
    <cfRule type="cellIs" dxfId="1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"/>
  <sheetViews>
    <sheetView zoomScale="130" zoomScaleNormal="130" zoomScalePageLayoutView="130" workbookViewId="0">
      <selection activeCell="D17" sqref="D17:D20"/>
    </sheetView>
  </sheetViews>
  <sheetFormatPr baseColWidth="10" defaultColWidth="11.5703125" defaultRowHeight="16" x14ac:dyDescent="0.25"/>
  <cols>
    <col min="1" max="1" width="11.5703125" style="98"/>
    <col min="2" max="2" width="13.140625" style="50" customWidth="1"/>
    <col min="3" max="3" width="6.5703125" style="50" customWidth="1"/>
    <col min="4" max="4" width="16.5703125" style="50" customWidth="1"/>
    <col min="5" max="5" width="23.42578125" style="50" customWidth="1"/>
    <col min="6" max="6" width="4.140625" style="50" customWidth="1"/>
    <col min="7" max="7" width="23.42578125" style="50" customWidth="1"/>
    <col min="8" max="8" width="4.140625" style="50" customWidth="1"/>
    <col min="9" max="9" width="23.42578125" style="50" customWidth="1"/>
    <col min="10" max="10" width="4.140625" style="50" customWidth="1"/>
    <col min="11" max="11" width="23.42578125" style="50" customWidth="1"/>
    <col min="12" max="12" width="4.140625" style="50" customWidth="1"/>
    <col min="13" max="13" width="23.42578125" style="50" customWidth="1"/>
    <col min="14" max="14" width="4.140625" style="50" customWidth="1"/>
    <col min="15" max="16384" width="11.5703125" style="50"/>
  </cols>
  <sheetData>
    <row r="3" spans="1:14" x14ac:dyDescent="0.25">
      <c r="A3" s="50"/>
      <c r="B3" s="98" t="s">
        <v>148</v>
      </c>
      <c r="C3" s="98" t="s">
        <v>149</v>
      </c>
      <c r="E3" s="38" t="s">
        <v>271</v>
      </c>
      <c r="F3" s="39" t="s">
        <v>272</v>
      </c>
      <c r="G3" s="38" t="s">
        <v>273</v>
      </c>
      <c r="H3" s="40" t="s">
        <v>272</v>
      </c>
      <c r="I3" s="38" t="s">
        <v>274</v>
      </c>
      <c r="J3" s="38" t="s">
        <v>272</v>
      </c>
      <c r="K3" s="38" t="s">
        <v>275</v>
      </c>
      <c r="L3" s="38" t="s">
        <v>272</v>
      </c>
      <c r="M3" s="38" t="s">
        <v>276</v>
      </c>
      <c r="N3" s="38" t="s">
        <v>272</v>
      </c>
    </row>
    <row r="4" spans="1:14" x14ac:dyDescent="0.25">
      <c r="A4" s="98" t="s">
        <v>85</v>
      </c>
      <c r="B4" s="98"/>
      <c r="C4" s="98"/>
      <c r="E4" s="38"/>
      <c r="F4" s="39"/>
      <c r="G4" s="38"/>
      <c r="H4" s="40"/>
      <c r="I4" s="38"/>
      <c r="J4" s="38"/>
      <c r="K4" s="38"/>
      <c r="L4" s="38"/>
      <c r="M4" s="38"/>
      <c r="N4" s="38"/>
    </row>
    <row r="5" spans="1:14" x14ac:dyDescent="0.25">
      <c r="B5" s="50" t="s">
        <v>143</v>
      </c>
      <c r="D5" s="50" t="s">
        <v>80</v>
      </c>
    </row>
    <row r="6" spans="1:14" x14ac:dyDescent="0.25">
      <c r="B6" s="50" t="s">
        <v>142</v>
      </c>
      <c r="D6" s="50" t="s">
        <v>87</v>
      </c>
      <c r="I6" s="50" t="s">
        <v>694</v>
      </c>
    </row>
    <row r="7" spans="1:14" x14ac:dyDescent="0.25">
      <c r="B7" s="50" t="s">
        <v>150</v>
      </c>
      <c r="D7" s="50" t="s">
        <v>86</v>
      </c>
      <c r="E7" s="50" t="s">
        <v>671</v>
      </c>
    </row>
    <row r="8" spans="1:14" x14ac:dyDescent="0.25">
      <c r="B8" s="50" t="s">
        <v>682</v>
      </c>
      <c r="D8" s="50" t="s">
        <v>698</v>
      </c>
      <c r="K8" s="50" t="s">
        <v>698</v>
      </c>
      <c r="M8" s="50" t="s">
        <v>698</v>
      </c>
    </row>
    <row r="9" spans="1:14" x14ac:dyDescent="0.25">
      <c r="B9" s="50" t="s">
        <v>151</v>
      </c>
      <c r="D9" s="50" t="s">
        <v>82</v>
      </c>
    </row>
    <row r="10" spans="1:14" x14ac:dyDescent="0.25">
      <c r="B10" s="50" t="s">
        <v>150</v>
      </c>
      <c r="D10" s="50" t="s">
        <v>88</v>
      </c>
      <c r="G10" s="50" t="s">
        <v>672</v>
      </c>
    </row>
    <row r="11" spans="1:14" x14ac:dyDescent="0.25">
      <c r="D11" s="50" t="s">
        <v>673</v>
      </c>
      <c r="G11" s="50" t="s">
        <v>673</v>
      </c>
    </row>
    <row r="13" spans="1:14" s="100" customFormat="1" x14ac:dyDescent="0.25">
      <c r="A13" s="99"/>
    </row>
    <row r="14" spans="1:14" x14ac:dyDescent="0.25">
      <c r="A14" s="98" t="s">
        <v>89</v>
      </c>
    </row>
    <row r="15" spans="1:14" x14ac:dyDescent="0.25">
      <c r="B15" s="50" t="s">
        <v>143</v>
      </c>
      <c r="D15" s="50" t="s">
        <v>90</v>
      </c>
    </row>
    <row r="16" spans="1:14" x14ac:dyDescent="0.25">
      <c r="B16" s="50" t="s">
        <v>682</v>
      </c>
      <c r="D16" s="50" t="s">
        <v>680</v>
      </c>
      <c r="E16" s="50" t="s">
        <v>680</v>
      </c>
      <c r="I16" s="50" t="s">
        <v>681</v>
      </c>
    </row>
    <row r="17" spans="1:13" x14ac:dyDescent="0.25">
      <c r="B17" s="50" t="s">
        <v>676</v>
      </c>
      <c r="D17" s="50" t="s">
        <v>675</v>
      </c>
      <c r="I17" s="50" t="s">
        <v>675</v>
      </c>
      <c r="K17" s="50" t="s">
        <v>679</v>
      </c>
    </row>
    <row r="18" spans="1:13" x14ac:dyDescent="0.25">
      <c r="B18" s="50" t="s">
        <v>141</v>
      </c>
      <c r="D18" s="50" t="s">
        <v>674</v>
      </c>
      <c r="K18" s="50" t="s">
        <v>699</v>
      </c>
      <c r="M18" s="50" t="s">
        <v>700</v>
      </c>
    </row>
    <row r="19" spans="1:13" x14ac:dyDescent="0.25">
      <c r="B19" s="50" t="s">
        <v>141</v>
      </c>
      <c r="D19" s="50" t="s">
        <v>707</v>
      </c>
      <c r="M19" s="50" t="s">
        <v>707</v>
      </c>
    </row>
    <row r="20" spans="1:13" x14ac:dyDescent="0.25">
      <c r="B20" s="50" t="s">
        <v>708</v>
      </c>
      <c r="D20" s="50" t="s">
        <v>91</v>
      </c>
      <c r="M20" s="50" t="s">
        <v>695</v>
      </c>
    </row>
    <row r="21" spans="1:13" x14ac:dyDescent="0.25">
      <c r="D21" s="50" t="s">
        <v>687</v>
      </c>
      <c r="G21" s="50" t="s">
        <v>687</v>
      </c>
    </row>
    <row r="23" spans="1:13" s="100" customFormat="1" x14ac:dyDescent="0.25">
      <c r="A23" s="99"/>
    </row>
    <row r="24" spans="1:13" x14ac:dyDescent="0.25">
      <c r="A24" s="98" t="s">
        <v>92</v>
      </c>
    </row>
    <row r="25" spans="1:13" x14ac:dyDescent="0.25">
      <c r="B25" s="50" t="s">
        <v>121</v>
      </c>
      <c r="D25" s="50" t="s">
        <v>93</v>
      </c>
      <c r="I25" s="50" t="s">
        <v>688</v>
      </c>
    </row>
    <row r="26" spans="1:13" x14ac:dyDescent="0.25">
      <c r="B26" s="50" t="s">
        <v>143</v>
      </c>
      <c r="D26" s="50" t="s">
        <v>79</v>
      </c>
      <c r="I26" s="50" t="s">
        <v>677</v>
      </c>
      <c r="K26" s="50" t="s">
        <v>677</v>
      </c>
      <c r="M26" s="50" t="s">
        <v>678</v>
      </c>
    </row>
    <row r="27" spans="1:13" x14ac:dyDescent="0.25">
      <c r="B27" s="50" t="s">
        <v>697</v>
      </c>
      <c r="D27" s="50" t="s">
        <v>94</v>
      </c>
      <c r="K27" s="50" t="s">
        <v>701</v>
      </c>
    </row>
    <row r="28" spans="1:13" x14ac:dyDescent="0.25">
      <c r="B28" s="50" t="s">
        <v>141</v>
      </c>
      <c r="D28" s="50" t="s">
        <v>95</v>
      </c>
      <c r="M28" s="50" t="s">
        <v>702</v>
      </c>
    </row>
    <row r="31" spans="1:13" s="100" customFormat="1" x14ac:dyDescent="0.25">
      <c r="A31" s="99"/>
    </row>
    <row r="32" spans="1:13" x14ac:dyDescent="0.25">
      <c r="A32" s="98" t="s">
        <v>96</v>
      </c>
    </row>
    <row r="33" spans="1:13" x14ac:dyDescent="0.25">
      <c r="B33" s="50" t="s">
        <v>121</v>
      </c>
      <c r="D33" s="50" t="s">
        <v>684</v>
      </c>
      <c r="E33" s="50" t="s">
        <v>684</v>
      </c>
      <c r="I33" s="50" t="s">
        <v>685</v>
      </c>
    </row>
    <row r="34" spans="1:13" x14ac:dyDescent="0.25">
      <c r="B34" s="50" t="s">
        <v>696</v>
      </c>
      <c r="D34" s="50" t="s">
        <v>694</v>
      </c>
      <c r="I34" s="50" t="s">
        <v>694</v>
      </c>
      <c r="M34" s="50" t="s">
        <v>703</v>
      </c>
    </row>
    <row r="35" spans="1:13" x14ac:dyDescent="0.25">
      <c r="B35" s="50" t="s">
        <v>141</v>
      </c>
      <c r="D35" s="50" t="s">
        <v>19</v>
      </c>
      <c r="K35" s="50" t="s">
        <v>704</v>
      </c>
      <c r="M35" s="50" t="s">
        <v>681</v>
      </c>
    </row>
    <row r="36" spans="1:13" x14ac:dyDescent="0.25">
      <c r="B36" s="50" t="s">
        <v>121</v>
      </c>
      <c r="D36" s="50" t="s">
        <v>683</v>
      </c>
      <c r="G36" s="50" t="s">
        <v>686</v>
      </c>
    </row>
    <row r="39" spans="1:13" s="100" customFormat="1" x14ac:dyDescent="0.25">
      <c r="A39" s="99"/>
    </row>
    <row r="40" spans="1:13" x14ac:dyDescent="0.25">
      <c r="A40" s="98" t="s">
        <v>97</v>
      </c>
    </row>
    <row r="41" spans="1:13" x14ac:dyDescent="0.25">
      <c r="B41" s="50" t="s">
        <v>143</v>
      </c>
      <c r="D41" s="50" t="s">
        <v>675</v>
      </c>
      <c r="I41" s="50" t="s">
        <v>675</v>
      </c>
      <c r="K41" s="50" t="s">
        <v>681</v>
      </c>
    </row>
    <row r="42" spans="1:13" x14ac:dyDescent="0.25">
      <c r="B42" s="50" t="s">
        <v>141</v>
      </c>
      <c r="D42" s="50" t="s">
        <v>99</v>
      </c>
      <c r="E42" s="50" t="s">
        <v>692</v>
      </c>
    </row>
    <row r="43" spans="1:13" x14ac:dyDescent="0.25">
      <c r="D43" s="50" t="s">
        <v>689</v>
      </c>
      <c r="G43" s="50" t="s">
        <v>690</v>
      </c>
      <c r="I43" s="50" t="s">
        <v>691</v>
      </c>
    </row>
    <row r="44" spans="1:13" x14ac:dyDescent="0.25">
      <c r="B44" s="50" t="s">
        <v>142</v>
      </c>
      <c r="D44" s="50" t="s">
        <v>101</v>
      </c>
      <c r="K44" s="50" t="s">
        <v>705</v>
      </c>
      <c r="M44" s="50" t="s">
        <v>705</v>
      </c>
    </row>
    <row r="45" spans="1:13" x14ac:dyDescent="0.25">
      <c r="D45" s="50" t="s">
        <v>638</v>
      </c>
      <c r="M45" s="50" t="s">
        <v>706</v>
      </c>
    </row>
    <row r="46" spans="1:13" x14ac:dyDescent="0.25">
      <c r="B46" s="50" t="s">
        <v>121</v>
      </c>
      <c r="D46" s="50" t="s">
        <v>98</v>
      </c>
    </row>
    <row r="49" spans="1:13" s="100" customFormat="1" x14ac:dyDescent="0.25">
      <c r="A49" s="99"/>
    </row>
    <row r="50" spans="1:13" x14ac:dyDescent="0.25">
      <c r="A50" s="98" t="s">
        <v>100</v>
      </c>
    </row>
    <row r="51" spans="1:13" x14ac:dyDescent="0.25">
      <c r="B51" s="50" t="s">
        <v>121</v>
      </c>
      <c r="D51" s="50" t="s">
        <v>93</v>
      </c>
      <c r="G51" s="50" t="s">
        <v>693</v>
      </c>
      <c r="I51" s="50" t="s">
        <v>681</v>
      </c>
    </row>
    <row r="52" spans="1:13" x14ac:dyDescent="0.25">
      <c r="B52" s="50" t="s">
        <v>143</v>
      </c>
      <c r="D52" s="50" t="s">
        <v>79</v>
      </c>
      <c r="I52" s="50" t="s">
        <v>677</v>
      </c>
      <c r="K52" s="50" t="s">
        <v>677</v>
      </c>
      <c r="M52" s="50" t="s">
        <v>681</v>
      </c>
    </row>
    <row r="53" spans="1:13" x14ac:dyDescent="0.25">
      <c r="D53" s="50" t="s">
        <v>694</v>
      </c>
      <c r="I53" s="50" t="s">
        <v>694</v>
      </c>
    </row>
    <row r="54" spans="1:13" x14ac:dyDescent="0.25">
      <c r="D54" s="50" t="s">
        <v>695</v>
      </c>
      <c r="M54" s="50" t="s">
        <v>695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8"/>
  <sheetViews>
    <sheetView zoomScale="130" zoomScaleNormal="130" zoomScalePageLayoutView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baseColWidth="10" defaultColWidth="8.7109375" defaultRowHeight="17" x14ac:dyDescent="0.25"/>
  <cols>
    <col min="1" max="1" width="5.140625" style="106" customWidth="1"/>
    <col min="2" max="2" width="29.28515625" style="109" customWidth="1"/>
    <col min="3" max="3" width="19.28515625" style="109" customWidth="1"/>
    <col min="4" max="4" width="4.7109375" style="111" customWidth="1"/>
    <col min="5" max="5" width="19.28515625" style="109" customWidth="1"/>
    <col min="6" max="6" width="4.42578125" style="120" bestFit="1" customWidth="1"/>
    <col min="7" max="7" width="19.28515625" style="109" customWidth="1"/>
    <col min="8" max="8" width="4.42578125" style="109" bestFit="1" customWidth="1"/>
    <col min="9" max="9" width="19.28515625" style="109" customWidth="1"/>
    <col min="10" max="10" width="4.42578125" style="109" bestFit="1" customWidth="1"/>
    <col min="11" max="11" width="19.28515625" style="109" customWidth="1"/>
    <col min="12" max="12" width="4.42578125" style="109" bestFit="1" customWidth="1"/>
    <col min="13" max="16384" width="8.7109375" style="109"/>
  </cols>
  <sheetData>
    <row r="2" spans="1:15" s="103" customFormat="1" x14ac:dyDescent="0.25">
      <c r="C2" s="103" t="s">
        <v>271</v>
      </c>
      <c r="D2" s="104" t="s">
        <v>272</v>
      </c>
      <c r="E2" s="103" t="s">
        <v>273</v>
      </c>
      <c r="F2" s="105" t="s">
        <v>272</v>
      </c>
      <c r="G2" s="103" t="s">
        <v>274</v>
      </c>
      <c r="H2" s="103" t="s">
        <v>272</v>
      </c>
      <c r="I2" s="103" t="s">
        <v>275</v>
      </c>
      <c r="J2" s="103" t="s">
        <v>272</v>
      </c>
      <c r="K2" s="103" t="s">
        <v>276</v>
      </c>
      <c r="L2" s="103" t="s">
        <v>272</v>
      </c>
    </row>
    <row r="3" spans="1:15" s="103" customFormat="1" x14ac:dyDescent="0.25">
      <c r="A3" s="106" t="s">
        <v>277</v>
      </c>
      <c r="B3" s="107"/>
      <c r="C3" s="108"/>
      <c r="D3" s="108"/>
      <c r="E3" s="108"/>
      <c r="F3" s="105"/>
    </row>
    <row r="4" spans="1:15" x14ac:dyDescent="0.25">
      <c r="B4" s="102" t="s">
        <v>282</v>
      </c>
      <c r="C4" s="109" t="s">
        <v>285</v>
      </c>
      <c r="D4" s="108"/>
      <c r="E4" s="108" t="s">
        <v>712</v>
      </c>
      <c r="F4" s="109"/>
      <c r="H4" s="108"/>
      <c r="I4" s="108"/>
      <c r="J4" s="108"/>
      <c r="K4" s="108"/>
    </row>
    <row r="5" spans="1:15" s="103" customFormat="1" x14ac:dyDescent="0.25">
      <c r="A5" s="106"/>
      <c r="B5" s="102" t="s">
        <v>733</v>
      </c>
      <c r="D5" s="108"/>
      <c r="E5" s="109" t="s">
        <v>289</v>
      </c>
      <c r="G5" s="109" t="s">
        <v>712</v>
      </c>
      <c r="H5" s="108"/>
      <c r="I5" s="108"/>
      <c r="J5" s="108"/>
      <c r="L5" s="110"/>
    </row>
    <row r="6" spans="1:15" x14ac:dyDescent="0.25">
      <c r="B6" s="102" t="s">
        <v>717</v>
      </c>
      <c r="D6" s="109"/>
      <c r="E6" s="109" t="s">
        <v>710</v>
      </c>
      <c r="F6" s="109"/>
      <c r="G6" s="109" t="s">
        <v>711</v>
      </c>
      <c r="H6" s="108"/>
      <c r="I6" s="108"/>
      <c r="J6" s="108"/>
    </row>
    <row r="7" spans="1:15" x14ac:dyDescent="0.25">
      <c r="B7" s="102" t="s">
        <v>727</v>
      </c>
      <c r="D7" s="109"/>
      <c r="F7" s="109"/>
      <c r="G7" s="109" t="s">
        <v>713</v>
      </c>
      <c r="H7" s="108"/>
      <c r="I7" s="108"/>
      <c r="J7" s="108"/>
    </row>
    <row r="8" spans="1:15" x14ac:dyDescent="0.25">
      <c r="B8" s="102" t="s">
        <v>32</v>
      </c>
      <c r="E8" s="109" t="s">
        <v>284</v>
      </c>
      <c r="F8" s="109"/>
      <c r="G8" s="108"/>
      <c r="H8" s="108"/>
      <c r="I8" s="109" t="s">
        <v>730</v>
      </c>
      <c r="J8" s="108"/>
      <c r="K8" s="109" t="s">
        <v>729</v>
      </c>
    </row>
    <row r="9" spans="1:15" x14ac:dyDescent="0.25">
      <c r="B9" s="112" t="s">
        <v>731</v>
      </c>
      <c r="F9" s="108"/>
      <c r="G9" s="108" t="s">
        <v>284</v>
      </c>
      <c r="I9" s="108" t="s">
        <v>290</v>
      </c>
      <c r="J9" s="108"/>
      <c r="K9" s="109" t="s">
        <v>289</v>
      </c>
    </row>
    <row r="10" spans="1:15" x14ac:dyDescent="0.25">
      <c r="B10" s="102" t="s">
        <v>36</v>
      </c>
      <c r="F10" s="108"/>
      <c r="G10" s="108" t="s">
        <v>284</v>
      </c>
      <c r="I10" s="108" t="s">
        <v>290</v>
      </c>
      <c r="J10" s="108"/>
      <c r="K10" s="109" t="s">
        <v>289</v>
      </c>
    </row>
    <row r="11" spans="1:15" x14ac:dyDescent="0.25">
      <c r="A11" s="109"/>
      <c r="B11" s="102" t="s">
        <v>719</v>
      </c>
      <c r="D11" s="109"/>
      <c r="F11" s="109"/>
      <c r="G11" s="109" t="s">
        <v>283</v>
      </c>
      <c r="I11" s="108" t="s">
        <v>716</v>
      </c>
      <c r="J11" s="108"/>
      <c r="K11" s="109" t="s">
        <v>711</v>
      </c>
    </row>
    <row r="12" spans="1:15" x14ac:dyDescent="0.25">
      <c r="B12" s="102" t="s">
        <v>728</v>
      </c>
      <c r="E12" s="108"/>
      <c r="F12" s="108"/>
      <c r="G12" s="108"/>
      <c r="I12" s="108" t="s">
        <v>715</v>
      </c>
      <c r="J12" s="108"/>
    </row>
    <row r="13" spans="1:15" x14ac:dyDescent="0.25">
      <c r="B13" s="102" t="s">
        <v>153</v>
      </c>
      <c r="C13" s="108"/>
      <c r="D13" s="108"/>
      <c r="E13" s="108"/>
      <c r="F13" s="108"/>
      <c r="H13" s="108"/>
      <c r="I13" s="108" t="s">
        <v>715</v>
      </c>
      <c r="J13" s="108"/>
      <c r="K13" s="108"/>
    </row>
    <row r="14" spans="1:15" x14ac:dyDescent="0.25">
      <c r="B14" s="113" t="s">
        <v>65</v>
      </c>
      <c r="C14" s="108"/>
      <c r="D14" s="108"/>
      <c r="F14" s="109"/>
      <c r="K14" s="108" t="s">
        <v>287</v>
      </c>
      <c r="M14" s="108" t="s">
        <v>290</v>
      </c>
      <c r="N14" s="108"/>
      <c r="O14" s="109" t="s">
        <v>289</v>
      </c>
    </row>
    <row r="15" spans="1:15" s="103" customFormat="1" x14ac:dyDescent="0.25">
      <c r="B15" s="113" t="s">
        <v>17</v>
      </c>
      <c r="C15" s="108"/>
      <c r="E15" s="109"/>
      <c r="F15" s="108"/>
      <c r="K15" s="109" t="s">
        <v>288</v>
      </c>
      <c r="L15" s="108"/>
      <c r="M15" s="108" t="s">
        <v>290</v>
      </c>
      <c r="N15" s="109"/>
    </row>
    <row r="16" spans="1:15" x14ac:dyDescent="0.25">
      <c r="B16" s="101" t="s">
        <v>732</v>
      </c>
      <c r="D16" s="109"/>
      <c r="F16" s="109"/>
      <c r="G16" s="108"/>
      <c r="H16" s="108"/>
      <c r="K16" s="108"/>
      <c r="L16" s="108"/>
      <c r="M16" s="109" t="s">
        <v>289</v>
      </c>
    </row>
    <row r="17" spans="1:11" x14ac:dyDescent="0.25">
      <c r="B17" s="102" t="s">
        <v>41</v>
      </c>
      <c r="C17" s="108"/>
      <c r="D17" s="108"/>
      <c r="E17" s="108"/>
      <c r="F17" s="109"/>
      <c r="H17" s="108"/>
      <c r="I17" s="108"/>
      <c r="J17" s="108"/>
      <c r="K17" s="109" t="s">
        <v>288</v>
      </c>
    </row>
    <row r="18" spans="1:11" x14ac:dyDescent="0.25">
      <c r="B18" s="102"/>
      <c r="C18" s="108"/>
      <c r="D18" s="108"/>
      <c r="E18" s="108"/>
      <c r="F18" s="109"/>
      <c r="H18" s="108"/>
      <c r="I18" s="108"/>
      <c r="J18" s="108"/>
      <c r="K18" s="108"/>
    </row>
    <row r="19" spans="1:11" x14ac:dyDescent="0.25">
      <c r="B19" s="102"/>
      <c r="C19" s="108"/>
      <c r="D19" s="108"/>
      <c r="E19" s="108"/>
      <c r="F19" s="109"/>
      <c r="H19" s="108"/>
      <c r="I19" s="108"/>
      <c r="J19" s="108"/>
      <c r="K19" s="108"/>
    </row>
    <row r="20" spans="1:11" x14ac:dyDescent="0.25">
      <c r="B20" s="102"/>
      <c r="C20" s="108"/>
      <c r="D20" s="108"/>
      <c r="E20" s="108"/>
      <c r="F20" s="109"/>
      <c r="H20" s="108"/>
      <c r="I20" s="108"/>
      <c r="J20" s="108"/>
      <c r="K20" s="108"/>
    </row>
    <row r="21" spans="1:11" x14ac:dyDescent="0.25">
      <c r="B21" s="102"/>
      <c r="C21" s="108"/>
      <c r="D21" s="108"/>
      <c r="E21" s="108"/>
      <c r="F21" s="109"/>
      <c r="H21" s="108"/>
      <c r="I21" s="108"/>
      <c r="J21" s="108"/>
      <c r="K21" s="108"/>
    </row>
    <row r="22" spans="1:11" x14ac:dyDescent="0.25">
      <c r="B22" s="102"/>
      <c r="C22" s="108"/>
      <c r="D22" s="108"/>
      <c r="E22" s="108"/>
      <c r="F22" s="109"/>
      <c r="H22" s="108"/>
      <c r="I22" s="108"/>
      <c r="J22" s="108"/>
      <c r="K22" s="108"/>
    </row>
    <row r="23" spans="1:11" x14ac:dyDescent="0.25">
      <c r="B23" s="108"/>
      <c r="C23" s="108"/>
      <c r="D23" s="108"/>
      <c r="E23" s="108"/>
      <c r="F23" s="109"/>
      <c r="H23" s="108"/>
      <c r="I23" s="108"/>
      <c r="J23" s="108"/>
      <c r="K23" s="108"/>
    </row>
    <row r="24" spans="1:11" s="115" customFormat="1" x14ac:dyDescent="0.25">
      <c r="A24" s="114"/>
    </row>
    <row r="25" spans="1:11" x14ac:dyDescent="0.25">
      <c r="A25" s="106" t="s">
        <v>278</v>
      </c>
      <c r="B25" s="116"/>
      <c r="C25" s="108"/>
      <c r="D25" s="108"/>
      <c r="F25" s="109"/>
      <c r="H25" s="108"/>
      <c r="J25" s="108"/>
      <c r="K25" s="108"/>
    </row>
    <row r="26" spans="1:11" x14ac:dyDescent="0.25">
      <c r="A26" s="109"/>
      <c r="B26" s="102" t="s">
        <v>726</v>
      </c>
      <c r="C26" s="108" t="s">
        <v>281</v>
      </c>
      <c r="D26" s="108"/>
      <c r="E26" s="109" t="s">
        <v>289</v>
      </c>
      <c r="F26" s="108"/>
      <c r="J26" s="108"/>
    </row>
    <row r="27" spans="1:11" x14ac:dyDescent="0.25">
      <c r="A27" s="109"/>
      <c r="B27" s="102" t="s">
        <v>282</v>
      </c>
      <c r="C27" s="109" t="s">
        <v>285</v>
      </c>
      <c r="D27" s="109"/>
      <c r="E27" s="108" t="s">
        <v>712</v>
      </c>
      <c r="F27" s="108"/>
      <c r="G27" s="108"/>
      <c r="J27" s="108"/>
      <c r="K27" s="108"/>
    </row>
    <row r="28" spans="1:11" x14ac:dyDescent="0.25">
      <c r="A28" s="109"/>
      <c r="B28" s="102" t="s">
        <v>737</v>
      </c>
      <c r="D28" s="109"/>
      <c r="E28" s="108" t="s">
        <v>711</v>
      </c>
      <c r="F28" s="108"/>
      <c r="G28" s="108"/>
      <c r="J28" s="108"/>
      <c r="K28" s="108"/>
    </row>
    <row r="29" spans="1:11" x14ac:dyDescent="0.25">
      <c r="A29" s="109"/>
      <c r="B29" s="102" t="s">
        <v>736</v>
      </c>
      <c r="D29" s="109"/>
      <c r="E29" s="117"/>
      <c r="F29" s="108"/>
      <c r="G29" s="108" t="s">
        <v>714</v>
      </c>
      <c r="J29" s="108"/>
      <c r="K29" s="108"/>
    </row>
    <row r="30" spans="1:11" x14ac:dyDescent="0.25">
      <c r="A30" s="109"/>
      <c r="B30" s="102" t="s">
        <v>680</v>
      </c>
      <c r="D30" s="109"/>
      <c r="E30" s="117"/>
      <c r="F30" s="108"/>
      <c r="G30" s="108" t="s">
        <v>711</v>
      </c>
      <c r="J30" s="108"/>
      <c r="K30" s="108"/>
    </row>
    <row r="31" spans="1:11" x14ac:dyDescent="0.25">
      <c r="A31" s="109"/>
      <c r="B31" s="102" t="s">
        <v>279</v>
      </c>
      <c r="D31" s="109"/>
      <c r="E31" s="108" t="s">
        <v>283</v>
      </c>
      <c r="F31" s="108"/>
      <c r="G31" s="108" t="s">
        <v>290</v>
      </c>
      <c r="H31" s="108"/>
      <c r="I31" s="109" t="s">
        <v>709</v>
      </c>
      <c r="J31" s="108"/>
      <c r="K31" s="109" t="s">
        <v>714</v>
      </c>
    </row>
    <row r="32" spans="1:11" x14ac:dyDescent="0.25">
      <c r="A32" s="109"/>
      <c r="B32" s="102" t="s">
        <v>718</v>
      </c>
      <c r="C32" s="108"/>
      <c r="D32" s="108"/>
      <c r="E32" s="108"/>
      <c r="F32" s="108"/>
      <c r="G32" s="109" t="s">
        <v>288</v>
      </c>
      <c r="H32" s="108"/>
      <c r="I32" s="108" t="s">
        <v>290</v>
      </c>
      <c r="J32" s="108"/>
      <c r="K32" s="109" t="s">
        <v>289</v>
      </c>
    </row>
    <row r="33" spans="1:15" x14ac:dyDescent="0.25">
      <c r="A33" s="109"/>
      <c r="B33" s="102" t="s">
        <v>734</v>
      </c>
      <c r="C33" s="108"/>
      <c r="D33" s="108"/>
      <c r="E33" s="108"/>
      <c r="F33" s="109"/>
      <c r="G33" s="109" t="s">
        <v>288</v>
      </c>
      <c r="I33" s="108" t="s">
        <v>716</v>
      </c>
      <c r="J33" s="108"/>
      <c r="M33" s="109" t="s">
        <v>709</v>
      </c>
    </row>
    <row r="34" spans="1:15" x14ac:dyDescent="0.25">
      <c r="A34" s="109"/>
      <c r="B34" s="102" t="s">
        <v>735</v>
      </c>
      <c r="C34" s="108"/>
      <c r="D34" s="108"/>
      <c r="E34" s="108"/>
      <c r="F34" s="109"/>
      <c r="I34" s="109" t="s">
        <v>288</v>
      </c>
      <c r="K34" s="108" t="s">
        <v>716</v>
      </c>
    </row>
    <row r="35" spans="1:15" x14ac:dyDescent="0.25">
      <c r="A35" s="109"/>
      <c r="B35" s="102" t="s">
        <v>669</v>
      </c>
      <c r="D35" s="109"/>
      <c r="F35" s="109"/>
      <c r="I35" s="109" t="s">
        <v>288</v>
      </c>
      <c r="J35" s="108"/>
      <c r="K35" s="108" t="s">
        <v>290</v>
      </c>
      <c r="L35" s="108"/>
      <c r="M35" s="109" t="s">
        <v>289</v>
      </c>
    </row>
    <row r="36" spans="1:15" x14ac:dyDescent="0.25">
      <c r="A36" s="109"/>
      <c r="B36" s="102" t="s">
        <v>720</v>
      </c>
      <c r="C36" s="108"/>
      <c r="D36" s="108"/>
      <c r="E36" s="108"/>
      <c r="F36" s="109"/>
      <c r="K36" s="109" t="s">
        <v>288</v>
      </c>
      <c r="L36" s="108"/>
      <c r="M36" s="108" t="s">
        <v>290</v>
      </c>
      <c r="N36" s="108"/>
      <c r="O36" s="109" t="s">
        <v>289</v>
      </c>
    </row>
    <row r="37" spans="1:15" x14ac:dyDescent="0.25">
      <c r="A37" s="109"/>
      <c r="B37" s="102" t="s">
        <v>444</v>
      </c>
      <c r="C37" s="108"/>
      <c r="D37" s="108"/>
      <c r="E37" s="108"/>
      <c r="F37" s="108"/>
      <c r="K37" s="109" t="s">
        <v>288</v>
      </c>
      <c r="L37" s="108"/>
      <c r="M37" s="108" t="s">
        <v>290</v>
      </c>
      <c r="N37" s="108"/>
      <c r="O37" s="109" t="s">
        <v>289</v>
      </c>
    </row>
    <row r="38" spans="1:15" x14ac:dyDescent="0.25">
      <c r="A38" s="109"/>
      <c r="B38" s="102" t="s">
        <v>721</v>
      </c>
      <c r="D38" s="108"/>
      <c r="E38" s="108"/>
      <c r="F38" s="108"/>
      <c r="H38" s="108"/>
      <c r="J38" s="108"/>
      <c r="K38" s="109" t="s">
        <v>288</v>
      </c>
      <c r="M38" s="108" t="s">
        <v>290</v>
      </c>
      <c r="N38" s="108"/>
      <c r="O38" s="109" t="s">
        <v>289</v>
      </c>
    </row>
    <row r="39" spans="1:15" x14ac:dyDescent="0.25">
      <c r="A39" s="109"/>
      <c r="B39" s="102" t="s">
        <v>722</v>
      </c>
      <c r="D39" s="109"/>
      <c r="F39" s="109"/>
      <c r="G39" s="108"/>
      <c r="H39" s="108"/>
      <c r="K39" s="109" t="s">
        <v>288</v>
      </c>
      <c r="L39" s="108"/>
      <c r="M39" s="108" t="s">
        <v>290</v>
      </c>
      <c r="N39" s="108"/>
      <c r="O39" s="109" t="s">
        <v>289</v>
      </c>
    </row>
    <row r="40" spans="1:15" x14ac:dyDescent="0.25">
      <c r="A40" s="109"/>
      <c r="B40" s="102" t="s">
        <v>723</v>
      </c>
      <c r="C40" s="108"/>
      <c r="D40" s="108"/>
      <c r="F40" s="108"/>
      <c r="G40" s="108"/>
      <c r="J40" s="108"/>
      <c r="M40" s="108" t="s">
        <v>286</v>
      </c>
    </row>
    <row r="41" spans="1:15" x14ac:dyDescent="0.25">
      <c r="A41" s="109"/>
      <c r="B41" s="102" t="s">
        <v>725</v>
      </c>
      <c r="C41" s="108"/>
      <c r="D41" s="108"/>
      <c r="E41" s="108"/>
      <c r="F41" s="108"/>
      <c r="G41" s="108"/>
      <c r="H41" s="108"/>
      <c r="I41" s="108"/>
      <c r="J41" s="108"/>
      <c r="M41" s="109" t="s">
        <v>288</v>
      </c>
    </row>
    <row r="42" spans="1:15" x14ac:dyDescent="0.25">
      <c r="A42" s="109"/>
      <c r="B42" s="102" t="s">
        <v>724</v>
      </c>
      <c r="D42" s="109"/>
      <c r="F42" s="109"/>
      <c r="G42" s="108"/>
      <c r="H42" s="108"/>
      <c r="I42" s="118"/>
      <c r="J42" s="108"/>
    </row>
    <row r="43" spans="1:15" x14ac:dyDescent="0.25">
      <c r="A43" s="109"/>
      <c r="B43" s="102"/>
      <c r="C43" s="108"/>
      <c r="D43" s="108"/>
      <c r="E43" s="119"/>
      <c r="F43" s="109"/>
      <c r="H43" s="108"/>
      <c r="J43" s="108"/>
    </row>
    <row r="44" spans="1:15" x14ac:dyDescent="0.25">
      <c r="A44" s="109"/>
      <c r="C44" s="108"/>
      <c r="D44" s="108"/>
      <c r="F44" s="109"/>
      <c r="H44" s="108"/>
      <c r="I44" s="108"/>
      <c r="J44" s="108"/>
      <c r="K44" s="108"/>
    </row>
    <row r="45" spans="1:15" x14ac:dyDescent="0.25">
      <c r="A45" s="109"/>
      <c r="B45" s="108"/>
      <c r="C45" s="108"/>
      <c r="D45" s="108"/>
      <c r="E45" s="108"/>
      <c r="F45" s="108"/>
      <c r="G45" s="108"/>
      <c r="H45" s="108"/>
      <c r="I45" s="108"/>
      <c r="J45" s="108"/>
      <c r="K45" s="108"/>
    </row>
    <row r="46" spans="1:15" x14ac:dyDescent="0.25">
      <c r="A46" s="109"/>
      <c r="B46" s="108"/>
      <c r="C46" s="108"/>
      <c r="D46" s="108"/>
      <c r="E46" s="108"/>
      <c r="F46" s="108"/>
      <c r="G46" s="108"/>
      <c r="H46" s="108"/>
      <c r="I46" s="108"/>
      <c r="J46" s="108"/>
      <c r="K46" s="108"/>
    </row>
    <row r="47" spans="1:15" x14ac:dyDescent="0.25">
      <c r="A47" s="109"/>
      <c r="B47" s="108"/>
      <c r="C47" s="108"/>
      <c r="D47" s="108"/>
      <c r="E47" s="108"/>
      <c r="F47" s="108"/>
      <c r="G47" s="108"/>
      <c r="H47" s="108"/>
      <c r="I47" s="108"/>
      <c r="J47" s="108"/>
      <c r="K47" s="108"/>
    </row>
    <row r="48" spans="1:15" x14ac:dyDescent="0.25">
      <c r="A48" s="109"/>
    </row>
  </sheetData>
  <phoneticPr fontId="13" type="noConversion"/>
  <conditionalFormatting sqref="B23:C23 K44 I44 E27:F28 F15 D5 I7 H24:H25 F40:G40 B3:E3 K18:K22 H5 N15 D4:E4 F9:G10 I4:L4 E17:E23 K14 L15 I17:J23 H32 F29:F30 L40 L27:L30 J24:J31 C40:D40 H41 E12:G12 C17:C22 D17:D25 C14:D14 J6:J7 B6:B7 L17:L25 J40:J41 C33:D34 C36:D36 L36 L33:L34 L5:L12">
    <cfRule type="cellIs" dxfId="112" priority="56" operator="equal">
      <formula>"TBD"</formula>
    </cfRule>
  </conditionalFormatting>
  <conditionalFormatting sqref="E24 B24:C24 I13 I24 C40 C33:C34 C36">
    <cfRule type="cellIs" dxfId="111" priority="55" operator="equal">
      <formula>"未完成"</formula>
    </cfRule>
  </conditionalFormatting>
  <conditionalFormatting sqref="J42 L42">
    <cfRule type="cellIs" dxfId="110" priority="54" operator="equal">
      <formula>"TBD"</formula>
    </cfRule>
  </conditionalFormatting>
  <conditionalFormatting sqref="B40">
    <cfRule type="cellIs" dxfId="109" priority="51" operator="equal">
      <formula>"TBD"</formula>
    </cfRule>
  </conditionalFormatting>
  <conditionalFormatting sqref="B25">
    <cfRule type="cellIs" dxfId="108" priority="52" operator="equal">
      <formula>"TBD"</formula>
    </cfRule>
  </conditionalFormatting>
  <conditionalFormatting sqref="L39">
    <cfRule type="cellIs" dxfId="107" priority="47" operator="equal">
      <formula>"TBD"</formula>
    </cfRule>
  </conditionalFormatting>
  <conditionalFormatting sqref="H43 J43">
    <cfRule type="cellIs" dxfId="106" priority="46" operator="equal">
      <formula>"TBD"</formula>
    </cfRule>
  </conditionalFormatting>
  <conditionalFormatting sqref="B43">
    <cfRule type="cellIs" dxfId="105" priority="45" operator="equal">
      <formula>"TBD"</formula>
    </cfRule>
  </conditionalFormatting>
  <conditionalFormatting sqref="B41">
    <cfRule type="cellIs" dxfId="104" priority="44" operator="equal">
      <formula>"未完成"</formula>
    </cfRule>
  </conditionalFormatting>
  <conditionalFormatting sqref="B9">
    <cfRule type="cellIs" dxfId="103" priority="43" operator="equal">
      <formula>"未完成"</formula>
    </cfRule>
  </conditionalFormatting>
  <conditionalFormatting sqref="B37">
    <cfRule type="cellIs" dxfId="102" priority="42" operator="equal">
      <formula>"未完成"</formula>
    </cfRule>
  </conditionalFormatting>
  <conditionalFormatting sqref="I6">
    <cfRule type="cellIs" dxfId="101" priority="41" operator="equal">
      <formula>"TBD"</formula>
    </cfRule>
  </conditionalFormatting>
  <conditionalFormatting sqref="M15">
    <cfRule type="cellIs" dxfId="100" priority="37" operator="equal">
      <formula>"TBD"</formula>
    </cfRule>
  </conditionalFormatting>
  <conditionalFormatting sqref="J5">
    <cfRule type="cellIs" dxfId="99" priority="36" operator="equal">
      <formula>"TBD"</formula>
    </cfRule>
  </conditionalFormatting>
  <conditionalFormatting sqref="I5">
    <cfRule type="cellIs" dxfId="98" priority="35" operator="equal">
      <formula>"TBD"</formula>
    </cfRule>
  </conditionalFormatting>
  <conditionalFormatting sqref="L16">
    <cfRule type="cellIs" dxfId="97" priority="34" operator="equal">
      <formula>"TBD"</formula>
    </cfRule>
  </conditionalFormatting>
  <conditionalFormatting sqref="K16">
    <cfRule type="cellIs" dxfId="96" priority="33" operator="equal">
      <formula>"TBD"</formula>
    </cfRule>
  </conditionalFormatting>
  <conditionalFormatting sqref="J9">
    <cfRule type="cellIs" dxfId="95" priority="32" operator="equal">
      <formula>"TBD"</formula>
    </cfRule>
  </conditionalFormatting>
  <conditionalFormatting sqref="I9">
    <cfRule type="cellIs" dxfId="94" priority="31" operator="equal">
      <formula>"TBD"</formula>
    </cfRule>
  </conditionalFormatting>
  <conditionalFormatting sqref="J10">
    <cfRule type="cellIs" dxfId="93" priority="30" operator="equal">
      <formula>"TBD"</formula>
    </cfRule>
  </conditionalFormatting>
  <conditionalFormatting sqref="I10">
    <cfRule type="cellIs" dxfId="92" priority="29" operator="equal">
      <formula>"TBD"</formula>
    </cfRule>
  </conditionalFormatting>
  <conditionalFormatting sqref="J12">
    <cfRule type="cellIs" dxfId="91" priority="28" operator="equal">
      <formula>"TBD"</formula>
    </cfRule>
  </conditionalFormatting>
  <conditionalFormatting sqref="I12">
    <cfRule type="cellIs" dxfId="90" priority="27" operator="equal">
      <formula>"TBD"</formula>
    </cfRule>
  </conditionalFormatting>
  <conditionalFormatting sqref="N14">
    <cfRule type="cellIs" dxfId="89" priority="26" operator="equal">
      <formula>"TBD"</formula>
    </cfRule>
  </conditionalFormatting>
  <conditionalFormatting sqref="M14">
    <cfRule type="cellIs" dxfId="88" priority="25" operator="equal">
      <formula>"TBD"</formula>
    </cfRule>
  </conditionalFormatting>
  <conditionalFormatting sqref="H8">
    <cfRule type="cellIs" dxfId="87" priority="24" operator="equal">
      <formula>"TBD"</formula>
    </cfRule>
  </conditionalFormatting>
  <conditionalFormatting sqref="G8">
    <cfRule type="cellIs" dxfId="86" priority="23" operator="equal">
      <formula>"TBD"</formula>
    </cfRule>
  </conditionalFormatting>
  <conditionalFormatting sqref="H31">
    <cfRule type="cellIs" dxfId="85" priority="22" operator="equal">
      <formula>"TBD"</formula>
    </cfRule>
  </conditionalFormatting>
  <conditionalFormatting sqref="G31">
    <cfRule type="cellIs" dxfId="84" priority="21" operator="equal">
      <formula>"TBD"</formula>
    </cfRule>
  </conditionalFormatting>
  <conditionalFormatting sqref="J32">
    <cfRule type="cellIs" dxfId="83" priority="18" operator="equal">
      <formula>"TBD"</formula>
    </cfRule>
  </conditionalFormatting>
  <conditionalFormatting sqref="I32">
    <cfRule type="cellIs" dxfId="82" priority="17" operator="equal">
      <formula>"TBD"</formula>
    </cfRule>
  </conditionalFormatting>
  <conditionalFormatting sqref="J33">
    <cfRule type="cellIs" dxfId="81" priority="16" operator="equal">
      <formula>"TBD"</formula>
    </cfRule>
  </conditionalFormatting>
  <conditionalFormatting sqref="I33">
    <cfRule type="cellIs" dxfId="80" priority="15" operator="equal">
      <formula>"TBD"</formula>
    </cfRule>
  </conditionalFormatting>
  <conditionalFormatting sqref="N36">
    <cfRule type="cellIs" dxfId="79" priority="14" operator="equal">
      <formula>"TBD"</formula>
    </cfRule>
  </conditionalFormatting>
  <conditionalFormatting sqref="M36">
    <cfRule type="cellIs" dxfId="78" priority="13" operator="equal">
      <formula>"TBD"</formula>
    </cfRule>
  </conditionalFormatting>
  <conditionalFormatting sqref="N38">
    <cfRule type="cellIs" dxfId="77" priority="12" operator="equal">
      <formula>"TBD"</formula>
    </cfRule>
  </conditionalFormatting>
  <conditionalFormatting sqref="M38">
    <cfRule type="cellIs" dxfId="76" priority="11" operator="equal">
      <formula>"TBD"</formula>
    </cfRule>
  </conditionalFormatting>
  <conditionalFormatting sqref="N39">
    <cfRule type="cellIs" dxfId="75" priority="10" operator="equal">
      <formula>"TBD"</formula>
    </cfRule>
  </conditionalFormatting>
  <conditionalFormatting sqref="M39">
    <cfRule type="cellIs" dxfId="74" priority="9" operator="equal">
      <formula>"TBD"</formula>
    </cfRule>
  </conditionalFormatting>
  <conditionalFormatting sqref="N37">
    <cfRule type="cellIs" dxfId="73" priority="8" operator="equal">
      <formula>"TBD"</formula>
    </cfRule>
  </conditionalFormatting>
  <conditionalFormatting sqref="M37">
    <cfRule type="cellIs" dxfId="72" priority="7" operator="equal">
      <formula>"TBD"</formula>
    </cfRule>
  </conditionalFormatting>
  <conditionalFormatting sqref="L35">
    <cfRule type="cellIs" dxfId="71" priority="6" operator="equal">
      <formula>"TBD"</formula>
    </cfRule>
  </conditionalFormatting>
  <conditionalFormatting sqref="K35">
    <cfRule type="cellIs" dxfId="70" priority="5" operator="equal">
      <formula>"TBD"</formula>
    </cfRule>
  </conditionalFormatting>
  <conditionalFormatting sqref="J11">
    <cfRule type="cellIs" dxfId="69" priority="4" operator="equal">
      <formula>"TBD"</formula>
    </cfRule>
  </conditionalFormatting>
  <conditionalFormatting sqref="I11">
    <cfRule type="cellIs" dxfId="68" priority="3" operator="equal">
      <formula>"TBD"</formula>
    </cfRule>
  </conditionalFormatting>
  <conditionalFormatting sqref="G29:G30">
    <cfRule type="cellIs" dxfId="67" priority="2" operator="equal">
      <formula>"TBD"</formula>
    </cfRule>
  </conditionalFormatting>
  <conditionalFormatting sqref="K34">
    <cfRule type="cellIs" dxfId="66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zoomScale="120" zoomScaleNormal="120" zoomScalePageLayoutView="120" workbookViewId="0">
      <pane ySplit="1" topLeftCell="A16" activePane="bottomLeft" state="frozen"/>
      <selection pane="bottomLeft" activeCell="K16" sqref="K16"/>
    </sheetView>
  </sheetViews>
  <sheetFormatPr baseColWidth="10" defaultRowHeight="18" x14ac:dyDescent="0.25"/>
  <cols>
    <col min="1" max="1" width="25.42578125" style="77" customWidth="1"/>
    <col min="2" max="2" width="25.85546875" customWidth="1"/>
    <col min="3" max="4" width="4.5703125" customWidth="1"/>
    <col min="5" max="5" width="25.85546875" customWidth="1"/>
    <col min="6" max="7" width="4.5703125" customWidth="1"/>
    <col min="8" max="8" width="25.85546875" customWidth="1"/>
    <col min="9" max="10" width="4.5703125" customWidth="1"/>
    <col min="11" max="11" width="25.85546875" customWidth="1"/>
    <col min="12" max="13" width="4.5703125" customWidth="1"/>
    <col min="14" max="14" width="25.85546875" customWidth="1"/>
    <col min="15" max="16" width="4.5703125" customWidth="1"/>
  </cols>
  <sheetData>
    <row r="1" spans="1:17" s="48" customFormat="1" x14ac:dyDescent="0.25">
      <c r="A1" s="88"/>
      <c r="B1" s="89" t="s">
        <v>763</v>
      </c>
      <c r="C1" s="89" t="s">
        <v>517</v>
      </c>
      <c r="D1" s="90" t="s">
        <v>272</v>
      </c>
      <c r="E1" s="89" t="s">
        <v>764</v>
      </c>
      <c r="F1" s="89" t="s">
        <v>517</v>
      </c>
      <c r="G1" s="89" t="s">
        <v>272</v>
      </c>
      <c r="H1" s="89" t="s">
        <v>765</v>
      </c>
      <c r="I1" s="89" t="s">
        <v>517</v>
      </c>
      <c r="J1" s="90" t="s">
        <v>272</v>
      </c>
      <c r="K1" s="89" t="s">
        <v>766</v>
      </c>
      <c r="L1" s="89" t="s">
        <v>517</v>
      </c>
      <c r="M1" s="89" t="s">
        <v>272</v>
      </c>
      <c r="N1" s="89" t="s">
        <v>767</v>
      </c>
      <c r="O1" s="89" t="s">
        <v>517</v>
      </c>
      <c r="P1" s="89" t="s">
        <v>272</v>
      </c>
      <c r="Q1" s="90"/>
    </row>
    <row r="2" spans="1:17" x14ac:dyDescent="0.25">
      <c r="A2" s="87" t="s">
        <v>768</v>
      </c>
      <c r="E2" t="s">
        <v>526</v>
      </c>
      <c r="F2">
        <v>2</v>
      </c>
      <c r="H2" t="s">
        <v>551</v>
      </c>
      <c r="I2">
        <v>1</v>
      </c>
      <c r="K2" s="85" t="s">
        <v>769</v>
      </c>
      <c r="L2">
        <v>1</v>
      </c>
      <c r="N2" s="86" t="s">
        <v>770</v>
      </c>
      <c r="O2">
        <v>2</v>
      </c>
    </row>
    <row r="3" spans="1:17" x14ac:dyDescent="0.25">
      <c r="A3" s="87"/>
      <c r="B3" t="s">
        <v>597</v>
      </c>
      <c r="C3">
        <v>2</v>
      </c>
      <c r="D3" t="s">
        <v>771</v>
      </c>
      <c r="E3" t="s">
        <v>574</v>
      </c>
      <c r="F3">
        <v>1</v>
      </c>
      <c r="G3" t="s">
        <v>771</v>
      </c>
      <c r="H3" t="s">
        <v>155</v>
      </c>
      <c r="I3">
        <v>2</v>
      </c>
      <c r="K3" s="85" t="s">
        <v>772</v>
      </c>
      <c r="L3">
        <v>1</v>
      </c>
      <c r="N3" s="86" t="s">
        <v>773</v>
      </c>
      <c r="O3">
        <v>3</v>
      </c>
    </row>
    <row r="4" spans="1:17" x14ac:dyDescent="0.25">
      <c r="A4" s="87"/>
      <c r="E4" t="s">
        <v>545</v>
      </c>
      <c r="F4">
        <v>2</v>
      </c>
      <c r="H4" t="s">
        <v>563</v>
      </c>
      <c r="I4">
        <v>2</v>
      </c>
      <c r="K4" s="85" t="s">
        <v>774</v>
      </c>
      <c r="L4">
        <v>1</v>
      </c>
      <c r="N4" t="s">
        <v>567</v>
      </c>
      <c r="O4">
        <v>1</v>
      </c>
    </row>
    <row r="5" spans="1:17" x14ac:dyDescent="0.25">
      <c r="A5" s="87"/>
      <c r="E5" t="s">
        <v>775</v>
      </c>
      <c r="F5">
        <v>1</v>
      </c>
      <c r="H5" t="s">
        <v>564</v>
      </c>
      <c r="I5">
        <v>2</v>
      </c>
      <c r="K5" s="86" t="s">
        <v>776</v>
      </c>
      <c r="L5">
        <v>1</v>
      </c>
      <c r="N5" s="86" t="s">
        <v>776</v>
      </c>
      <c r="O5">
        <v>1</v>
      </c>
    </row>
    <row r="6" spans="1:17" x14ac:dyDescent="0.25">
      <c r="A6" s="87"/>
      <c r="H6" s="86"/>
      <c r="K6" s="85" t="s">
        <v>575</v>
      </c>
      <c r="L6">
        <v>2</v>
      </c>
      <c r="N6" s="86"/>
    </row>
    <row r="7" spans="1:17" x14ac:dyDescent="0.25">
      <c r="A7" s="9" t="s">
        <v>578</v>
      </c>
      <c r="C7">
        <f>SUM(C2:C6)</f>
        <v>2</v>
      </c>
      <c r="F7">
        <f>SUM(F2:F5)</f>
        <v>6</v>
      </c>
      <c r="H7" s="86"/>
      <c r="I7">
        <f>SUM(I2:I6)</f>
        <v>7</v>
      </c>
      <c r="K7" s="85"/>
      <c r="L7">
        <f>SUM(L2:L6)</f>
        <v>6</v>
      </c>
      <c r="N7" s="86"/>
      <c r="O7">
        <f>SUM(O2:O6)</f>
        <v>7</v>
      </c>
    </row>
    <row r="8" spans="1:17" x14ac:dyDescent="0.25">
      <c r="A8" s="87"/>
      <c r="N8" s="86"/>
    </row>
    <row r="9" spans="1:17" s="92" customFormat="1" x14ac:dyDescent="0.25">
      <c r="A9" s="91" t="s">
        <v>518</v>
      </c>
    </row>
    <row r="10" spans="1:17" x14ac:dyDescent="0.25">
      <c r="A10" s="87"/>
      <c r="B10" t="s">
        <v>577</v>
      </c>
      <c r="D10" t="s">
        <v>771</v>
      </c>
      <c r="E10" t="s">
        <v>557</v>
      </c>
      <c r="F10">
        <v>3</v>
      </c>
      <c r="H10" t="s">
        <v>532</v>
      </c>
      <c r="I10">
        <v>2</v>
      </c>
      <c r="K10" t="s">
        <v>554</v>
      </c>
      <c r="L10">
        <v>3</v>
      </c>
      <c r="N10" t="s">
        <v>593</v>
      </c>
      <c r="O10">
        <v>3</v>
      </c>
    </row>
    <row r="11" spans="1:17" x14ac:dyDescent="0.25">
      <c r="A11" s="87"/>
      <c r="E11" t="s">
        <v>595</v>
      </c>
      <c r="F11">
        <v>2</v>
      </c>
      <c r="G11" t="s">
        <v>771</v>
      </c>
      <c r="H11" t="s">
        <v>544</v>
      </c>
      <c r="I11">
        <v>1</v>
      </c>
      <c r="K11" t="s">
        <v>555</v>
      </c>
      <c r="L11">
        <v>3</v>
      </c>
      <c r="N11" t="s">
        <v>594</v>
      </c>
      <c r="O11">
        <v>1</v>
      </c>
    </row>
    <row r="12" spans="1:17" x14ac:dyDescent="0.25">
      <c r="A12" s="87"/>
      <c r="E12" s="95" t="s">
        <v>777</v>
      </c>
      <c r="F12">
        <v>1</v>
      </c>
      <c r="G12" t="s">
        <v>778</v>
      </c>
      <c r="H12" t="s">
        <v>558</v>
      </c>
      <c r="I12">
        <v>3</v>
      </c>
      <c r="N12" t="s">
        <v>556</v>
      </c>
      <c r="O12">
        <v>1</v>
      </c>
    </row>
    <row r="13" spans="1:17" x14ac:dyDescent="0.25">
      <c r="A13" s="87"/>
      <c r="E13" s="49" t="s">
        <v>779</v>
      </c>
      <c r="F13">
        <v>1</v>
      </c>
    </row>
    <row r="14" spans="1:17" x14ac:dyDescent="0.25">
      <c r="A14" s="9" t="s">
        <v>578</v>
      </c>
      <c r="C14">
        <f>SUM(C9:C13)</f>
        <v>0</v>
      </c>
      <c r="F14">
        <f>SUM(F9:F13)</f>
        <v>7</v>
      </c>
      <c r="H14" s="86"/>
      <c r="I14">
        <f>SUM(I9:I13)</f>
        <v>6</v>
      </c>
      <c r="K14" s="85"/>
      <c r="L14">
        <f>SUM(L9:L13)</f>
        <v>6</v>
      </c>
      <c r="N14" s="86"/>
      <c r="O14">
        <f>SUM(O9:O13)</f>
        <v>5</v>
      </c>
    </row>
    <row r="15" spans="1:17" s="92" customFormat="1" x14ac:dyDescent="0.25">
      <c r="A15" s="91"/>
    </row>
    <row r="16" spans="1:17" x14ac:dyDescent="0.25">
      <c r="A16" s="87" t="s">
        <v>519</v>
      </c>
      <c r="B16" t="s">
        <v>543</v>
      </c>
      <c r="C16">
        <v>4</v>
      </c>
      <c r="D16" t="s">
        <v>682</v>
      </c>
      <c r="E16" t="s">
        <v>540</v>
      </c>
      <c r="F16">
        <v>1</v>
      </c>
      <c r="G16" t="s">
        <v>682</v>
      </c>
      <c r="H16" t="s">
        <v>541</v>
      </c>
      <c r="I16">
        <v>3</v>
      </c>
      <c r="K16" t="s">
        <v>542</v>
      </c>
      <c r="L16">
        <v>3</v>
      </c>
      <c r="N16" t="s">
        <v>588</v>
      </c>
    </row>
    <row r="17" spans="1:15" x14ac:dyDescent="0.25">
      <c r="A17" s="87"/>
      <c r="E17" t="s">
        <v>572</v>
      </c>
      <c r="F17">
        <v>4</v>
      </c>
      <c r="H17" t="s">
        <v>191</v>
      </c>
      <c r="I17">
        <v>3</v>
      </c>
      <c r="K17" t="s">
        <v>573</v>
      </c>
      <c r="L17">
        <v>4</v>
      </c>
    </row>
    <row r="18" spans="1:15" x14ac:dyDescent="0.25">
      <c r="A18" s="87"/>
    </row>
    <row r="19" spans="1:15" x14ac:dyDescent="0.25">
      <c r="A19" s="9" t="s">
        <v>578</v>
      </c>
      <c r="C19">
        <f>SUM(C16:C18)</f>
        <v>4</v>
      </c>
      <c r="F19">
        <f>SUM(F16:F18)</f>
        <v>5</v>
      </c>
      <c r="H19" s="86"/>
      <c r="I19">
        <f>SUM(I16:I18)</f>
        <v>6</v>
      </c>
      <c r="K19" s="85"/>
      <c r="L19">
        <f>SUM(L16:L18)</f>
        <v>7</v>
      </c>
      <c r="N19" s="86"/>
      <c r="O19">
        <f>SUM(O14:O18)</f>
        <v>5</v>
      </c>
    </row>
    <row r="20" spans="1:15" x14ac:dyDescent="0.25">
      <c r="A20" s="87"/>
    </row>
    <row r="21" spans="1:15" s="92" customFormat="1" x14ac:dyDescent="0.25">
      <c r="A21" s="91"/>
    </row>
    <row r="22" spans="1:15" x14ac:dyDescent="0.25">
      <c r="A22" s="87" t="s">
        <v>520</v>
      </c>
      <c r="B22" t="s">
        <v>549</v>
      </c>
      <c r="C22">
        <v>3</v>
      </c>
      <c r="D22" t="s">
        <v>682</v>
      </c>
      <c r="E22" t="s">
        <v>531</v>
      </c>
      <c r="F22">
        <v>2</v>
      </c>
      <c r="H22" s="163" t="s">
        <v>528</v>
      </c>
      <c r="I22" s="163">
        <v>3</v>
      </c>
      <c r="K22" t="s">
        <v>534</v>
      </c>
      <c r="L22">
        <v>3</v>
      </c>
      <c r="N22" t="s">
        <v>539</v>
      </c>
      <c r="O22">
        <v>3</v>
      </c>
    </row>
    <row r="23" spans="1:15" x14ac:dyDescent="0.25">
      <c r="A23" s="87"/>
      <c r="B23" t="s">
        <v>568</v>
      </c>
      <c r="C23">
        <v>2</v>
      </c>
      <c r="D23" t="s">
        <v>682</v>
      </c>
      <c r="E23" s="86" t="s">
        <v>596</v>
      </c>
      <c r="F23">
        <v>1</v>
      </c>
      <c r="H23" t="s">
        <v>530</v>
      </c>
      <c r="I23">
        <v>1</v>
      </c>
      <c r="N23" t="s">
        <v>566</v>
      </c>
      <c r="O23">
        <v>1</v>
      </c>
    </row>
    <row r="24" spans="1:15" x14ac:dyDescent="0.25">
      <c r="A24" s="87"/>
      <c r="E24" s="86" t="s">
        <v>570</v>
      </c>
      <c r="F24">
        <v>2</v>
      </c>
      <c r="H24" s="86" t="s">
        <v>569</v>
      </c>
      <c r="I24">
        <v>1</v>
      </c>
      <c r="K24" s="86" t="s">
        <v>569</v>
      </c>
      <c r="L24">
        <v>1</v>
      </c>
      <c r="N24" s="86" t="s">
        <v>569</v>
      </c>
      <c r="O24">
        <v>1</v>
      </c>
    </row>
    <row r="25" spans="1:15" x14ac:dyDescent="0.25">
      <c r="A25" s="87"/>
      <c r="E25" t="s">
        <v>780</v>
      </c>
      <c r="G25" s="94" t="s">
        <v>121</v>
      </c>
      <c r="H25" t="s">
        <v>538</v>
      </c>
      <c r="I25">
        <v>3</v>
      </c>
    </row>
    <row r="26" spans="1:15" x14ac:dyDescent="0.25">
      <c r="A26" s="87"/>
      <c r="E26" t="s">
        <v>550</v>
      </c>
      <c r="F26">
        <v>1</v>
      </c>
      <c r="G26" s="94" t="s">
        <v>121</v>
      </c>
    </row>
    <row r="27" spans="1:15" x14ac:dyDescent="0.25">
      <c r="A27" s="87"/>
      <c r="G27" s="94"/>
    </row>
    <row r="28" spans="1:15" x14ac:dyDescent="0.25">
      <c r="A28" s="9" t="s">
        <v>578</v>
      </c>
      <c r="C28">
        <f>SUM(C22:C26)</f>
        <v>5</v>
      </c>
      <c r="F28">
        <f>SUM(F22:F24)</f>
        <v>5</v>
      </c>
      <c r="H28" s="86"/>
      <c r="I28">
        <f>SUM(I22:I26)</f>
        <v>8</v>
      </c>
      <c r="K28" s="85"/>
      <c r="L28">
        <f>SUM(L22:L26)</f>
        <v>4</v>
      </c>
      <c r="N28" s="86"/>
      <c r="O28">
        <f>SUM(O22:O26)</f>
        <v>5</v>
      </c>
    </row>
    <row r="29" spans="1:15" x14ac:dyDescent="0.25">
      <c r="A29" s="87"/>
      <c r="E29" s="86"/>
    </row>
    <row r="30" spans="1:15" s="92" customFormat="1" x14ac:dyDescent="0.25">
      <c r="A30" s="91"/>
    </row>
    <row r="31" spans="1:15" x14ac:dyDescent="0.25">
      <c r="A31" s="87" t="s">
        <v>521</v>
      </c>
      <c r="B31" t="s">
        <v>527</v>
      </c>
      <c r="C31">
        <v>2</v>
      </c>
      <c r="D31" s="94" t="s">
        <v>121</v>
      </c>
      <c r="E31" t="s">
        <v>525</v>
      </c>
      <c r="F31">
        <v>1</v>
      </c>
      <c r="H31" t="s">
        <v>529</v>
      </c>
      <c r="I31">
        <v>2</v>
      </c>
      <c r="K31" t="s">
        <v>535</v>
      </c>
      <c r="L31">
        <v>1</v>
      </c>
      <c r="N31" t="s">
        <v>591</v>
      </c>
      <c r="O31">
        <v>1</v>
      </c>
    </row>
    <row r="32" spans="1:15" x14ac:dyDescent="0.25">
      <c r="A32" s="87"/>
      <c r="B32" t="s">
        <v>571</v>
      </c>
      <c r="C32">
        <v>1</v>
      </c>
      <c r="E32" t="s">
        <v>561</v>
      </c>
      <c r="F32">
        <v>1</v>
      </c>
      <c r="H32" t="s">
        <v>533</v>
      </c>
      <c r="I32">
        <v>1</v>
      </c>
      <c r="K32" s="94" t="s">
        <v>559</v>
      </c>
      <c r="L32" s="94">
        <v>1</v>
      </c>
      <c r="N32" t="s">
        <v>592</v>
      </c>
      <c r="O32">
        <v>1</v>
      </c>
    </row>
    <row r="33" spans="1:15" x14ac:dyDescent="0.25">
      <c r="A33" s="87"/>
      <c r="B33" t="s">
        <v>579</v>
      </c>
      <c r="C33">
        <v>1</v>
      </c>
      <c r="D33" s="94" t="s">
        <v>121</v>
      </c>
      <c r="E33" t="s">
        <v>562</v>
      </c>
      <c r="F33">
        <v>1</v>
      </c>
      <c r="H33" t="s">
        <v>560</v>
      </c>
      <c r="I33">
        <v>1</v>
      </c>
      <c r="K33" t="s">
        <v>576</v>
      </c>
      <c r="L33">
        <v>1</v>
      </c>
      <c r="N33" t="s">
        <v>590</v>
      </c>
      <c r="O33">
        <v>1</v>
      </c>
    </row>
    <row r="34" spans="1:15" x14ac:dyDescent="0.25">
      <c r="A34" s="87"/>
      <c r="E34" t="s">
        <v>600</v>
      </c>
      <c r="F34">
        <v>2</v>
      </c>
      <c r="H34" t="s">
        <v>584</v>
      </c>
      <c r="I34">
        <v>1</v>
      </c>
      <c r="K34" t="s">
        <v>589</v>
      </c>
      <c r="L34">
        <v>1</v>
      </c>
      <c r="N34" s="95" t="s">
        <v>603</v>
      </c>
      <c r="O34">
        <v>0.5</v>
      </c>
    </row>
    <row r="35" spans="1:15" x14ac:dyDescent="0.25">
      <c r="A35" s="87"/>
      <c r="H35" t="s">
        <v>585</v>
      </c>
      <c r="I35">
        <v>1</v>
      </c>
      <c r="K35" t="s">
        <v>601</v>
      </c>
      <c r="L35">
        <v>1</v>
      </c>
      <c r="N35" s="95" t="s">
        <v>604</v>
      </c>
      <c r="O35">
        <v>2</v>
      </c>
    </row>
    <row r="36" spans="1:15" x14ac:dyDescent="0.25">
      <c r="A36" s="87"/>
    </row>
    <row r="37" spans="1:15" x14ac:dyDescent="0.25">
      <c r="A37" s="9" t="s">
        <v>578</v>
      </c>
      <c r="C37">
        <f>SUM(C31:C35)</f>
        <v>4</v>
      </c>
      <c r="F37">
        <f>SUM(F31:F35)</f>
        <v>5</v>
      </c>
      <c r="H37" s="86"/>
      <c r="I37">
        <f>SUM(I31:I35)</f>
        <v>6</v>
      </c>
      <c r="K37" s="85"/>
      <c r="L37">
        <f>SUM(L31:L36)</f>
        <v>5</v>
      </c>
      <c r="N37" s="86"/>
      <c r="O37">
        <f>SUM(O31:O35)</f>
        <v>5.5</v>
      </c>
    </row>
    <row r="38" spans="1:15" s="92" customFormat="1" x14ac:dyDescent="0.25">
      <c r="A38" s="91"/>
    </row>
    <row r="39" spans="1:15" x14ac:dyDescent="0.25">
      <c r="A39" s="87" t="s">
        <v>522</v>
      </c>
      <c r="B39" t="s">
        <v>524</v>
      </c>
      <c r="C39">
        <v>2</v>
      </c>
      <c r="D39" s="94" t="s">
        <v>121</v>
      </c>
      <c r="E39" t="s">
        <v>582</v>
      </c>
      <c r="F39">
        <v>2</v>
      </c>
      <c r="H39" t="s">
        <v>523</v>
      </c>
      <c r="I39">
        <v>2</v>
      </c>
    </row>
    <row r="40" spans="1:15" x14ac:dyDescent="0.25">
      <c r="A40" s="87"/>
      <c r="B40" t="s">
        <v>581</v>
      </c>
      <c r="C40">
        <v>2</v>
      </c>
      <c r="D40" s="94" t="s">
        <v>121</v>
      </c>
      <c r="E40" t="s">
        <v>583</v>
      </c>
      <c r="F40">
        <v>2</v>
      </c>
      <c r="H40" t="s">
        <v>580</v>
      </c>
      <c r="I40">
        <v>1</v>
      </c>
    </row>
    <row r="41" spans="1:15" x14ac:dyDescent="0.25">
      <c r="A41" s="87"/>
      <c r="B41" t="s">
        <v>586</v>
      </c>
      <c r="C41">
        <v>1</v>
      </c>
      <c r="D41" s="94" t="s">
        <v>121</v>
      </c>
      <c r="E41" t="s">
        <v>536</v>
      </c>
      <c r="F41">
        <v>2</v>
      </c>
      <c r="H41" t="s">
        <v>536</v>
      </c>
      <c r="I41">
        <v>1</v>
      </c>
    </row>
    <row r="42" spans="1:15" x14ac:dyDescent="0.25">
      <c r="A42" s="87"/>
      <c r="E42" t="s">
        <v>587</v>
      </c>
      <c r="F42">
        <v>1</v>
      </c>
    </row>
    <row r="43" spans="1:15" x14ac:dyDescent="0.25">
      <c r="A43" s="9" t="s">
        <v>578</v>
      </c>
      <c r="C43">
        <f>SUM(C38:C42)</f>
        <v>5</v>
      </c>
      <c r="F43">
        <f>SUM(F38:F42)</f>
        <v>7</v>
      </c>
      <c r="H43" s="86"/>
      <c r="I43">
        <f>SUM(I38:I42)</f>
        <v>4</v>
      </c>
      <c r="K43" s="85"/>
      <c r="L43">
        <f>SUM(L38:L42)</f>
        <v>0</v>
      </c>
      <c r="N43" s="86"/>
      <c r="O43">
        <f>SUM(O38:O42)</f>
        <v>0</v>
      </c>
    </row>
    <row r="44" spans="1:15" x14ac:dyDescent="0.25">
      <c r="A44" s="87"/>
    </row>
    <row r="45" spans="1:15" s="92" customFormat="1" x14ac:dyDescent="0.25">
      <c r="A45" s="91"/>
    </row>
    <row r="46" spans="1:15" s="48" customFormat="1" x14ac:dyDescent="0.25">
      <c r="A46" s="84" t="s">
        <v>365</v>
      </c>
      <c r="B46" s="90" t="s">
        <v>762</v>
      </c>
      <c r="E46" s="90" t="s">
        <v>781</v>
      </c>
      <c r="H46" s="90" t="s">
        <v>782</v>
      </c>
      <c r="K46" s="90" t="s">
        <v>783</v>
      </c>
      <c r="N46" s="90" t="s">
        <v>784</v>
      </c>
    </row>
    <row r="47" spans="1:15" x14ac:dyDescent="0.25">
      <c r="A47" s="85" t="s">
        <v>510</v>
      </c>
      <c r="B47" s="83" t="s">
        <v>419</v>
      </c>
      <c r="E47" s="83"/>
      <c r="H47" s="83"/>
      <c r="K47" s="83"/>
      <c r="L47" s="83"/>
    </row>
    <row r="48" spans="1:15" x14ac:dyDescent="0.25">
      <c r="A48" s="85" t="s">
        <v>157</v>
      </c>
      <c r="E48" s="83" t="s">
        <v>423</v>
      </c>
      <c r="K48" s="83" t="s">
        <v>425</v>
      </c>
      <c r="N48" s="83" t="s">
        <v>419</v>
      </c>
    </row>
    <row r="49" spans="1:17" x14ac:dyDescent="0.25">
      <c r="A49" s="85" t="s">
        <v>507</v>
      </c>
      <c r="B49" s="83"/>
      <c r="E49" s="83" t="s">
        <v>424</v>
      </c>
      <c r="H49" s="83" t="s">
        <v>423</v>
      </c>
      <c r="K49" s="83" t="s">
        <v>425</v>
      </c>
      <c r="N49" s="83" t="s">
        <v>419</v>
      </c>
    </row>
    <row r="50" spans="1:17" x14ac:dyDescent="0.25">
      <c r="A50" s="85" t="s">
        <v>503</v>
      </c>
      <c r="B50" s="83"/>
      <c r="E50" s="83" t="s">
        <v>424</v>
      </c>
      <c r="H50" s="83" t="s">
        <v>423</v>
      </c>
      <c r="K50" s="83" t="s">
        <v>425</v>
      </c>
      <c r="N50" s="83" t="s">
        <v>419</v>
      </c>
    </row>
    <row r="51" spans="1:17" x14ac:dyDescent="0.25">
      <c r="A51" s="85" t="s">
        <v>547</v>
      </c>
      <c r="B51" s="83"/>
      <c r="E51" s="83" t="s">
        <v>598</v>
      </c>
      <c r="H51" s="83" t="s">
        <v>511</v>
      </c>
      <c r="K51" s="83"/>
      <c r="N51" s="83"/>
    </row>
    <row r="52" spans="1:17" x14ac:dyDescent="0.25">
      <c r="A52" s="85" t="s">
        <v>502</v>
      </c>
      <c r="B52" s="83"/>
      <c r="E52" s="83" t="s">
        <v>598</v>
      </c>
      <c r="H52" s="83" t="s">
        <v>511</v>
      </c>
      <c r="K52" s="83"/>
      <c r="N52" s="83"/>
    </row>
    <row r="53" spans="1:17" x14ac:dyDescent="0.25">
      <c r="A53" s="85" t="s">
        <v>504</v>
      </c>
      <c r="B53" s="83"/>
      <c r="E53" s="83" t="s">
        <v>598</v>
      </c>
      <c r="H53" s="83" t="s">
        <v>599</v>
      </c>
      <c r="K53" s="83"/>
      <c r="N53" s="83"/>
    </row>
    <row r="54" spans="1:17" x14ac:dyDescent="0.25">
      <c r="A54" s="85" t="s">
        <v>785</v>
      </c>
      <c r="B54" s="83"/>
      <c r="E54" s="83" t="s">
        <v>424</v>
      </c>
      <c r="H54" s="83" t="s">
        <v>537</v>
      </c>
      <c r="K54" s="83"/>
      <c r="N54" s="83"/>
    </row>
    <row r="55" spans="1:17" x14ac:dyDescent="0.25">
      <c r="A55" s="85" t="s">
        <v>786</v>
      </c>
      <c r="B55" s="83"/>
      <c r="E55" s="83" t="s">
        <v>424</v>
      </c>
      <c r="H55" s="83" t="s">
        <v>537</v>
      </c>
      <c r="K55" s="83"/>
      <c r="N55" s="83"/>
    </row>
    <row r="56" spans="1:17" x14ac:dyDescent="0.25">
      <c r="A56" s="85" t="s">
        <v>787</v>
      </c>
      <c r="B56" s="83"/>
      <c r="E56" s="83" t="s">
        <v>424</v>
      </c>
      <c r="H56" s="83" t="s">
        <v>537</v>
      </c>
      <c r="K56" s="83"/>
      <c r="N56" s="83"/>
    </row>
    <row r="57" spans="1:17" x14ac:dyDescent="0.25">
      <c r="A57" s="85" t="s">
        <v>500</v>
      </c>
      <c r="B57" s="83"/>
      <c r="E57" s="83"/>
      <c r="H57" s="83" t="s">
        <v>425</v>
      </c>
      <c r="K57" s="83" t="s">
        <v>419</v>
      </c>
    </row>
    <row r="58" spans="1:17" x14ac:dyDescent="0.25">
      <c r="A58" s="85" t="s">
        <v>506</v>
      </c>
      <c r="B58" s="83"/>
      <c r="E58" s="83"/>
      <c r="H58" s="83" t="s">
        <v>425</v>
      </c>
      <c r="K58" s="83" t="s">
        <v>419</v>
      </c>
      <c r="N58" s="83"/>
    </row>
    <row r="59" spans="1:17" x14ac:dyDescent="0.25">
      <c r="A59" s="85" t="s">
        <v>548</v>
      </c>
      <c r="B59" s="83"/>
      <c r="E59" s="83"/>
      <c r="H59" s="83" t="s">
        <v>425</v>
      </c>
      <c r="K59" s="83" t="s">
        <v>419</v>
      </c>
      <c r="N59" s="83"/>
    </row>
    <row r="60" spans="1:17" x14ac:dyDescent="0.25">
      <c r="A60" s="85" t="s">
        <v>501</v>
      </c>
      <c r="B60" s="83"/>
      <c r="E60" s="83"/>
      <c r="H60" s="83" t="s">
        <v>425</v>
      </c>
      <c r="K60" s="83"/>
      <c r="N60" s="83"/>
    </row>
    <row r="61" spans="1:17" x14ac:dyDescent="0.25">
      <c r="A61" s="85" t="s">
        <v>788</v>
      </c>
      <c r="B61" s="83"/>
      <c r="H61" s="83" t="s">
        <v>422</v>
      </c>
      <c r="K61" s="83" t="s">
        <v>423</v>
      </c>
      <c r="N61" s="83" t="s">
        <v>425</v>
      </c>
      <c r="O61" s="83"/>
      <c r="P61" s="83"/>
      <c r="Q61" s="83" t="s">
        <v>419</v>
      </c>
    </row>
    <row r="62" spans="1:17" x14ac:dyDescent="0.25">
      <c r="A62" s="85" t="s">
        <v>789</v>
      </c>
      <c r="B62" s="83"/>
      <c r="E62" s="83"/>
      <c r="H62" s="83"/>
      <c r="K62" s="83" t="s">
        <v>424</v>
      </c>
      <c r="N62" s="83"/>
    </row>
    <row r="63" spans="1:17" x14ac:dyDescent="0.25">
      <c r="A63" s="85" t="s">
        <v>512</v>
      </c>
      <c r="B63" s="83"/>
      <c r="E63" s="83"/>
      <c r="H63" s="83"/>
      <c r="K63" s="83"/>
      <c r="N63" s="83" t="s">
        <v>514</v>
      </c>
    </row>
    <row r="64" spans="1:17" x14ac:dyDescent="0.25">
      <c r="A64" s="85" t="s">
        <v>513</v>
      </c>
      <c r="B64" s="83"/>
      <c r="E64" s="83"/>
      <c r="H64" s="83"/>
      <c r="K64" s="83"/>
      <c r="N64" s="83" t="s">
        <v>790</v>
      </c>
    </row>
    <row r="65" spans="1:14" x14ac:dyDescent="0.25">
      <c r="A65" s="85" t="s">
        <v>791</v>
      </c>
      <c r="B65" s="83"/>
      <c r="E65" s="83"/>
      <c r="H65" s="83"/>
      <c r="K65" s="83" t="s">
        <v>424</v>
      </c>
      <c r="N65" s="83"/>
    </row>
    <row r="66" spans="1:14" x14ac:dyDescent="0.25">
      <c r="A66" s="85"/>
      <c r="B66" s="11"/>
      <c r="E66" s="11"/>
      <c r="H66" s="11"/>
      <c r="K66" s="11"/>
      <c r="N66" s="11"/>
    </row>
    <row r="67" spans="1:14" s="83" customFormat="1" x14ac:dyDescent="0.25">
      <c r="A67" s="85" t="s">
        <v>420</v>
      </c>
      <c r="K67" s="83" t="s">
        <v>537</v>
      </c>
      <c r="N67" s="93" t="s">
        <v>388</v>
      </c>
    </row>
    <row r="68" spans="1:14" s="83" customFormat="1" x14ac:dyDescent="0.25">
      <c r="A68" s="85" t="s">
        <v>536</v>
      </c>
      <c r="E68" s="51" t="s">
        <v>424</v>
      </c>
      <c r="H68" s="83" t="s">
        <v>537</v>
      </c>
      <c r="K68" s="93"/>
    </row>
    <row r="69" spans="1:14" s="83" customFormat="1" x14ac:dyDescent="0.25">
      <c r="A69" s="85" t="s">
        <v>792</v>
      </c>
      <c r="E69" s="83" t="s">
        <v>793</v>
      </c>
      <c r="H69" s="83" t="s">
        <v>552</v>
      </c>
    </row>
    <row r="70" spans="1:14" s="83" customFormat="1" x14ac:dyDescent="0.25">
      <c r="A70" s="85" t="s">
        <v>794</v>
      </c>
      <c r="H70" s="83" t="s">
        <v>515</v>
      </c>
      <c r="K70" s="83" t="s">
        <v>552</v>
      </c>
    </row>
    <row r="71" spans="1:14" s="83" customFormat="1" x14ac:dyDescent="0.25">
      <c r="A71" s="85" t="s">
        <v>795</v>
      </c>
      <c r="H71" s="83" t="s">
        <v>516</v>
      </c>
      <c r="K71" s="83" t="s">
        <v>553</v>
      </c>
    </row>
    <row r="72" spans="1:14" s="83" customFormat="1" x14ac:dyDescent="0.25">
      <c r="A72" s="85" t="s">
        <v>229</v>
      </c>
      <c r="B72" s="51" t="s">
        <v>553</v>
      </c>
      <c r="E72" s="83" t="s">
        <v>388</v>
      </c>
    </row>
    <row r="73" spans="1:14" s="83" customFormat="1" x14ac:dyDescent="0.25">
      <c r="A73" s="85" t="s">
        <v>227</v>
      </c>
      <c r="E73" s="83" t="s">
        <v>388</v>
      </c>
    </row>
    <row r="74" spans="1:14" s="83" customFormat="1" x14ac:dyDescent="0.25">
      <c r="A74" s="85" t="s">
        <v>129</v>
      </c>
      <c r="E74" s="83" t="s">
        <v>419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9"/>
  <sheetViews>
    <sheetView tabSelected="1" zoomScale="115" zoomScaleNormal="115" zoomScalePageLayoutView="115" workbookViewId="0">
      <pane ySplit="11" topLeftCell="A33" activePane="bottomLeft" state="frozen"/>
      <selection pane="bottomLeft" activeCell="B126" sqref="B126"/>
    </sheetView>
  </sheetViews>
  <sheetFormatPr baseColWidth="10" defaultColWidth="11.5703125" defaultRowHeight="18" x14ac:dyDescent="0.25"/>
  <cols>
    <col min="1" max="1" width="27" style="30" customWidth="1"/>
    <col min="2" max="2" width="10.140625" style="11" customWidth="1"/>
    <col min="3" max="4" width="11.5703125" style="11"/>
    <col min="5" max="8" width="10.7109375" style="11" customWidth="1"/>
    <col min="9" max="9" width="10.7109375" customWidth="1"/>
    <col min="10" max="10" width="3.7109375" customWidth="1"/>
    <col min="11" max="16" width="8.5703125" customWidth="1"/>
  </cols>
  <sheetData>
    <row r="1" spans="1:11" x14ac:dyDescent="0.25">
      <c r="D1" s="11" t="s">
        <v>159</v>
      </c>
      <c r="E1" s="18" t="s">
        <v>143</v>
      </c>
      <c r="F1" s="21" t="s">
        <v>162</v>
      </c>
      <c r="G1" s="15" t="s">
        <v>141</v>
      </c>
      <c r="H1" s="20" t="s">
        <v>146</v>
      </c>
      <c r="I1" s="19" t="s">
        <v>145</v>
      </c>
    </row>
    <row r="2" spans="1:11" x14ac:dyDescent="0.25">
      <c r="D2" s="25" t="s">
        <v>175</v>
      </c>
      <c r="E2">
        <f>COUNTIF($C$12:$H$147,"*8W1*")</f>
        <v>32</v>
      </c>
      <c r="F2">
        <f>COUNTIF($C$12:$H$147,"*8W2*")</f>
        <v>34</v>
      </c>
      <c r="G2">
        <f>COUNTIF($C$12:$H$147,"*8W3*")</f>
        <v>36</v>
      </c>
      <c r="H2">
        <f>COUNTIF($C$12:$H$147,"*8W4*")</f>
        <v>32</v>
      </c>
      <c r="I2">
        <f>COUNTIF($C$12:$H$147,"*8W5*")</f>
        <v>24</v>
      </c>
    </row>
    <row r="3" spans="1:11" x14ac:dyDescent="0.25">
      <c r="D3" s="25" t="s">
        <v>176</v>
      </c>
      <c r="E3">
        <f t="shared" ref="E3:E9" si="0">COUNTIF($C$12:$H$147,(D3&amp;$E$1))</f>
        <v>6</v>
      </c>
      <c r="F3">
        <f t="shared" ref="F3:F9" si="1">COUNTIF($C$12:$H$147,(D3&amp;$F$1))</f>
        <v>6</v>
      </c>
      <c r="G3">
        <f t="shared" ref="G3:G9" si="2">COUNTIF($C$12:$H$147,(D3&amp;$G$1))</f>
        <v>6</v>
      </c>
      <c r="H3">
        <f t="shared" ref="H3:H9" si="3">COUNTIF($C$12:$H$147,(D3&amp;$H$1))</f>
        <v>7</v>
      </c>
      <c r="I3">
        <f t="shared" ref="I3:I9" si="4">COUNTIF($C$12:$H$147,(D3&amp;$I$1))</f>
        <v>6</v>
      </c>
    </row>
    <row r="4" spans="1:11" x14ac:dyDescent="0.25">
      <c r="D4" s="25" t="s">
        <v>238</v>
      </c>
      <c r="E4">
        <f t="shared" si="0"/>
        <v>1</v>
      </c>
      <c r="F4">
        <f t="shared" si="1"/>
        <v>2</v>
      </c>
      <c r="G4">
        <f t="shared" si="2"/>
        <v>3</v>
      </c>
      <c r="H4">
        <f t="shared" si="3"/>
        <v>3</v>
      </c>
      <c r="I4">
        <f t="shared" si="4"/>
        <v>3</v>
      </c>
    </row>
    <row r="5" spans="1:11" x14ac:dyDescent="0.25">
      <c r="D5" s="25" t="s">
        <v>220</v>
      </c>
      <c r="E5">
        <f t="shared" si="0"/>
        <v>6</v>
      </c>
      <c r="F5">
        <f t="shared" si="1"/>
        <v>6</v>
      </c>
      <c r="G5">
        <f t="shared" si="2"/>
        <v>6</v>
      </c>
      <c r="H5">
        <f t="shared" si="3"/>
        <v>6</v>
      </c>
      <c r="I5">
        <f t="shared" si="4"/>
        <v>4</v>
      </c>
    </row>
    <row r="6" spans="1:11" x14ac:dyDescent="0.25">
      <c r="D6" s="25" t="s">
        <v>177</v>
      </c>
      <c r="E6">
        <f t="shared" si="0"/>
        <v>0</v>
      </c>
      <c r="F6">
        <f t="shared" si="1"/>
        <v>6</v>
      </c>
      <c r="G6">
        <f t="shared" si="2"/>
        <v>6</v>
      </c>
      <c r="H6">
        <f t="shared" si="3"/>
        <v>4</v>
      </c>
      <c r="I6">
        <f t="shared" si="4"/>
        <v>0</v>
      </c>
    </row>
    <row r="7" spans="1:11" x14ac:dyDescent="0.25">
      <c r="D7" s="25" t="s">
        <v>178</v>
      </c>
      <c r="E7">
        <f t="shared" si="0"/>
        <v>6</v>
      </c>
      <c r="F7">
        <f t="shared" si="1"/>
        <v>6</v>
      </c>
      <c r="G7">
        <f t="shared" si="2"/>
        <v>6</v>
      </c>
      <c r="H7">
        <f t="shared" si="3"/>
        <v>6</v>
      </c>
      <c r="I7">
        <f t="shared" si="4"/>
        <v>5</v>
      </c>
    </row>
    <row r="8" spans="1:11" x14ac:dyDescent="0.25">
      <c r="D8" s="25" t="s">
        <v>179</v>
      </c>
      <c r="E8">
        <f t="shared" si="0"/>
        <v>6</v>
      </c>
      <c r="F8">
        <f t="shared" si="1"/>
        <v>6</v>
      </c>
      <c r="G8">
        <f t="shared" si="2"/>
        <v>4</v>
      </c>
      <c r="H8">
        <f t="shared" si="3"/>
        <v>0</v>
      </c>
      <c r="I8">
        <f t="shared" si="4"/>
        <v>0</v>
      </c>
    </row>
    <row r="9" spans="1:11" x14ac:dyDescent="0.25">
      <c r="D9" s="25" t="s">
        <v>180</v>
      </c>
      <c r="E9">
        <f t="shared" si="0"/>
        <v>5</v>
      </c>
      <c r="F9">
        <f t="shared" si="1"/>
        <v>2</v>
      </c>
      <c r="G9">
        <f t="shared" si="2"/>
        <v>5</v>
      </c>
      <c r="H9">
        <f t="shared" si="3"/>
        <v>6</v>
      </c>
      <c r="I9">
        <f t="shared" si="4"/>
        <v>1</v>
      </c>
    </row>
    <row r="10" spans="1:11" ht="52.5" customHeight="1" x14ac:dyDescent="0.25">
      <c r="D10" s="25"/>
      <c r="E10"/>
      <c r="F10"/>
      <c r="G10"/>
      <c r="H10"/>
    </row>
    <row r="11" spans="1:11" ht="18.75" customHeight="1" x14ac:dyDescent="0.25">
      <c r="A11" s="30" t="s">
        <v>226</v>
      </c>
      <c r="B11" s="17" t="s">
        <v>140</v>
      </c>
      <c r="C11" s="11" t="s">
        <v>108</v>
      </c>
      <c r="D11" s="11" t="s">
        <v>119</v>
      </c>
      <c r="E11" s="11" t="s">
        <v>120</v>
      </c>
      <c r="F11" s="11" t="s">
        <v>117</v>
      </c>
      <c r="G11" s="11" t="s">
        <v>118</v>
      </c>
      <c r="H11" s="11" t="s">
        <v>116</v>
      </c>
      <c r="K11" s="11"/>
    </row>
    <row r="12" spans="1:11" s="12" customFormat="1" x14ac:dyDescent="0.25">
      <c r="A12" s="31" t="s">
        <v>106</v>
      </c>
      <c r="B12" s="14"/>
      <c r="C12" s="14"/>
      <c r="D12" s="14"/>
      <c r="E12" s="14"/>
      <c r="F12" s="14"/>
      <c r="G12" s="14"/>
      <c r="H12" s="14"/>
    </row>
    <row r="13" spans="1:11" x14ac:dyDescent="0.25">
      <c r="A13" s="123" t="s">
        <v>160</v>
      </c>
      <c r="B13" s="11" t="s">
        <v>121</v>
      </c>
      <c r="C13" s="18" t="s">
        <v>182</v>
      </c>
      <c r="D13" s="18" t="s">
        <v>217</v>
      </c>
      <c r="E13" s="11" t="s">
        <v>122</v>
      </c>
      <c r="F13" s="16" t="s">
        <v>122</v>
      </c>
      <c r="G13" s="11" t="s">
        <v>122</v>
      </c>
      <c r="H13" s="11" t="s">
        <v>122</v>
      </c>
      <c r="J13" s="11" t="s">
        <v>154</v>
      </c>
    </row>
    <row r="14" spans="1:11" x14ac:dyDescent="0.25">
      <c r="A14" s="123"/>
      <c r="B14" s="11" t="s">
        <v>121</v>
      </c>
      <c r="C14" s="18" t="s">
        <v>182</v>
      </c>
      <c r="D14" s="18" t="s">
        <v>217</v>
      </c>
      <c r="E14" s="11" t="s">
        <v>122</v>
      </c>
      <c r="F14" s="16" t="s">
        <v>122</v>
      </c>
      <c r="G14" s="11" t="s">
        <v>122</v>
      </c>
      <c r="H14" s="11" t="s">
        <v>122</v>
      </c>
      <c r="J14" s="11" t="s">
        <v>154</v>
      </c>
    </row>
    <row r="15" spans="1:11" x14ac:dyDescent="0.25">
      <c r="A15" s="123"/>
      <c r="B15" s="11" t="s">
        <v>121</v>
      </c>
      <c r="C15" s="11" t="s">
        <v>122</v>
      </c>
      <c r="D15" s="15" t="s">
        <v>196</v>
      </c>
      <c r="E15" s="11" t="s">
        <v>122</v>
      </c>
      <c r="F15" s="16" t="s">
        <v>122</v>
      </c>
      <c r="G15" s="11" t="s">
        <v>122</v>
      </c>
      <c r="H15" s="11" t="s">
        <v>122</v>
      </c>
      <c r="J15" s="11" t="s">
        <v>154</v>
      </c>
    </row>
    <row r="16" spans="1:11" x14ac:dyDescent="0.25">
      <c r="A16" s="123"/>
      <c r="B16" s="11" t="s">
        <v>121</v>
      </c>
      <c r="C16" s="11" t="s">
        <v>122</v>
      </c>
      <c r="D16" s="15" t="s">
        <v>196</v>
      </c>
      <c r="E16" s="11" t="s">
        <v>122</v>
      </c>
      <c r="F16" s="16" t="s">
        <v>122</v>
      </c>
      <c r="G16" s="11" t="s">
        <v>122</v>
      </c>
      <c r="H16" s="11" t="s">
        <v>122</v>
      </c>
      <c r="J16" s="11" t="s">
        <v>154</v>
      </c>
    </row>
    <row r="17" spans="1:10" x14ac:dyDescent="0.25">
      <c r="A17" s="123"/>
      <c r="B17" s="11" t="s">
        <v>121</v>
      </c>
      <c r="C17" s="11" t="s">
        <v>122</v>
      </c>
      <c r="D17" s="15" t="s">
        <v>196</v>
      </c>
      <c r="E17" s="11" t="s">
        <v>122</v>
      </c>
      <c r="F17" s="16" t="s">
        <v>122</v>
      </c>
      <c r="G17" s="11" t="s">
        <v>122</v>
      </c>
      <c r="H17" s="11" t="s">
        <v>122</v>
      </c>
      <c r="J17" s="11" t="s">
        <v>154</v>
      </c>
    </row>
    <row r="18" spans="1:10" x14ac:dyDescent="0.25">
      <c r="A18" s="123"/>
      <c r="B18" s="11" t="s">
        <v>121</v>
      </c>
      <c r="C18" s="11" t="s">
        <v>122</v>
      </c>
      <c r="D18" s="15" t="s">
        <v>239</v>
      </c>
      <c r="E18" s="11" t="s">
        <v>122</v>
      </c>
      <c r="F18" s="16" t="s">
        <v>122</v>
      </c>
      <c r="G18" s="11" t="s">
        <v>122</v>
      </c>
      <c r="H18" s="11" t="s">
        <v>122</v>
      </c>
      <c r="J18" s="11" t="s">
        <v>154</v>
      </c>
    </row>
    <row r="19" spans="1:10" x14ac:dyDescent="0.25">
      <c r="A19" s="122" t="s">
        <v>214</v>
      </c>
      <c r="C19" s="11" t="s">
        <v>121</v>
      </c>
      <c r="D19" s="18" t="s">
        <v>218</v>
      </c>
      <c r="E19" s="11" t="s">
        <v>122</v>
      </c>
      <c r="F19" s="16" t="s">
        <v>122</v>
      </c>
      <c r="G19" s="11" t="s">
        <v>122</v>
      </c>
      <c r="H19" s="11" t="s">
        <v>122</v>
      </c>
      <c r="J19" s="11"/>
    </row>
    <row r="20" spans="1:10" x14ac:dyDescent="0.25">
      <c r="A20" s="122"/>
      <c r="C20" s="11" t="s">
        <v>121</v>
      </c>
      <c r="D20" s="18" t="s">
        <v>218</v>
      </c>
      <c r="E20" s="11" t="s">
        <v>122</v>
      </c>
      <c r="F20" s="16" t="s">
        <v>122</v>
      </c>
      <c r="G20" s="11" t="s">
        <v>122</v>
      </c>
      <c r="H20" s="11" t="s">
        <v>122</v>
      </c>
      <c r="J20" s="11"/>
    </row>
    <row r="21" spans="1:10" x14ac:dyDescent="0.25">
      <c r="A21" s="122" t="s">
        <v>215</v>
      </c>
      <c r="C21" s="11" t="s">
        <v>121</v>
      </c>
      <c r="D21" s="18" t="s">
        <v>218</v>
      </c>
      <c r="E21" s="11" t="s">
        <v>122</v>
      </c>
      <c r="F21" s="16" t="s">
        <v>122</v>
      </c>
      <c r="G21" s="11" t="s">
        <v>122</v>
      </c>
      <c r="H21" s="11" t="s">
        <v>122</v>
      </c>
      <c r="J21" s="11"/>
    </row>
    <row r="22" spans="1:10" x14ac:dyDescent="0.25">
      <c r="A22" s="122"/>
      <c r="C22" s="11" t="s">
        <v>121</v>
      </c>
      <c r="D22" s="27" t="s">
        <v>161</v>
      </c>
      <c r="E22" s="11" t="s">
        <v>122</v>
      </c>
      <c r="F22" s="16" t="s">
        <v>122</v>
      </c>
      <c r="G22" s="11" t="s">
        <v>122</v>
      </c>
      <c r="H22" s="11" t="s">
        <v>122</v>
      </c>
      <c r="J22" s="11"/>
    </row>
    <row r="23" spans="1:10" x14ac:dyDescent="0.25">
      <c r="A23" s="122" t="s">
        <v>216</v>
      </c>
      <c r="B23" s="11" t="s">
        <v>121</v>
      </c>
      <c r="C23" s="11" t="s">
        <v>121</v>
      </c>
      <c r="D23" s="27" t="s">
        <v>161</v>
      </c>
      <c r="E23" s="11" t="s">
        <v>122</v>
      </c>
      <c r="F23" s="16" t="s">
        <v>122</v>
      </c>
      <c r="G23" s="11" t="s">
        <v>122</v>
      </c>
      <c r="H23" s="11" t="s">
        <v>122</v>
      </c>
      <c r="J23" s="11"/>
    </row>
    <row r="24" spans="1:10" x14ac:dyDescent="0.25">
      <c r="A24" s="122"/>
      <c r="B24" s="11" t="s">
        <v>121</v>
      </c>
      <c r="C24" s="11" t="s">
        <v>121</v>
      </c>
      <c r="D24" s="27" t="s">
        <v>161</v>
      </c>
      <c r="E24" s="11" t="s">
        <v>122</v>
      </c>
      <c r="F24" s="16" t="s">
        <v>122</v>
      </c>
      <c r="G24" s="27" t="s">
        <v>212</v>
      </c>
      <c r="H24" s="11" t="s">
        <v>122</v>
      </c>
      <c r="J24" s="11"/>
    </row>
    <row r="25" spans="1:10" x14ac:dyDescent="0.25">
      <c r="A25" s="122" t="s">
        <v>123</v>
      </c>
      <c r="B25" s="11" t="s">
        <v>143</v>
      </c>
      <c r="C25" s="18" t="s">
        <v>188</v>
      </c>
      <c r="D25" s="11" t="s">
        <v>122</v>
      </c>
      <c r="E25" s="11" t="s">
        <v>122</v>
      </c>
      <c r="F25" s="11" t="s">
        <v>122</v>
      </c>
      <c r="G25" s="11" t="s">
        <v>122</v>
      </c>
      <c r="H25" s="18" t="s">
        <v>163</v>
      </c>
    </row>
    <row r="26" spans="1:10" x14ac:dyDescent="0.25">
      <c r="A26" s="122"/>
      <c r="B26" s="11" t="s">
        <v>143</v>
      </c>
      <c r="C26" s="18" t="s">
        <v>182</v>
      </c>
      <c r="D26" s="11" t="s">
        <v>122</v>
      </c>
      <c r="E26" s="11" t="s">
        <v>122</v>
      </c>
      <c r="F26" s="11" t="s">
        <v>122</v>
      </c>
      <c r="G26" s="11" t="s">
        <v>122</v>
      </c>
      <c r="H26" s="18" t="s">
        <v>166</v>
      </c>
    </row>
    <row r="29" spans="1:10" s="12" customFormat="1" x14ac:dyDescent="0.25">
      <c r="A29" s="31" t="s">
        <v>125</v>
      </c>
      <c r="B29" s="14"/>
      <c r="C29" s="14"/>
      <c r="D29" s="14"/>
      <c r="E29" s="14"/>
      <c r="F29" s="14"/>
      <c r="G29" s="14"/>
      <c r="H29" s="14"/>
    </row>
    <row r="30" spans="1:10" s="28" customFormat="1" ht="23.25" customHeight="1" x14ac:dyDescent="0.25">
      <c r="A30" s="32" t="s">
        <v>109</v>
      </c>
      <c r="B30" s="29" t="s">
        <v>121</v>
      </c>
      <c r="C30" s="29" t="s">
        <v>122</v>
      </c>
      <c r="D30" s="29" t="s">
        <v>122</v>
      </c>
      <c r="E30" s="29" t="s">
        <v>122</v>
      </c>
      <c r="F30" s="29" t="s">
        <v>122</v>
      </c>
      <c r="G30" s="29" t="s">
        <v>122</v>
      </c>
      <c r="H30" s="29" t="s">
        <v>197</v>
      </c>
    </row>
    <row r="31" spans="1:10" s="28" customFormat="1" ht="23.25" customHeight="1" x14ac:dyDescent="0.25">
      <c r="A31" s="122" t="s">
        <v>78</v>
      </c>
      <c r="B31" s="11" t="s">
        <v>121</v>
      </c>
      <c r="C31" s="11" t="s">
        <v>122</v>
      </c>
      <c r="D31" s="11" t="s">
        <v>122</v>
      </c>
      <c r="E31" s="11" t="s">
        <v>122</v>
      </c>
      <c r="F31" s="11" t="s">
        <v>122</v>
      </c>
      <c r="G31" s="11" t="s">
        <v>122</v>
      </c>
      <c r="H31" s="18" t="s">
        <v>330</v>
      </c>
    </row>
    <row r="32" spans="1:10" s="28" customFormat="1" ht="18.75" customHeight="1" x14ac:dyDescent="0.25">
      <c r="A32" s="122"/>
      <c r="B32" s="11" t="s">
        <v>121</v>
      </c>
      <c r="C32" s="11" t="s">
        <v>122</v>
      </c>
      <c r="D32" s="11" t="s">
        <v>122</v>
      </c>
      <c r="E32" s="11" t="s">
        <v>122</v>
      </c>
      <c r="F32" s="11" t="s">
        <v>122</v>
      </c>
      <c r="G32" s="11" t="s">
        <v>122</v>
      </c>
      <c r="H32" s="18" t="s">
        <v>329</v>
      </c>
    </row>
    <row r="33" spans="1:8" x14ac:dyDescent="0.25">
      <c r="A33" s="122" t="s">
        <v>99</v>
      </c>
      <c r="B33" s="11" t="s">
        <v>142</v>
      </c>
      <c r="C33" s="11" t="s">
        <v>122</v>
      </c>
      <c r="D33" s="11" t="s">
        <v>122</v>
      </c>
      <c r="E33" s="11" t="s">
        <v>122</v>
      </c>
      <c r="F33" s="11" t="s">
        <v>122</v>
      </c>
      <c r="G33" s="11" t="s">
        <v>122</v>
      </c>
      <c r="H33" s="15" t="s">
        <v>169</v>
      </c>
    </row>
    <row r="34" spans="1:8" x14ac:dyDescent="0.25">
      <c r="A34" s="122"/>
      <c r="B34" s="11" t="s">
        <v>142</v>
      </c>
      <c r="C34" s="11" t="s">
        <v>122</v>
      </c>
      <c r="D34" s="11" t="s">
        <v>122</v>
      </c>
      <c r="E34" s="11" t="s">
        <v>122</v>
      </c>
      <c r="F34" s="11" t="s">
        <v>122</v>
      </c>
      <c r="G34" s="11" t="s">
        <v>122</v>
      </c>
      <c r="H34" s="15" t="s">
        <v>169</v>
      </c>
    </row>
    <row r="35" spans="1:8" x14ac:dyDescent="0.25">
      <c r="A35" s="122"/>
      <c r="B35" s="11" t="s">
        <v>142</v>
      </c>
      <c r="C35" s="11" t="s">
        <v>122</v>
      </c>
      <c r="D35" s="11" t="s">
        <v>122</v>
      </c>
      <c r="E35" s="11" t="s">
        <v>122</v>
      </c>
      <c r="F35" s="11" t="s">
        <v>122</v>
      </c>
      <c r="G35" s="11" t="s">
        <v>122</v>
      </c>
      <c r="H35" s="15" t="s">
        <v>169</v>
      </c>
    </row>
    <row r="36" spans="1:8" x14ac:dyDescent="0.25">
      <c r="A36" s="30" t="s">
        <v>189</v>
      </c>
      <c r="B36" s="11" t="s">
        <v>142</v>
      </c>
      <c r="C36" s="11" t="s">
        <v>122</v>
      </c>
      <c r="D36" s="11" t="s">
        <v>122</v>
      </c>
      <c r="E36" s="11" t="s">
        <v>122</v>
      </c>
      <c r="F36" s="11" t="s">
        <v>122</v>
      </c>
      <c r="G36" s="15" t="s">
        <v>208</v>
      </c>
      <c r="H36" s="21" t="s">
        <v>167</v>
      </c>
    </row>
    <row r="37" spans="1:8" x14ac:dyDescent="0.25">
      <c r="A37" s="122" t="s">
        <v>19</v>
      </c>
      <c r="B37" s="11" t="s">
        <v>141</v>
      </c>
      <c r="C37" s="11" t="s">
        <v>122</v>
      </c>
      <c r="D37" s="11" t="s">
        <v>122</v>
      </c>
      <c r="E37" s="11" t="s">
        <v>122</v>
      </c>
      <c r="F37" s="11" t="s">
        <v>122</v>
      </c>
      <c r="G37" s="15" t="s">
        <v>208</v>
      </c>
      <c r="H37" s="15" t="s">
        <v>165</v>
      </c>
    </row>
    <row r="38" spans="1:8" x14ac:dyDescent="0.25">
      <c r="A38" s="122"/>
      <c r="B38" s="11" t="s">
        <v>141</v>
      </c>
      <c r="C38" s="11" t="s">
        <v>122</v>
      </c>
      <c r="D38" s="11" t="s">
        <v>122</v>
      </c>
      <c r="E38" s="11" t="s">
        <v>122</v>
      </c>
      <c r="F38" s="11" t="s">
        <v>122</v>
      </c>
      <c r="G38" s="11" t="s">
        <v>122</v>
      </c>
      <c r="H38" s="15" t="s">
        <v>165</v>
      </c>
    </row>
    <row r="39" spans="1:8" x14ac:dyDescent="0.25">
      <c r="A39" s="122" t="s">
        <v>91</v>
      </c>
      <c r="B39" s="11" t="s">
        <v>141</v>
      </c>
      <c r="C39" s="11" t="s">
        <v>122</v>
      </c>
      <c r="D39" s="11" t="s">
        <v>122</v>
      </c>
      <c r="E39" s="11" t="s">
        <v>122</v>
      </c>
      <c r="F39" s="11" t="s">
        <v>122</v>
      </c>
      <c r="G39" s="11" t="s">
        <v>122</v>
      </c>
      <c r="H39" s="20" t="s">
        <v>164</v>
      </c>
    </row>
    <row r="40" spans="1:8" x14ac:dyDescent="0.25">
      <c r="A40" s="122"/>
      <c r="B40" s="11" t="s">
        <v>141</v>
      </c>
      <c r="C40" s="11" t="s">
        <v>122</v>
      </c>
      <c r="D40" s="11" t="s">
        <v>122</v>
      </c>
      <c r="E40" s="11" t="s">
        <v>122</v>
      </c>
      <c r="F40" s="11" t="s">
        <v>122</v>
      </c>
      <c r="G40" s="11" t="s">
        <v>122</v>
      </c>
      <c r="H40" s="20" t="s">
        <v>164</v>
      </c>
    </row>
    <row r="41" spans="1:8" x14ac:dyDescent="0.25">
      <c r="A41" s="122"/>
      <c r="B41" s="11" t="s">
        <v>141</v>
      </c>
      <c r="C41" s="11" t="s">
        <v>122</v>
      </c>
      <c r="D41" s="11" t="s">
        <v>122</v>
      </c>
      <c r="E41" s="11" t="s">
        <v>122</v>
      </c>
      <c r="F41" s="11" t="s">
        <v>122</v>
      </c>
      <c r="G41" s="20" t="s">
        <v>243</v>
      </c>
      <c r="H41" s="20" t="s">
        <v>164</v>
      </c>
    </row>
    <row r="42" spans="1:8" x14ac:dyDescent="0.25">
      <c r="A42" s="122" t="s">
        <v>87</v>
      </c>
      <c r="B42" s="11" t="s">
        <v>142</v>
      </c>
      <c r="C42" s="18" t="s">
        <v>182</v>
      </c>
      <c r="D42" s="21" t="s">
        <v>241</v>
      </c>
      <c r="E42" s="11" t="s">
        <v>122</v>
      </c>
      <c r="F42" s="11" t="s">
        <v>122</v>
      </c>
      <c r="G42" s="11" t="s">
        <v>122</v>
      </c>
      <c r="H42" s="15" t="s">
        <v>207</v>
      </c>
    </row>
    <row r="43" spans="1:8" x14ac:dyDescent="0.25">
      <c r="A43" s="122"/>
      <c r="B43" s="11" t="s">
        <v>142</v>
      </c>
      <c r="C43" s="11" t="s">
        <v>122</v>
      </c>
      <c r="D43" s="21" t="s">
        <v>241</v>
      </c>
      <c r="E43" s="11" t="s">
        <v>122</v>
      </c>
      <c r="F43" s="11" t="s">
        <v>122</v>
      </c>
      <c r="G43" s="11" t="s">
        <v>122</v>
      </c>
      <c r="H43" s="20" t="s">
        <v>164</v>
      </c>
    </row>
    <row r="44" spans="1:8" x14ac:dyDescent="0.25">
      <c r="A44" s="122"/>
      <c r="B44" s="11" t="s">
        <v>142</v>
      </c>
      <c r="C44" s="11" t="s">
        <v>122</v>
      </c>
      <c r="D44" s="26" t="s">
        <v>244</v>
      </c>
      <c r="E44" s="11" t="s">
        <v>122</v>
      </c>
      <c r="F44" s="11" t="s">
        <v>122</v>
      </c>
      <c r="G44" s="15" t="s">
        <v>208</v>
      </c>
      <c r="H44" s="20" t="s">
        <v>164</v>
      </c>
    </row>
    <row r="45" spans="1:8" x14ac:dyDescent="0.25">
      <c r="A45" s="122" t="s">
        <v>135</v>
      </c>
      <c r="B45" s="11" t="s">
        <v>141</v>
      </c>
      <c r="C45" s="11" t="s">
        <v>122</v>
      </c>
      <c r="D45" s="11" t="s">
        <v>122</v>
      </c>
      <c r="E45" s="11" t="s">
        <v>122</v>
      </c>
      <c r="F45" s="11" t="s">
        <v>122</v>
      </c>
      <c r="G45" s="11" t="s">
        <v>122</v>
      </c>
      <c r="H45" s="19" t="s">
        <v>270</v>
      </c>
    </row>
    <row r="46" spans="1:8" x14ac:dyDescent="0.25">
      <c r="A46" s="122"/>
      <c r="B46" s="11" t="s">
        <v>141</v>
      </c>
      <c r="C46" s="11" t="s">
        <v>122</v>
      </c>
      <c r="D46" s="11" t="s">
        <v>122</v>
      </c>
      <c r="E46" s="11" t="s">
        <v>122</v>
      </c>
      <c r="F46" s="11" t="s">
        <v>122</v>
      </c>
      <c r="G46" s="11" t="s">
        <v>122</v>
      </c>
      <c r="H46" s="19" t="s">
        <v>270</v>
      </c>
    </row>
    <row r="47" spans="1:8" x14ac:dyDescent="0.25">
      <c r="A47" s="122"/>
      <c r="B47" s="11" t="s">
        <v>141</v>
      </c>
      <c r="C47" s="11" t="s">
        <v>122</v>
      </c>
      <c r="D47" s="11" t="s">
        <v>122</v>
      </c>
      <c r="E47" s="11" t="s">
        <v>122</v>
      </c>
      <c r="F47" s="11" t="s">
        <v>122</v>
      </c>
      <c r="G47" s="11" t="s">
        <v>122</v>
      </c>
      <c r="H47" s="19" t="s">
        <v>270</v>
      </c>
    </row>
    <row r="48" spans="1:8" x14ac:dyDescent="0.25">
      <c r="A48" s="122" t="s">
        <v>190</v>
      </c>
      <c r="B48" s="11" t="s">
        <v>121</v>
      </c>
      <c r="C48" s="21" t="s">
        <v>193</v>
      </c>
      <c r="D48" s="11" t="s">
        <v>122</v>
      </c>
      <c r="E48" s="11" t="s">
        <v>122</v>
      </c>
      <c r="F48" s="11" t="s">
        <v>122</v>
      </c>
      <c r="G48" s="11" t="s">
        <v>122</v>
      </c>
      <c r="H48" s="11" t="s">
        <v>122</v>
      </c>
    </row>
    <row r="49" spans="1:8" x14ac:dyDescent="0.25">
      <c r="A49" s="122"/>
      <c r="B49" s="11" t="s">
        <v>121</v>
      </c>
      <c r="C49" s="21" t="s">
        <v>193</v>
      </c>
      <c r="D49" s="11" t="s">
        <v>122</v>
      </c>
      <c r="E49" s="11" t="s">
        <v>122</v>
      </c>
      <c r="F49" s="11" t="s">
        <v>122</v>
      </c>
      <c r="G49" s="11" t="s">
        <v>122</v>
      </c>
      <c r="H49" s="11" t="s">
        <v>122</v>
      </c>
    </row>
    <row r="50" spans="1:8" x14ac:dyDescent="0.25">
      <c r="A50" s="122"/>
      <c r="B50" s="11" t="s">
        <v>121</v>
      </c>
      <c r="C50" s="21" t="s">
        <v>193</v>
      </c>
      <c r="D50" s="11" t="s">
        <v>122</v>
      </c>
      <c r="E50" s="11" t="s">
        <v>122</v>
      </c>
      <c r="F50" s="11" t="s">
        <v>122</v>
      </c>
      <c r="G50" s="11" t="s">
        <v>122</v>
      </c>
      <c r="H50" s="11" t="s">
        <v>122</v>
      </c>
    </row>
    <row r="51" spans="1:8" x14ac:dyDescent="0.25">
      <c r="A51" s="122" t="s">
        <v>191</v>
      </c>
      <c r="B51" s="11" t="s">
        <v>121</v>
      </c>
      <c r="C51" s="21" t="s">
        <v>193</v>
      </c>
      <c r="D51" s="11" t="s">
        <v>122</v>
      </c>
      <c r="E51" s="11" t="s">
        <v>122</v>
      </c>
      <c r="F51" s="11" t="s">
        <v>122</v>
      </c>
      <c r="G51" s="11" t="s">
        <v>122</v>
      </c>
      <c r="H51" s="11" t="s">
        <v>122</v>
      </c>
    </row>
    <row r="52" spans="1:8" x14ac:dyDescent="0.25">
      <c r="A52" s="122"/>
      <c r="B52" s="11" t="s">
        <v>121</v>
      </c>
      <c r="C52" s="26" t="s">
        <v>194</v>
      </c>
      <c r="D52" s="11" t="s">
        <v>122</v>
      </c>
      <c r="E52" s="11" t="s">
        <v>122</v>
      </c>
      <c r="F52" s="11" t="s">
        <v>122</v>
      </c>
      <c r="G52" s="11" t="s">
        <v>122</v>
      </c>
      <c r="H52" s="11" t="s">
        <v>122</v>
      </c>
    </row>
    <row r="53" spans="1:8" x14ac:dyDescent="0.25">
      <c r="A53" s="122"/>
      <c r="B53" s="11" t="s">
        <v>121</v>
      </c>
      <c r="C53" s="26" t="s">
        <v>194</v>
      </c>
      <c r="D53" s="11" t="s">
        <v>122</v>
      </c>
      <c r="E53" s="11" t="s">
        <v>122</v>
      </c>
      <c r="F53" s="11" t="s">
        <v>122</v>
      </c>
      <c r="G53" s="11" t="s">
        <v>122</v>
      </c>
      <c r="H53" s="11" t="s">
        <v>122</v>
      </c>
    </row>
    <row r="54" spans="1:8" x14ac:dyDescent="0.25">
      <c r="A54" s="122" t="s">
        <v>192</v>
      </c>
      <c r="B54" s="11" t="s">
        <v>121</v>
      </c>
      <c r="C54" s="26" t="s">
        <v>194</v>
      </c>
      <c r="D54" s="11" t="s">
        <v>122</v>
      </c>
      <c r="E54" s="11" t="s">
        <v>122</v>
      </c>
      <c r="F54" s="11" t="s">
        <v>122</v>
      </c>
      <c r="G54" s="11" t="s">
        <v>122</v>
      </c>
      <c r="H54" s="11" t="s">
        <v>122</v>
      </c>
    </row>
    <row r="55" spans="1:8" x14ac:dyDescent="0.25">
      <c r="A55" s="122"/>
      <c r="B55" s="11" t="s">
        <v>121</v>
      </c>
      <c r="C55" s="26" t="s">
        <v>194</v>
      </c>
      <c r="D55" s="11" t="s">
        <v>122</v>
      </c>
      <c r="E55" s="11" t="s">
        <v>122</v>
      </c>
      <c r="F55" s="11" t="s">
        <v>122</v>
      </c>
      <c r="G55" s="11" t="s">
        <v>122</v>
      </c>
      <c r="H55" s="11" t="s">
        <v>122</v>
      </c>
    </row>
    <row r="56" spans="1:8" x14ac:dyDescent="0.25">
      <c r="A56" s="122"/>
      <c r="B56" s="11" t="s">
        <v>121</v>
      </c>
      <c r="C56" s="26" t="s">
        <v>194</v>
      </c>
      <c r="D56" s="11" t="s">
        <v>122</v>
      </c>
      <c r="E56" s="11" t="s">
        <v>122</v>
      </c>
      <c r="F56" s="11" t="s">
        <v>122</v>
      </c>
      <c r="G56" s="15" t="s">
        <v>208</v>
      </c>
      <c r="H56" s="11" t="s">
        <v>122</v>
      </c>
    </row>
    <row r="57" spans="1:8" x14ac:dyDescent="0.25">
      <c r="A57" s="30" t="s">
        <v>126</v>
      </c>
      <c r="B57" s="11" t="s">
        <v>121</v>
      </c>
      <c r="C57" s="19" t="s">
        <v>198</v>
      </c>
      <c r="D57" s="11" t="s">
        <v>122</v>
      </c>
      <c r="E57" s="11" t="s">
        <v>122</v>
      </c>
      <c r="F57" s="11" t="s">
        <v>122</v>
      </c>
      <c r="G57" s="11" t="s">
        <v>122</v>
      </c>
      <c r="H57" s="11" t="s">
        <v>122</v>
      </c>
    </row>
    <row r="58" spans="1:8" x14ac:dyDescent="0.25">
      <c r="A58" s="122" t="s">
        <v>242</v>
      </c>
      <c r="B58" s="11" t="s">
        <v>121</v>
      </c>
      <c r="C58" s="18" t="s">
        <v>182</v>
      </c>
      <c r="D58" s="11" t="s">
        <v>122</v>
      </c>
      <c r="E58" s="11" t="s">
        <v>122</v>
      </c>
      <c r="F58" s="11" t="s">
        <v>122</v>
      </c>
      <c r="G58" s="11" t="s">
        <v>122</v>
      </c>
      <c r="H58" s="11" t="s">
        <v>122</v>
      </c>
    </row>
    <row r="59" spans="1:8" x14ac:dyDescent="0.25">
      <c r="A59" s="122"/>
      <c r="B59" s="11" t="s">
        <v>121</v>
      </c>
      <c r="C59" s="18" t="s">
        <v>219</v>
      </c>
      <c r="D59" s="11" t="s">
        <v>122</v>
      </c>
      <c r="E59" s="11" t="s">
        <v>122</v>
      </c>
      <c r="F59" s="11" t="s">
        <v>122</v>
      </c>
      <c r="G59" s="11" t="s">
        <v>122</v>
      </c>
      <c r="H59" s="11" t="s">
        <v>122</v>
      </c>
    </row>
    <row r="60" spans="1:8" x14ac:dyDescent="0.25">
      <c r="A60" s="122" t="s">
        <v>155</v>
      </c>
      <c r="B60" s="11" t="s">
        <v>121</v>
      </c>
      <c r="C60" s="21" t="s">
        <v>201</v>
      </c>
      <c r="D60" s="11" t="s">
        <v>122</v>
      </c>
      <c r="E60" s="11" t="s">
        <v>122</v>
      </c>
      <c r="F60" s="11" t="s">
        <v>122</v>
      </c>
      <c r="G60" s="11" t="s">
        <v>122</v>
      </c>
      <c r="H60" s="11" t="s">
        <v>122</v>
      </c>
    </row>
    <row r="61" spans="1:8" x14ac:dyDescent="0.25">
      <c r="A61" s="122"/>
      <c r="B61" s="11" t="s">
        <v>121</v>
      </c>
      <c r="C61" s="21" t="s">
        <v>201</v>
      </c>
      <c r="D61" s="11" t="s">
        <v>122</v>
      </c>
      <c r="E61" s="11" t="s">
        <v>122</v>
      </c>
      <c r="F61" s="11" t="s">
        <v>122</v>
      </c>
      <c r="G61" s="11" t="s">
        <v>122</v>
      </c>
      <c r="H61" s="11" t="s">
        <v>122</v>
      </c>
    </row>
    <row r="62" spans="1:8" x14ac:dyDescent="0.25">
      <c r="A62" s="122"/>
      <c r="B62" s="11" t="s">
        <v>121</v>
      </c>
      <c r="C62" s="26" t="s">
        <v>184</v>
      </c>
      <c r="D62" s="11" t="s">
        <v>122</v>
      </c>
      <c r="E62" s="11" t="s">
        <v>122</v>
      </c>
      <c r="F62" s="11" t="s">
        <v>122</v>
      </c>
      <c r="G62" s="11" t="s">
        <v>122</v>
      </c>
      <c r="H62" s="11" t="s">
        <v>122</v>
      </c>
    </row>
    <row r="63" spans="1:8" x14ac:dyDescent="0.25">
      <c r="A63" s="122" t="s">
        <v>110</v>
      </c>
      <c r="B63" s="11" t="s">
        <v>143</v>
      </c>
      <c r="C63" s="11" t="s">
        <v>122</v>
      </c>
      <c r="D63" s="11" t="s">
        <v>122</v>
      </c>
      <c r="E63" s="11" t="s">
        <v>122</v>
      </c>
      <c r="F63" s="11" t="s">
        <v>122</v>
      </c>
      <c r="G63" s="11" t="s">
        <v>122</v>
      </c>
      <c r="H63" s="22" t="s">
        <v>205</v>
      </c>
    </row>
    <row r="64" spans="1:8" x14ac:dyDescent="0.25">
      <c r="A64" s="122"/>
      <c r="B64" s="11" t="s">
        <v>143</v>
      </c>
      <c r="C64" s="11" t="s">
        <v>122</v>
      </c>
      <c r="D64" s="11" t="s">
        <v>122</v>
      </c>
      <c r="E64" s="11" t="s">
        <v>122</v>
      </c>
      <c r="F64" s="11" t="s">
        <v>122</v>
      </c>
      <c r="G64" s="11" t="s">
        <v>122</v>
      </c>
      <c r="H64" s="22" t="s">
        <v>166</v>
      </c>
    </row>
    <row r="65" spans="1:8" x14ac:dyDescent="0.25">
      <c r="A65" s="122"/>
      <c r="B65" s="11" t="s">
        <v>143</v>
      </c>
      <c r="C65" s="11" t="s">
        <v>122</v>
      </c>
      <c r="D65" s="11" t="s">
        <v>122</v>
      </c>
      <c r="E65" s="11" t="s">
        <v>122</v>
      </c>
      <c r="F65" s="11" t="s">
        <v>122</v>
      </c>
      <c r="G65" s="11" t="s">
        <v>122</v>
      </c>
      <c r="H65" s="22" t="s">
        <v>166</v>
      </c>
    </row>
    <row r="66" spans="1:8" x14ac:dyDescent="0.25">
      <c r="A66" s="122" t="s">
        <v>111</v>
      </c>
      <c r="B66" s="11" t="s">
        <v>143</v>
      </c>
      <c r="C66" s="20" t="s">
        <v>202</v>
      </c>
      <c r="D66" s="11" t="s">
        <v>122</v>
      </c>
      <c r="E66" s="11" t="s">
        <v>122</v>
      </c>
      <c r="F66" s="11" t="s">
        <v>122</v>
      </c>
      <c r="G66" s="11" t="s">
        <v>122</v>
      </c>
      <c r="H66" s="11" t="s">
        <v>122</v>
      </c>
    </row>
    <row r="67" spans="1:8" x14ac:dyDescent="0.25">
      <c r="A67" s="122"/>
      <c r="B67" s="11" t="s">
        <v>143</v>
      </c>
      <c r="C67" s="20" t="s">
        <v>202</v>
      </c>
      <c r="D67" s="11" t="s">
        <v>122</v>
      </c>
      <c r="E67" s="11" t="s">
        <v>122</v>
      </c>
      <c r="F67" s="11" t="s">
        <v>122</v>
      </c>
      <c r="G67" s="11" t="s">
        <v>122</v>
      </c>
      <c r="H67" s="11" t="s">
        <v>122</v>
      </c>
    </row>
    <row r="68" spans="1:8" x14ac:dyDescent="0.25">
      <c r="A68" s="122" t="s">
        <v>127</v>
      </c>
      <c r="B68" s="11" t="s">
        <v>143</v>
      </c>
      <c r="C68" s="21" t="s">
        <v>203</v>
      </c>
      <c r="D68" s="11" t="s">
        <v>122</v>
      </c>
      <c r="E68" s="11" t="s">
        <v>122</v>
      </c>
      <c r="F68" s="11" t="s">
        <v>122</v>
      </c>
      <c r="G68" s="11" t="s">
        <v>122</v>
      </c>
      <c r="H68" s="11" t="s">
        <v>122</v>
      </c>
    </row>
    <row r="69" spans="1:8" x14ac:dyDescent="0.25">
      <c r="A69" s="122"/>
      <c r="B69" s="11" t="s">
        <v>143</v>
      </c>
      <c r="C69" s="11" t="s">
        <v>122</v>
      </c>
      <c r="D69" s="11" t="s">
        <v>122</v>
      </c>
      <c r="E69" s="11" t="s">
        <v>122</v>
      </c>
      <c r="F69" s="11" t="s">
        <v>122</v>
      </c>
      <c r="G69" s="11" t="s">
        <v>122</v>
      </c>
      <c r="H69" s="21" t="s">
        <v>168</v>
      </c>
    </row>
    <row r="70" spans="1:8" x14ac:dyDescent="0.25">
      <c r="A70" s="122" t="s">
        <v>128</v>
      </c>
      <c r="B70" s="11" t="s">
        <v>143</v>
      </c>
      <c r="C70" s="26" t="s">
        <v>184</v>
      </c>
      <c r="D70" s="11" t="s">
        <v>122</v>
      </c>
      <c r="E70" s="11" t="s">
        <v>122</v>
      </c>
      <c r="F70" s="11" t="s">
        <v>122</v>
      </c>
      <c r="G70" s="11" t="s">
        <v>122</v>
      </c>
      <c r="H70" s="11" t="s">
        <v>122</v>
      </c>
    </row>
    <row r="71" spans="1:8" x14ac:dyDescent="0.25">
      <c r="A71" s="122"/>
      <c r="B71" s="11" t="s">
        <v>143</v>
      </c>
      <c r="C71" s="11" t="s">
        <v>122</v>
      </c>
      <c r="D71" s="11" t="s">
        <v>122</v>
      </c>
      <c r="E71" s="11" t="s">
        <v>122</v>
      </c>
      <c r="F71" s="11" t="s">
        <v>122</v>
      </c>
      <c r="G71" s="11" t="s">
        <v>122</v>
      </c>
      <c r="H71" s="26" t="s">
        <v>169</v>
      </c>
    </row>
    <row r="73" spans="1:8" s="12" customFormat="1" x14ac:dyDescent="0.25">
      <c r="A73" s="31" t="s">
        <v>225</v>
      </c>
      <c r="B73" s="14"/>
      <c r="C73" s="14"/>
      <c r="D73" s="14"/>
      <c r="E73" s="14"/>
      <c r="F73" s="14"/>
      <c r="G73" s="14"/>
      <c r="H73" s="14"/>
    </row>
    <row r="74" spans="1:8" x14ac:dyDescent="0.25">
      <c r="A74" s="122" t="s">
        <v>230</v>
      </c>
      <c r="B74" s="11" t="s">
        <v>121</v>
      </c>
      <c r="C74" s="11" t="s">
        <v>121</v>
      </c>
      <c r="D74" s="15" t="s">
        <v>198</v>
      </c>
      <c r="E74" s="18" t="s">
        <v>218</v>
      </c>
      <c r="F74" s="11" t="s">
        <v>122</v>
      </c>
      <c r="G74" s="11" t="s">
        <v>122</v>
      </c>
      <c r="H74" s="11" t="s">
        <v>122</v>
      </c>
    </row>
    <row r="75" spans="1:8" x14ac:dyDescent="0.25">
      <c r="A75" s="122"/>
      <c r="B75" s="11" t="s">
        <v>121</v>
      </c>
      <c r="C75" s="11" t="s">
        <v>121</v>
      </c>
      <c r="D75" s="15" t="s">
        <v>198</v>
      </c>
      <c r="E75" s="18" t="s">
        <v>195</v>
      </c>
      <c r="F75" s="11" t="s">
        <v>122</v>
      </c>
      <c r="G75" s="11" t="s">
        <v>122</v>
      </c>
      <c r="H75" s="11" t="s">
        <v>122</v>
      </c>
    </row>
    <row r="76" spans="1:8" x14ac:dyDescent="0.25">
      <c r="A76" s="122"/>
      <c r="B76" s="11" t="s">
        <v>121</v>
      </c>
      <c r="C76" s="11" t="s">
        <v>121</v>
      </c>
      <c r="D76" s="20" t="s">
        <v>199</v>
      </c>
      <c r="E76" s="11" t="s">
        <v>122</v>
      </c>
      <c r="F76" s="11" t="s">
        <v>122</v>
      </c>
      <c r="G76" s="20" t="s">
        <v>223</v>
      </c>
      <c r="H76" s="11" t="s">
        <v>122</v>
      </c>
    </row>
    <row r="77" spans="1:8" x14ac:dyDescent="0.25">
      <c r="A77" s="122" t="s">
        <v>228</v>
      </c>
      <c r="B77" s="11" t="s">
        <v>121</v>
      </c>
      <c r="C77" s="11" t="s">
        <v>121</v>
      </c>
      <c r="D77" s="20" t="s">
        <v>199</v>
      </c>
      <c r="E77" s="11" t="s">
        <v>122</v>
      </c>
      <c r="F77" s="11" t="s">
        <v>122</v>
      </c>
      <c r="G77" s="11" t="s">
        <v>122</v>
      </c>
      <c r="H77" s="11" t="s">
        <v>122</v>
      </c>
    </row>
    <row r="78" spans="1:8" x14ac:dyDescent="0.25">
      <c r="A78" s="122"/>
      <c r="B78" s="11" t="s">
        <v>121</v>
      </c>
      <c r="C78" s="11" t="s">
        <v>121</v>
      </c>
      <c r="D78" s="20" t="s">
        <v>199</v>
      </c>
      <c r="E78" s="11" t="s">
        <v>122</v>
      </c>
      <c r="F78" s="11" t="s">
        <v>122</v>
      </c>
      <c r="G78" s="11" t="s">
        <v>122</v>
      </c>
      <c r="H78" s="11" t="s">
        <v>122</v>
      </c>
    </row>
    <row r="79" spans="1:8" x14ac:dyDescent="0.25">
      <c r="A79" s="122"/>
      <c r="B79" s="11" t="s">
        <v>121</v>
      </c>
      <c r="C79" s="11" t="s">
        <v>121</v>
      </c>
      <c r="D79" s="20" t="s">
        <v>199</v>
      </c>
      <c r="E79" s="11" t="s">
        <v>122</v>
      </c>
      <c r="F79" s="11" t="s">
        <v>122</v>
      </c>
      <c r="G79" s="20" t="s">
        <v>209</v>
      </c>
      <c r="H79" s="11" t="s">
        <v>122</v>
      </c>
    </row>
    <row r="80" spans="1:8" x14ac:dyDescent="0.25">
      <c r="A80" s="30" t="s">
        <v>231</v>
      </c>
      <c r="B80" s="11" t="s">
        <v>121</v>
      </c>
      <c r="C80" s="11" t="s">
        <v>121</v>
      </c>
      <c r="D80" s="15" t="s">
        <v>198</v>
      </c>
      <c r="E80" s="11" t="s">
        <v>122</v>
      </c>
      <c r="F80" s="11" t="s">
        <v>122</v>
      </c>
      <c r="G80" s="20" t="s">
        <v>269</v>
      </c>
      <c r="H80" s="11" t="s">
        <v>122</v>
      </c>
    </row>
    <row r="81" spans="1:8" x14ac:dyDescent="0.25">
      <c r="A81" s="122" t="s">
        <v>229</v>
      </c>
      <c r="B81" s="11" t="s">
        <v>121</v>
      </c>
      <c r="C81" s="11" t="s">
        <v>121</v>
      </c>
      <c r="D81" s="27" t="s">
        <v>200</v>
      </c>
      <c r="E81" s="11" t="s">
        <v>122</v>
      </c>
      <c r="F81" s="11" t="s">
        <v>122</v>
      </c>
      <c r="G81" s="11" t="s">
        <v>122</v>
      </c>
      <c r="H81" s="11" t="s">
        <v>122</v>
      </c>
    </row>
    <row r="82" spans="1:8" x14ac:dyDescent="0.25">
      <c r="A82" s="122"/>
      <c r="B82" s="11" t="s">
        <v>121</v>
      </c>
      <c r="C82" s="11" t="s">
        <v>121</v>
      </c>
      <c r="D82" s="27" t="s">
        <v>200</v>
      </c>
      <c r="E82" s="11" t="s">
        <v>122</v>
      </c>
      <c r="F82" s="11" t="s">
        <v>122</v>
      </c>
      <c r="G82" s="11" t="s">
        <v>122</v>
      </c>
      <c r="H82" s="11" t="s">
        <v>122</v>
      </c>
    </row>
    <row r="83" spans="1:8" x14ac:dyDescent="0.25">
      <c r="A83" s="122"/>
      <c r="B83" s="11" t="s">
        <v>121</v>
      </c>
      <c r="C83" s="11" t="s">
        <v>121</v>
      </c>
      <c r="D83" s="27" t="s">
        <v>200</v>
      </c>
      <c r="E83" s="11" t="s">
        <v>122</v>
      </c>
      <c r="F83" s="11" t="s">
        <v>122</v>
      </c>
      <c r="G83" s="18" t="s">
        <v>211</v>
      </c>
      <c r="H83" s="11" t="s">
        <v>122</v>
      </c>
    </row>
    <row r="84" spans="1:8" x14ac:dyDescent="0.25">
      <c r="A84" s="122" t="s">
        <v>227</v>
      </c>
      <c r="B84" s="11" t="s">
        <v>121</v>
      </c>
      <c r="C84" s="11" t="s">
        <v>121</v>
      </c>
      <c r="D84" s="27" t="s">
        <v>200</v>
      </c>
      <c r="E84" s="11" t="s">
        <v>122</v>
      </c>
      <c r="F84" s="11" t="s">
        <v>122</v>
      </c>
      <c r="G84" s="11" t="s">
        <v>122</v>
      </c>
      <c r="H84" s="11" t="s">
        <v>122</v>
      </c>
    </row>
    <row r="85" spans="1:8" x14ac:dyDescent="0.25">
      <c r="A85" s="122"/>
      <c r="B85" s="11" t="s">
        <v>121</v>
      </c>
      <c r="C85" s="11" t="s">
        <v>121</v>
      </c>
      <c r="D85" s="27" t="s">
        <v>200</v>
      </c>
      <c r="E85" s="11" t="s">
        <v>122</v>
      </c>
      <c r="F85" s="11" t="s">
        <v>122</v>
      </c>
      <c r="G85" s="11" t="s">
        <v>122</v>
      </c>
      <c r="H85" s="11" t="s">
        <v>122</v>
      </c>
    </row>
    <row r="86" spans="1:8" x14ac:dyDescent="0.25">
      <c r="A86" s="122"/>
      <c r="B86" s="11" t="s">
        <v>121</v>
      </c>
      <c r="C86" s="11" t="s">
        <v>121</v>
      </c>
      <c r="D86" s="27" t="s">
        <v>200</v>
      </c>
      <c r="E86" s="11" t="s">
        <v>122</v>
      </c>
      <c r="F86" s="11" t="s">
        <v>122</v>
      </c>
      <c r="G86" s="11" t="s">
        <v>122</v>
      </c>
      <c r="H86" s="11" t="s">
        <v>122</v>
      </c>
    </row>
    <row r="87" spans="1:8" x14ac:dyDescent="0.25">
      <c r="A87" s="30" t="s">
        <v>129</v>
      </c>
      <c r="B87" s="11" t="s">
        <v>121</v>
      </c>
      <c r="C87" s="11" t="s">
        <v>121</v>
      </c>
      <c r="D87" s="11" t="s">
        <v>121</v>
      </c>
      <c r="E87" s="11" t="s">
        <v>122</v>
      </c>
      <c r="F87" s="11" t="s">
        <v>122</v>
      </c>
      <c r="G87" s="21" t="s">
        <v>212</v>
      </c>
      <c r="H87" s="11" t="s">
        <v>122</v>
      </c>
    </row>
    <row r="88" spans="1:8" x14ac:dyDescent="0.25">
      <c r="A88" s="122" t="s">
        <v>232</v>
      </c>
      <c r="B88" s="11" t="s">
        <v>121</v>
      </c>
      <c r="C88" s="21" t="s">
        <v>204</v>
      </c>
      <c r="D88" s="11" t="s">
        <v>122</v>
      </c>
      <c r="E88" s="11" t="s">
        <v>122</v>
      </c>
      <c r="F88" s="11" t="s">
        <v>122</v>
      </c>
      <c r="G88" s="11" t="s">
        <v>122</v>
      </c>
      <c r="H88" s="11" t="s">
        <v>122</v>
      </c>
    </row>
    <row r="89" spans="1:8" x14ac:dyDescent="0.25">
      <c r="A89" s="122"/>
      <c r="B89" s="11" t="s">
        <v>121</v>
      </c>
      <c r="C89" s="15" t="s">
        <v>184</v>
      </c>
      <c r="D89" s="11" t="s">
        <v>122</v>
      </c>
      <c r="E89" s="11" t="s">
        <v>122</v>
      </c>
      <c r="F89" s="11" t="s">
        <v>122</v>
      </c>
      <c r="G89" s="11" t="s">
        <v>122</v>
      </c>
      <c r="H89" s="11" t="s">
        <v>122</v>
      </c>
    </row>
    <row r="90" spans="1:8" x14ac:dyDescent="0.25">
      <c r="A90" s="122" t="s">
        <v>233</v>
      </c>
      <c r="B90" s="11" t="s">
        <v>121</v>
      </c>
      <c r="C90" s="15" t="s">
        <v>184</v>
      </c>
      <c r="D90" s="11" t="s">
        <v>122</v>
      </c>
      <c r="E90" s="11" t="s">
        <v>122</v>
      </c>
      <c r="F90" s="11" t="s">
        <v>122</v>
      </c>
      <c r="G90" s="11" t="s">
        <v>122</v>
      </c>
      <c r="H90" s="11" t="s">
        <v>122</v>
      </c>
    </row>
    <row r="91" spans="1:8" x14ac:dyDescent="0.25">
      <c r="A91" s="122"/>
      <c r="B91" s="11" t="s">
        <v>121</v>
      </c>
      <c r="C91" s="15" t="s">
        <v>184</v>
      </c>
      <c r="D91" s="11" t="s">
        <v>122</v>
      </c>
      <c r="E91" s="11" t="s">
        <v>122</v>
      </c>
      <c r="F91" s="11" t="s">
        <v>122</v>
      </c>
      <c r="G91" s="11" t="s">
        <v>122</v>
      </c>
      <c r="H91" s="11" t="s">
        <v>122</v>
      </c>
    </row>
    <row r="92" spans="1:8" x14ac:dyDescent="0.25">
      <c r="A92" s="30" t="s">
        <v>234</v>
      </c>
      <c r="B92" s="11" t="s">
        <v>121</v>
      </c>
      <c r="C92" s="20" t="s">
        <v>186</v>
      </c>
      <c r="D92" s="11" t="s">
        <v>122</v>
      </c>
      <c r="E92" s="11" t="s">
        <v>122</v>
      </c>
      <c r="F92" s="11" t="s">
        <v>122</v>
      </c>
      <c r="G92" s="11" t="s">
        <v>122</v>
      </c>
      <c r="H92" s="11" t="s">
        <v>122</v>
      </c>
    </row>
    <row r="93" spans="1:8" x14ac:dyDescent="0.25">
      <c r="A93" s="30" t="s">
        <v>235</v>
      </c>
      <c r="B93" s="11" t="s">
        <v>121</v>
      </c>
      <c r="C93" s="20" t="s">
        <v>186</v>
      </c>
      <c r="D93" s="11" t="s">
        <v>122</v>
      </c>
      <c r="E93" s="11" t="s">
        <v>122</v>
      </c>
      <c r="F93" s="11" t="s">
        <v>122</v>
      </c>
      <c r="G93" s="11" t="s">
        <v>122</v>
      </c>
      <c r="H93" s="11" t="s">
        <v>122</v>
      </c>
    </row>
    <row r="94" spans="1:8" x14ac:dyDescent="0.25">
      <c r="A94" s="30" t="s">
        <v>236</v>
      </c>
      <c r="B94" s="11" t="s">
        <v>121</v>
      </c>
      <c r="C94" s="20" t="s">
        <v>186</v>
      </c>
      <c r="D94" s="11" t="s">
        <v>122</v>
      </c>
      <c r="E94" s="11" t="s">
        <v>122</v>
      </c>
      <c r="F94" s="11" t="s">
        <v>122</v>
      </c>
      <c r="G94" s="11" t="s">
        <v>122</v>
      </c>
      <c r="H94" s="11" t="s">
        <v>122</v>
      </c>
    </row>
    <row r="95" spans="1:8" x14ac:dyDescent="0.25">
      <c r="A95" s="122" t="s">
        <v>237</v>
      </c>
      <c r="B95" s="11" t="s">
        <v>121</v>
      </c>
      <c r="C95" s="20" t="s">
        <v>186</v>
      </c>
      <c r="D95" s="11" t="s">
        <v>122</v>
      </c>
      <c r="E95" s="11" t="s">
        <v>122</v>
      </c>
      <c r="F95" s="11" t="s">
        <v>122</v>
      </c>
      <c r="G95" s="11" t="s">
        <v>122</v>
      </c>
      <c r="H95" s="11" t="s">
        <v>122</v>
      </c>
    </row>
    <row r="96" spans="1:8" x14ac:dyDescent="0.25">
      <c r="A96" s="122"/>
      <c r="B96" s="11" t="s">
        <v>121</v>
      </c>
      <c r="C96" s="19" t="s">
        <v>266</v>
      </c>
      <c r="D96" s="11" t="s">
        <v>122</v>
      </c>
      <c r="E96" s="11" t="s">
        <v>122</v>
      </c>
      <c r="F96" s="11" t="s">
        <v>122</v>
      </c>
      <c r="G96" s="11" t="s">
        <v>122</v>
      </c>
      <c r="H96" s="11" t="s">
        <v>122</v>
      </c>
    </row>
    <row r="97" spans="1:10" x14ac:dyDescent="0.25">
      <c r="A97" s="122" t="s">
        <v>224</v>
      </c>
      <c r="B97" s="11" t="s">
        <v>121</v>
      </c>
      <c r="C97" s="19" t="s">
        <v>266</v>
      </c>
      <c r="D97" s="11" t="s">
        <v>122</v>
      </c>
      <c r="E97" s="11" t="s">
        <v>122</v>
      </c>
      <c r="F97" s="11" t="s">
        <v>122</v>
      </c>
      <c r="G97" s="11" t="s">
        <v>122</v>
      </c>
      <c r="H97" s="11" t="s">
        <v>122</v>
      </c>
    </row>
    <row r="98" spans="1:10" x14ac:dyDescent="0.25">
      <c r="A98" s="122"/>
      <c r="B98" s="11" t="s">
        <v>121</v>
      </c>
      <c r="C98" s="19" t="s">
        <v>266</v>
      </c>
      <c r="D98" s="11" t="s">
        <v>122</v>
      </c>
      <c r="E98" s="11" t="s">
        <v>122</v>
      </c>
      <c r="F98" s="11" t="s">
        <v>122</v>
      </c>
      <c r="G98" s="11" t="s">
        <v>122</v>
      </c>
      <c r="H98" s="11" t="s">
        <v>122</v>
      </c>
    </row>
    <row r="99" spans="1:10" x14ac:dyDescent="0.25">
      <c r="A99" s="122"/>
      <c r="B99" s="11" t="s">
        <v>121</v>
      </c>
      <c r="C99" s="19" t="s">
        <v>266</v>
      </c>
      <c r="D99" s="11" t="s">
        <v>122</v>
      </c>
      <c r="E99" s="11" t="s">
        <v>122</v>
      </c>
      <c r="F99" s="11" t="s">
        <v>122</v>
      </c>
      <c r="G99" s="11" t="s">
        <v>122</v>
      </c>
      <c r="H99" s="11" t="s">
        <v>122</v>
      </c>
    </row>
    <row r="101" spans="1:10" s="12" customFormat="1" x14ac:dyDescent="0.25">
      <c r="A101" s="31" t="s">
        <v>130</v>
      </c>
      <c r="B101" s="14"/>
      <c r="C101" s="14"/>
      <c r="D101" s="14"/>
      <c r="E101" s="14"/>
      <c r="F101" s="14"/>
      <c r="G101" s="14"/>
      <c r="H101" s="14"/>
    </row>
    <row r="102" spans="1:10" x14ac:dyDescent="0.25">
      <c r="A102" s="30" t="s">
        <v>131</v>
      </c>
      <c r="B102" s="11" t="s">
        <v>144</v>
      </c>
      <c r="C102" s="11" t="s">
        <v>121</v>
      </c>
      <c r="D102" s="11" t="s">
        <v>122</v>
      </c>
      <c r="E102" s="11" t="s">
        <v>122</v>
      </c>
      <c r="F102" s="11" t="s">
        <v>122</v>
      </c>
      <c r="G102" s="11" t="s">
        <v>122</v>
      </c>
      <c r="H102" s="11" t="s">
        <v>122</v>
      </c>
    </row>
    <row r="103" spans="1:10" x14ac:dyDescent="0.25">
      <c r="A103" s="122" t="s">
        <v>156</v>
      </c>
      <c r="B103" s="11" t="s">
        <v>141</v>
      </c>
      <c r="C103" s="20" t="s">
        <v>251</v>
      </c>
      <c r="D103" s="11" t="s">
        <v>122</v>
      </c>
      <c r="E103" s="11" t="s">
        <v>122</v>
      </c>
      <c r="F103" s="11" t="s">
        <v>122</v>
      </c>
      <c r="G103" s="11" t="s">
        <v>122</v>
      </c>
      <c r="H103" s="11" t="s">
        <v>122</v>
      </c>
    </row>
    <row r="104" spans="1:10" x14ac:dyDescent="0.25">
      <c r="A104" s="122"/>
      <c r="B104" s="11" t="s">
        <v>141</v>
      </c>
      <c r="C104" s="20" t="s">
        <v>251</v>
      </c>
      <c r="D104" s="11" t="s">
        <v>122</v>
      </c>
      <c r="E104" s="11" t="s">
        <v>122</v>
      </c>
      <c r="F104" s="11" t="s">
        <v>122</v>
      </c>
      <c r="G104" s="11" t="s">
        <v>122</v>
      </c>
      <c r="H104" s="11" t="s">
        <v>122</v>
      </c>
    </row>
    <row r="105" spans="1:10" x14ac:dyDescent="0.25">
      <c r="A105" s="122"/>
      <c r="B105" s="11" t="s">
        <v>141</v>
      </c>
      <c r="C105" s="19" t="s">
        <v>222</v>
      </c>
      <c r="D105" s="11" t="s">
        <v>122</v>
      </c>
      <c r="E105" s="19" t="s">
        <v>221</v>
      </c>
      <c r="F105" s="15" t="s">
        <v>124</v>
      </c>
      <c r="G105" s="15" t="s">
        <v>124</v>
      </c>
      <c r="H105" s="11" t="s">
        <v>122</v>
      </c>
    </row>
    <row r="106" spans="1:10" x14ac:dyDescent="0.25">
      <c r="A106" s="122"/>
      <c r="B106" s="11" t="s">
        <v>141</v>
      </c>
      <c r="C106" s="19" t="s">
        <v>221</v>
      </c>
      <c r="D106" s="11" t="s">
        <v>122</v>
      </c>
      <c r="E106" s="19" t="s">
        <v>221</v>
      </c>
      <c r="F106" s="15" t="s">
        <v>124</v>
      </c>
      <c r="G106" s="15" t="s">
        <v>124</v>
      </c>
      <c r="H106" s="11" t="s">
        <v>122</v>
      </c>
    </row>
    <row r="107" spans="1:10" x14ac:dyDescent="0.25">
      <c r="A107" s="30" t="s">
        <v>112</v>
      </c>
      <c r="B107" s="11" t="s">
        <v>263</v>
      </c>
      <c r="C107" s="15" t="s">
        <v>194</v>
      </c>
      <c r="D107" s="11" t="s">
        <v>122</v>
      </c>
      <c r="E107" s="20" t="s">
        <v>261</v>
      </c>
      <c r="F107" s="11" t="s">
        <v>122</v>
      </c>
      <c r="G107" s="11" t="s">
        <v>122</v>
      </c>
      <c r="H107" s="11" t="s">
        <v>122</v>
      </c>
    </row>
    <row r="108" spans="1:10" x14ac:dyDescent="0.25">
      <c r="A108" s="30" t="s">
        <v>113</v>
      </c>
      <c r="B108" s="11" t="s">
        <v>264</v>
      </c>
      <c r="C108" s="11" t="s">
        <v>122</v>
      </c>
      <c r="D108" s="11" t="s">
        <v>122</v>
      </c>
      <c r="E108" s="11" t="s">
        <v>122</v>
      </c>
      <c r="F108" s="20" t="s">
        <v>261</v>
      </c>
      <c r="G108" s="19" t="s">
        <v>265</v>
      </c>
      <c r="H108" s="11" t="s">
        <v>122</v>
      </c>
    </row>
    <row r="109" spans="1:10" x14ac:dyDescent="0.25">
      <c r="A109" s="122" t="s">
        <v>158</v>
      </c>
      <c r="B109" s="11" t="s">
        <v>121</v>
      </c>
      <c r="C109" s="18" t="s">
        <v>246</v>
      </c>
      <c r="D109" s="11" t="s">
        <v>122</v>
      </c>
      <c r="E109" s="11" t="s">
        <v>122</v>
      </c>
      <c r="F109" s="11" t="s">
        <v>122</v>
      </c>
      <c r="G109" s="11" t="s">
        <v>122</v>
      </c>
      <c r="H109" s="11" t="s">
        <v>122</v>
      </c>
    </row>
    <row r="110" spans="1:10" x14ac:dyDescent="0.25">
      <c r="A110" s="122"/>
      <c r="B110" s="11" t="s">
        <v>121</v>
      </c>
      <c r="C110" s="18" t="s">
        <v>246</v>
      </c>
      <c r="D110" s="11" t="s">
        <v>122</v>
      </c>
      <c r="E110" s="11" t="s">
        <v>122</v>
      </c>
      <c r="F110" s="11" t="s">
        <v>122</v>
      </c>
      <c r="G110" s="11" t="s">
        <v>122</v>
      </c>
      <c r="H110" s="11" t="s">
        <v>122</v>
      </c>
    </row>
    <row r="111" spans="1:10" x14ac:dyDescent="0.25">
      <c r="A111" s="122"/>
      <c r="B111" s="11" t="s">
        <v>121</v>
      </c>
      <c r="C111" s="18" t="s">
        <v>246</v>
      </c>
      <c r="D111" s="11" t="s">
        <v>122</v>
      </c>
      <c r="E111" s="11" t="s">
        <v>122</v>
      </c>
      <c r="F111" s="11" t="s">
        <v>122</v>
      </c>
      <c r="G111" s="11" t="s">
        <v>122</v>
      </c>
      <c r="H111" s="11" t="s">
        <v>122</v>
      </c>
    </row>
    <row r="112" spans="1:10" x14ac:dyDescent="0.25">
      <c r="A112" s="122"/>
      <c r="B112" s="11" t="s">
        <v>121</v>
      </c>
      <c r="C112" s="18" t="s">
        <v>246</v>
      </c>
      <c r="D112" s="11" t="s">
        <v>122</v>
      </c>
      <c r="E112" s="21" t="s">
        <v>247</v>
      </c>
      <c r="F112" s="15" t="s">
        <v>240</v>
      </c>
      <c r="G112" s="20" t="s">
        <v>243</v>
      </c>
      <c r="H112" s="11" t="s">
        <v>122</v>
      </c>
      <c r="J112" t="s">
        <v>249</v>
      </c>
    </row>
    <row r="113" spans="1:8" x14ac:dyDescent="0.25">
      <c r="A113" s="30" t="s">
        <v>157</v>
      </c>
      <c r="B113" s="11" t="s">
        <v>121</v>
      </c>
      <c r="C113" s="11" t="s">
        <v>121</v>
      </c>
      <c r="D113" s="11" t="s">
        <v>122</v>
      </c>
      <c r="E113" s="18" t="s">
        <v>248</v>
      </c>
      <c r="F113" s="21" t="s">
        <v>250</v>
      </c>
      <c r="G113" s="20" t="s">
        <v>210</v>
      </c>
      <c r="H113" s="11" t="s">
        <v>122</v>
      </c>
    </row>
    <row r="114" spans="1:8" s="13" customFormat="1" x14ac:dyDescent="0.25">
      <c r="A114" s="124" t="s">
        <v>260</v>
      </c>
      <c r="B114" s="11" t="s">
        <v>121</v>
      </c>
      <c r="C114" s="18" t="s">
        <v>246</v>
      </c>
      <c r="D114" s="11" t="s">
        <v>122</v>
      </c>
      <c r="E114" s="11" t="s">
        <v>122</v>
      </c>
      <c r="F114" s="11" t="s">
        <v>122</v>
      </c>
      <c r="G114" s="11" t="s">
        <v>122</v>
      </c>
      <c r="H114" s="11" t="s">
        <v>122</v>
      </c>
    </row>
    <row r="115" spans="1:8" s="13" customFormat="1" x14ac:dyDescent="0.25">
      <c r="A115" s="124"/>
      <c r="B115" s="11" t="s">
        <v>121</v>
      </c>
      <c r="C115" s="18" t="s">
        <v>246</v>
      </c>
      <c r="D115" s="11" t="s">
        <v>122</v>
      </c>
      <c r="E115" s="11" t="s">
        <v>122</v>
      </c>
      <c r="F115" s="11" t="s">
        <v>122</v>
      </c>
      <c r="G115" s="11" t="s">
        <v>122</v>
      </c>
      <c r="H115" s="11" t="s">
        <v>122</v>
      </c>
    </row>
    <row r="116" spans="1:8" s="13" customFormat="1" x14ac:dyDescent="0.25">
      <c r="A116" s="124"/>
      <c r="B116" s="11" t="s">
        <v>121</v>
      </c>
      <c r="C116" s="21" t="s">
        <v>193</v>
      </c>
      <c r="D116" s="11" t="s">
        <v>122</v>
      </c>
      <c r="E116" s="11" t="s">
        <v>122</v>
      </c>
      <c r="F116" s="11" t="s">
        <v>122</v>
      </c>
      <c r="G116" s="11" t="s">
        <v>122</v>
      </c>
      <c r="H116" s="11" t="s">
        <v>122</v>
      </c>
    </row>
    <row r="117" spans="1:8" s="13" customFormat="1" x14ac:dyDescent="0.25">
      <c r="A117" s="124"/>
      <c r="B117" s="11" t="s">
        <v>121</v>
      </c>
      <c r="C117" s="21" t="s">
        <v>193</v>
      </c>
      <c r="D117" s="11" t="s">
        <v>122</v>
      </c>
      <c r="E117" s="15" t="s">
        <v>240</v>
      </c>
      <c r="F117" s="20" t="s">
        <v>261</v>
      </c>
      <c r="G117" s="20" t="s">
        <v>213</v>
      </c>
      <c r="H117" s="11" t="s">
        <v>122</v>
      </c>
    </row>
    <row r="118" spans="1:8" s="13" customFormat="1" x14ac:dyDescent="0.25">
      <c r="A118" s="124" t="s">
        <v>262</v>
      </c>
      <c r="B118" s="11" t="s">
        <v>121</v>
      </c>
      <c r="C118" s="20" t="s">
        <v>251</v>
      </c>
      <c r="D118" s="11" t="s">
        <v>122</v>
      </c>
      <c r="E118" s="11" t="s">
        <v>122</v>
      </c>
      <c r="F118" s="11" t="s">
        <v>122</v>
      </c>
      <c r="G118" s="11" t="s">
        <v>122</v>
      </c>
      <c r="H118" s="11" t="s">
        <v>122</v>
      </c>
    </row>
    <row r="119" spans="1:8" s="13" customFormat="1" x14ac:dyDescent="0.25">
      <c r="A119" s="124"/>
      <c r="B119" s="11" t="s">
        <v>121</v>
      </c>
      <c r="C119" s="20" t="s">
        <v>251</v>
      </c>
      <c r="D119" s="11" t="s">
        <v>122</v>
      </c>
      <c r="E119" s="11" t="s">
        <v>122</v>
      </c>
      <c r="F119" s="11" t="s">
        <v>122</v>
      </c>
      <c r="G119" s="11" t="s">
        <v>122</v>
      </c>
      <c r="H119" s="11" t="s">
        <v>122</v>
      </c>
    </row>
    <row r="120" spans="1:8" s="13" customFormat="1" x14ac:dyDescent="0.25">
      <c r="A120" s="124"/>
      <c r="B120" s="11" t="s">
        <v>121</v>
      </c>
      <c r="C120" s="20" t="s">
        <v>251</v>
      </c>
      <c r="D120" s="11" t="s">
        <v>122</v>
      </c>
      <c r="E120" s="11" t="s">
        <v>122</v>
      </c>
      <c r="F120" s="11" t="s">
        <v>122</v>
      </c>
      <c r="G120" s="11" t="s">
        <v>122</v>
      </c>
      <c r="H120" s="11" t="s">
        <v>122</v>
      </c>
    </row>
    <row r="121" spans="1:8" s="13" customFormat="1" x14ac:dyDescent="0.25">
      <c r="A121" s="124"/>
      <c r="B121" s="11" t="s">
        <v>121</v>
      </c>
      <c r="C121" s="20" t="s">
        <v>251</v>
      </c>
      <c r="D121" s="11" t="s">
        <v>122</v>
      </c>
      <c r="E121" s="11" t="s">
        <v>122</v>
      </c>
      <c r="F121" s="11" t="s">
        <v>122</v>
      </c>
      <c r="G121" s="11" t="s">
        <v>122</v>
      </c>
      <c r="H121" s="11" t="s">
        <v>122</v>
      </c>
    </row>
    <row r="122" spans="1:8" s="12" customFormat="1" x14ac:dyDescent="0.25">
      <c r="A122" s="31" t="s">
        <v>137</v>
      </c>
      <c r="B122" s="14"/>
      <c r="C122" s="14"/>
      <c r="D122" s="14"/>
      <c r="E122" s="14"/>
      <c r="F122" s="14"/>
      <c r="G122" s="14"/>
      <c r="H122" s="14"/>
    </row>
    <row r="124" spans="1:8" x14ac:dyDescent="0.25">
      <c r="A124" s="30" t="s">
        <v>132</v>
      </c>
      <c r="B124" s="11" t="s">
        <v>174</v>
      </c>
      <c r="C124" s="19" t="s">
        <v>222</v>
      </c>
      <c r="D124" s="11" t="s">
        <v>122</v>
      </c>
      <c r="E124" s="15" t="s">
        <v>124</v>
      </c>
      <c r="F124" s="15" t="s">
        <v>124</v>
      </c>
      <c r="G124" s="15" t="s">
        <v>124</v>
      </c>
      <c r="H124" s="11" t="s">
        <v>122</v>
      </c>
    </row>
    <row r="125" spans="1:8" x14ac:dyDescent="0.25">
      <c r="A125" s="30" t="s">
        <v>114</v>
      </c>
      <c r="B125" s="11" t="s">
        <v>121</v>
      </c>
      <c r="C125" s="11" t="s">
        <v>121</v>
      </c>
      <c r="D125" s="11" t="s">
        <v>122</v>
      </c>
      <c r="E125" s="11" t="s">
        <v>121</v>
      </c>
      <c r="F125" s="18" t="s">
        <v>143</v>
      </c>
      <c r="G125" s="18" t="s">
        <v>211</v>
      </c>
      <c r="H125" s="11" t="s">
        <v>122</v>
      </c>
    </row>
    <row r="126" spans="1:8" x14ac:dyDescent="0.25">
      <c r="A126" s="30" t="s">
        <v>133</v>
      </c>
      <c r="B126" s="11" t="s">
        <v>173</v>
      </c>
      <c r="C126" s="19" t="s">
        <v>222</v>
      </c>
      <c r="D126" s="11" t="s">
        <v>122</v>
      </c>
      <c r="E126" s="15" t="s">
        <v>124</v>
      </c>
      <c r="F126" s="15" t="s">
        <v>124</v>
      </c>
      <c r="G126" s="15" t="s">
        <v>124</v>
      </c>
      <c r="H126" s="11" t="s">
        <v>122</v>
      </c>
    </row>
    <row r="127" spans="1:8" x14ac:dyDescent="0.25">
      <c r="A127" s="30" t="s">
        <v>134</v>
      </c>
      <c r="B127" s="11" t="s">
        <v>174</v>
      </c>
      <c r="C127" s="19" t="s">
        <v>222</v>
      </c>
      <c r="D127" s="11" t="s">
        <v>122</v>
      </c>
      <c r="E127" s="15" t="s">
        <v>124</v>
      </c>
      <c r="F127" s="15" t="s">
        <v>124</v>
      </c>
      <c r="G127" s="15" t="s">
        <v>124</v>
      </c>
      <c r="H127" s="11" t="s">
        <v>122</v>
      </c>
    </row>
    <row r="128" spans="1:8" s="36" customFormat="1" x14ac:dyDescent="0.25">
      <c r="A128" s="34" t="s">
        <v>107</v>
      </c>
      <c r="B128" s="35" t="s">
        <v>121</v>
      </c>
      <c r="C128" s="35" t="s">
        <v>122</v>
      </c>
      <c r="D128" s="35" t="s">
        <v>122</v>
      </c>
      <c r="E128" s="35" t="s">
        <v>122</v>
      </c>
      <c r="F128" s="35" t="s">
        <v>122</v>
      </c>
      <c r="G128" s="35" t="s">
        <v>124</v>
      </c>
      <c r="H128" s="35" t="s">
        <v>122</v>
      </c>
    </row>
    <row r="130" spans="1:9" s="12" customFormat="1" x14ac:dyDescent="0.25">
      <c r="A130" s="31" t="s">
        <v>138</v>
      </c>
      <c r="B130" s="14"/>
      <c r="C130" s="14"/>
      <c r="D130" s="14"/>
      <c r="E130" s="14"/>
      <c r="F130" s="14"/>
      <c r="G130" s="14"/>
      <c r="H130" s="14"/>
    </row>
    <row r="131" spans="1:9" x14ac:dyDescent="0.25">
      <c r="A131" s="30" t="s">
        <v>105</v>
      </c>
      <c r="B131" s="11" t="s">
        <v>121</v>
      </c>
      <c r="C131" s="19" t="s">
        <v>266</v>
      </c>
      <c r="D131" s="11" t="s">
        <v>122</v>
      </c>
      <c r="E131" s="11" t="s">
        <v>122</v>
      </c>
      <c r="F131" s="11" t="s">
        <v>122</v>
      </c>
      <c r="G131" s="11" t="s">
        <v>122</v>
      </c>
      <c r="H131" s="37" t="s">
        <v>268</v>
      </c>
    </row>
    <row r="132" spans="1:9" x14ac:dyDescent="0.25">
      <c r="A132" s="30" t="s">
        <v>136</v>
      </c>
      <c r="B132" s="11" t="s">
        <v>121</v>
      </c>
      <c r="C132" s="11" t="s">
        <v>122</v>
      </c>
      <c r="D132" s="11" t="s">
        <v>122</v>
      </c>
      <c r="E132" s="11" t="s">
        <v>122</v>
      </c>
      <c r="F132" s="11" t="s">
        <v>122</v>
      </c>
      <c r="G132" s="11" t="s">
        <v>122</v>
      </c>
      <c r="H132" s="22" t="s">
        <v>166</v>
      </c>
      <c r="I132" s="11"/>
    </row>
    <row r="133" spans="1:9" x14ac:dyDescent="0.25">
      <c r="A133" s="30" t="s">
        <v>136</v>
      </c>
      <c r="B133" s="11" t="s">
        <v>121</v>
      </c>
      <c r="C133" s="11" t="s">
        <v>122</v>
      </c>
      <c r="D133" s="11" t="s">
        <v>122</v>
      </c>
      <c r="E133" s="11" t="s">
        <v>122</v>
      </c>
      <c r="F133" s="11" t="s">
        <v>122</v>
      </c>
      <c r="G133" s="11" t="s">
        <v>122</v>
      </c>
      <c r="H133" s="22" t="s">
        <v>166</v>
      </c>
    </row>
    <row r="134" spans="1:9" x14ac:dyDescent="0.25">
      <c r="A134" s="122" t="s">
        <v>115</v>
      </c>
      <c r="B134" s="11" t="s">
        <v>142</v>
      </c>
      <c r="C134" s="19" t="s">
        <v>187</v>
      </c>
      <c r="D134" s="11" t="s">
        <v>122</v>
      </c>
      <c r="E134" s="11" t="s">
        <v>122</v>
      </c>
      <c r="F134" s="11" t="s">
        <v>122</v>
      </c>
      <c r="G134" s="11" t="s">
        <v>122</v>
      </c>
      <c r="H134" s="37" t="s">
        <v>206</v>
      </c>
    </row>
    <row r="135" spans="1:9" x14ac:dyDescent="0.25">
      <c r="A135" s="122"/>
      <c r="B135" s="11" t="s">
        <v>141</v>
      </c>
      <c r="C135" s="19" t="s">
        <v>183</v>
      </c>
      <c r="D135" s="11" t="s">
        <v>122</v>
      </c>
      <c r="E135" s="11" t="s">
        <v>122</v>
      </c>
      <c r="F135" s="11" t="s">
        <v>122</v>
      </c>
      <c r="G135" s="11" t="s">
        <v>122</v>
      </c>
      <c r="H135" s="37" t="s">
        <v>181</v>
      </c>
    </row>
    <row r="136" spans="1:9" x14ac:dyDescent="0.25">
      <c r="A136" s="122"/>
      <c r="B136" s="11" t="s">
        <v>146</v>
      </c>
      <c r="C136" s="19" t="s">
        <v>185</v>
      </c>
      <c r="D136" s="11" t="s">
        <v>122</v>
      </c>
      <c r="E136" s="11" t="s">
        <v>122</v>
      </c>
      <c r="F136" s="11" t="s">
        <v>122</v>
      </c>
      <c r="G136" s="11" t="s">
        <v>122</v>
      </c>
      <c r="H136" s="37" t="s">
        <v>245</v>
      </c>
    </row>
    <row r="137" spans="1:9" x14ac:dyDescent="0.25">
      <c r="A137" s="122"/>
      <c r="B137" s="11" t="s">
        <v>145</v>
      </c>
      <c r="C137" s="19" t="s">
        <v>266</v>
      </c>
      <c r="D137" s="11" t="s">
        <v>122</v>
      </c>
      <c r="E137" s="11" t="s">
        <v>122</v>
      </c>
      <c r="F137" s="11" t="s">
        <v>122</v>
      </c>
      <c r="G137" s="11" t="s">
        <v>122</v>
      </c>
      <c r="H137" s="37" t="s">
        <v>268</v>
      </c>
    </row>
    <row r="138" spans="1:9" x14ac:dyDescent="0.25">
      <c r="A138" s="30" t="s">
        <v>170</v>
      </c>
      <c r="B138" s="11" t="s">
        <v>145</v>
      </c>
      <c r="C138" s="11" t="s">
        <v>122</v>
      </c>
      <c r="D138" s="11" t="s">
        <v>122</v>
      </c>
      <c r="E138" s="11" t="s">
        <v>122</v>
      </c>
      <c r="F138" s="11" t="s">
        <v>122</v>
      </c>
      <c r="G138" s="18" t="s">
        <v>267</v>
      </c>
      <c r="H138" s="11" t="s">
        <v>122</v>
      </c>
    </row>
    <row r="139" spans="1:9" x14ac:dyDescent="0.25">
      <c r="A139" s="30" t="s">
        <v>139</v>
      </c>
      <c r="B139" s="11" t="s">
        <v>121</v>
      </c>
      <c r="C139" s="11" t="s">
        <v>122</v>
      </c>
      <c r="D139" s="11" t="s">
        <v>122</v>
      </c>
      <c r="E139" s="11" t="s">
        <v>122</v>
      </c>
      <c r="F139" s="11" t="s">
        <v>122</v>
      </c>
      <c r="G139" s="11" t="s">
        <v>122</v>
      </c>
      <c r="H139" s="21" t="s">
        <v>163</v>
      </c>
    </row>
    <row r="140" spans="1:9" x14ac:dyDescent="0.25">
      <c r="A140" s="30" t="s">
        <v>139</v>
      </c>
      <c r="B140" s="11" t="s">
        <v>121</v>
      </c>
      <c r="C140" s="11" t="s">
        <v>122</v>
      </c>
      <c r="D140" s="11" t="s">
        <v>122</v>
      </c>
      <c r="E140" s="11" t="s">
        <v>122</v>
      </c>
      <c r="F140" s="11" t="s">
        <v>122</v>
      </c>
      <c r="G140" s="11" t="s">
        <v>122</v>
      </c>
      <c r="H140" s="21" t="s">
        <v>163</v>
      </c>
    </row>
    <row r="142" spans="1:9" s="12" customFormat="1" x14ac:dyDescent="0.25">
      <c r="A142" s="31" t="s">
        <v>40</v>
      </c>
      <c r="B142" s="14"/>
      <c r="C142" s="14"/>
      <c r="D142" s="14"/>
      <c r="E142" s="14"/>
      <c r="F142" s="14"/>
      <c r="G142" s="14"/>
      <c r="H142" s="14"/>
    </row>
    <row r="143" spans="1:9" s="23" customFormat="1" ht="23.25" customHeight="1" x14ac:dyDescent="0.25">
      <c r="A143" s="33" t="s">
        <v>257</v>
      </c>
      <c r="B143" s="17" t="s">
        <v>253</v>
      </c>
      <c r="C143" s="24" t="s">
        <v>259</v>
      </c>
      <c r="D143" s="17" t="s">
        <v>122</v>
      </c>
      <c r="E143" s="17" t="s">
        <v>122</v>
      </c>
      <c r="F143" s="17" t="s">
        <v>122</v>
      </c>
      <c r="G143" s="17" t="s">
        <v>122</v>
      </c>
      <c r="H143" s="17" t="s">
        <v>122</v>
      </c>
    </row>
    <row r="144" spans="1:9" s="23" customFormat="1" ht="23.25" customHeight="1" x14ac:dyDescent="0.25">
      <c r="A144" s="33" t="s">
        <v>257</v>
      </c>
      <c r="B144" s="17" t="s">
        <v>254</v>
      </c>
      <c r="C144" s="24" t="s">
        <v>171</v>
      </c>
      <c r="D144" s="17" t="s">
        <v>122</v>
      </c>
      <c r="E144" s="17" t="s">
        <v>122</v>
      </c>
      <c r="F144" s="17" t="s">
        <v>122</v>
      </c>
      <c r="G144" s="17" t="s">
        <v>122</v>
      </c>
      <c r="H144" s="17" t="s">
        <v>122</v>
      </c>
    </row>
    <row r="145" spans="1:8" s="23" customFormat="1" ht="23.25" customHeight="1" x14ac:dyDescent="0.25">
      <c r="A145" s="33" t="s">
        <v>258</v>
      </c>
      <c r="B145" s="17" t="s">
        <v>253</v>
      </c>
      <c r="C145" s="24" t="s">
        <v>171</v>
      </c>
      <c r="D145" s="17" t="s">
        <v>122</v>
      </c>
      <c r="E145" s="17" t="s">
        <v>122</v>
      </c>
      <c r="F145" s="17" t="s">
        <v>122</v>
      </c>
      <c r="G145" s="17" t="s">
        <v>122</v>
      </c>
      <c r="H145" s="17" t="s">
        <v>122</v>
      </c>
    </row>
    <row r="146" spans="1:8" s="23" customFormat="1" ht="23.25" customHeight="1" x14ac:dyDescent="0.25">
      <c r="A146" s="33" t="s">
        <v>255</v>
      </c>
      <c r="B146" s="17" t="s">
        <v>256</v>
      </c>
      <c r="C146" s="24" t="s">
        <v>171</v>
      </c>
      <c r="D146" s="17" t="s">
        <v>122</v>
      </c>
      <c r="E146" s="17" t="s">
        <v>122</v>
      </c>
      <c r="F146" s="17" t="s">
        <v>122</v>
      </c>
      <c r="G146" s="17" t="s">
        <v>122</v>
      </c>
      <c r="H146" s="17" t="s">
        <v>122</v>
      </c>
    </row>
    <row r="147" spans="1:8" s="23" customFormat="1" ht="23.25" customHeight="1" x14ac:dyDescent="0.25">
      <c r="A147" s="33" t="s">
        <v>252</v>
      </c>
      <c r="B147" s="17" t="s">
        <v>172</v>
      </c>
      <c r="C147" s="24" t="s">
        <v>171</v>
      </c>
      <c r="D147" s="17" t="s">
        <v>122</v>
      </c>
      <c r="E147" s="17" t="s">
        <v>122</v>
      </c>
      <c r="F147" s="17" t="s">
        <v>122</v>
      </c>
      <c r="G147" s="17" t="s">
        <v>122</v>
      </c>
      <c r="H147" s="17" t="s">
        <v>122</v>
      </c>
    </row>
    <row r="176" spans="1:8" x14ac:dyDescent="0.25">
      <c r="A176" s="86"/>
      <c r="G176"/>
      <c r="H176"/>
    </row>
    <row r="178" spans="1:1" customFormat="1" x14ac:dyDescent="0.25">
      <c r="A178" s="86"/>
    </row>
    <row r="179" spans="1:1" customFormat="1" x14ac:dyDescent="0.25">
      <c r="A179" s="86"/>
    </row>
  </sheetData>
  <mergeCells count="33">
    <mergeCell ref="A134:A137"/>
    <mergeCell ref="A95:A96"/>
    <mergeCell ref="A97:A99"/>
    <mergeCell ref="A103:A106"/>
    <mergeCell ref="A109:A112"/>
    <mergeCell ref="A114:A117"/>
    <mergeCell ref="A118:A121"/>
    <mergeCell ref="A90:A91"/>
    <mergeCell ref="A58:A59"/>
    <mergeCell ref="A60:A62"/>
    <mergeCell ref="A63:A65"/>
    <mergeCell ref="A66:A67"/>
    <mergeCell ref="A68:A69"/>
    <mergeCell ref="A70:A71"/>
    <mergeCell ref="A74:A76"/>
    <mergeCell ref="A77:A79"/>
    <mergeCell ref="A81:A83"/>
    <mergeCell ref="A84:A86"/>
    <mergeCell ref="A88:A89"/>
    <mergeCell ref="A54:A56"/>
    <mergeCell ref="A13:A18"/>
    <mergeCell ref="A19:A20"/>
    <mergeCell ref="A21:A22"/>
    <mergeCell ref="A23:A24"/>
    <mergeCell ref="A33:A35"/>
    <mergeCell ref="A37:A38"/>
    <mergeCell ref="A25:A26"/>
    <mergeCell ref="A39:A41"/>
    <mergeCell ref="A42:A44"/>
    <mergeCell ref="A45:A47"/>
    <mergeCell ref="A48:A50"/>
    <mergeCell ref="A51:A53"/>
    <mergeCell ref="A31:A32"/>
  </mergeCells>
  <phoneticPr fontId="13" type="noConversion"/>
  <conditionalFormatting sqref="E2:I1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{C349965B-AD37-1A49-BE78-E6C2ADCEEF12}</x14:id>
        </ext>
      </extLst>
    </cfRule>
  </conditionalFormatting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9965B-AD37-1A49-BE78-E6C2ADCEE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E2:I10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目标</vt:lpstr>
      <vt:lpstr>里程碑8</vt:lpstr>
      <vt:lpstr>策划工作</vt:lpstr>
      <vt:lpstr>程序工作</vt:lpstr>
      <vt:lpstr>测试工作</vt:lpstr>
      <vt:lpstr>美术工作</vt:lpstr>
      <vt:lpstr>美术工作-备用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Kathy</cp:lastModifiedBy>
  <dcterms:created xsi:type="dcterms:W3CDTF">2015-12-29T01:52:57Z</dcterms:created>
  <dcterms:modified xsi:type="dcterms:W3CDTF">2016-01-13T09:20:51Z</dcterms:modified>
</cp:coreProperties>
</file>