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60" yWindow="45" windowWidth="28035" windowHeight="13005" activeTab="1"/>
  </bookViews>
  <sheets>
    <sheet name="产出投放规划" sheetId="3" r:id="rId1"/>
    <sheet name="玩家成长历程" sheetId="4" r:id="rId2"/>
    <sheet name="产出消耗流图" sheetId="5" r:id="rId3"/>
    <sheet name="基础属性" sheetId="6" r:id="rId4"/>
  </sheets>
  <calcPr calcId="144525"/>
</workbook>
</file>

<file path=xl/calcChain.xml><?xml version="1.0" encoding="utf-8"?>
<calcChain xmlns="http://schemas.openxmlformats.org/spreadsheetml/2006/main">
  <c r="U46" i="4" l="1"/>
  <c r="U34" i="4"/>
  <c r="U42" i="4"/>
  <c r="U24" i="4"/>
  <c r="U38" i="4"/>
  <c r="U50" i="4"/>
  <c r="U30" i="4"/>
  <c r="U20" i="4"/>
  <c r="U18" i="4"/>
  <c r="U16" i="4"/>
  <c r="U15" i="4"/>
  <c r="U13" i="4"/>
  <c r="U11" i="4"/>
  <c r="U9" i="4"/>
  <c r="U6" i="4"/>
  <c r="E32" i="4"/>
  <c r="E31" i="4"/>
  <c r="Q30" i="4" s="1"/>
  <c r="J31" i="4"/>
  <c r="E14" i="4"/>
  <c r="E13" i="4"/>
  <c r="J21" i="4"/>
  <c r="E24" i="4"/>
  <c r="E23" i="4"/>
  <c r="F23" i="4" s="1"/>
  <c r="J23" i="4"/>
  <c r="Q23" i="4"/>
  <c r="E29" i="4"/>
  <c r="E28" i="4"/>
  <c r="F28" i="4" s="1"/>
  <c r="J28" i="4"/>
  <c r="Q28" i="4"/>
  <c r="E30" i="4"/>
  <c r="J30" i="4"/>
  <c r="J22" i="4"/>
  <c r="J24" i="4"/>
  <c r="J25" i="4"/>
  <c r="J26" i="4"/>
  <c r="J27" i="4"/>
  <c r="J29" i="4"/>
  <c r="E22" i="4"/>
  <c r="F21" i="4" s="1"/>
  <c r="E21" i="4"/>
  <c r="Q21" i="4"/>
  <c r="E33" i="4"/>
  <c r="J32" i="4"/>
  <c r="E34" i="4"/>
  <c r="F33" i="4"/>
  <c r="K33" i="4" s="1"/>
  <c r="J33" i="4"/>
  <c r="E35" i="4"/>
  <c r="F34" i="4"/>
  <c r="K34" i="4" s="1"/>
  <c r="J34" i="4"/>
  <c r="E36" i="4"/>
  <c r="F35" i="4"/>
  <c r="K35" i="4" s="1"/>
  <c r="J35" i="4"/>
  <c r="E37" i="4"/>
  <c r="F36" i="4"/>
  <c r="K36" i="4" s="1"/>
  <c r="J36" i="4"/>
  <c r="E38" i="4"/>
  <c r="F37" i="4"/>
  <c r="K37" i="4" s="1"/>
  <c r="J37" i="4"/>
  <c r="E39" i="4"/>
  <c r="F38" i="4"/>
  <c r="K38" i="4" s="1"/>
  <c r="J38" i="4"/>
  <c r="E40" i="4"/>
  <c r="F39" i="4"/>
  <c r="K39" i="4" s="1"/>
  <c r="J39" i="4"/>
  <c r="E41" i="4"/>
  <c r="F40" i="4"/>
  <c r="K40" i="4" s="1"/>
  <c r="J40" i="4"/>
  <c r="E42" i="4"/>
  <c r="F41" i="4"/>
  <c r="K41" i="4" s="1"/>
  <c r="J41" i="4"/>
  <c r="E43" i="4"/>
  <c r="F42" i="4"/>
  <c r="K42" i="4" s="1"/>
  <c r="J42" i="4"/>
  <c r="E44" i="4"/>
  <c r="F43" i="4"/>
  <c r="K43" i="4" s="1"/>
  <c r="J43" i="4"/>
  <c r="E45" i="4"/>
  <c r="F44" i="4"/>
  <c r="K44" i="4" s="1"/>
  <c r="J44" i="4"/>
  <c r="E46" i="4"/>
  <c r="F45" i="4"/>
  <c r="K45" i="4" s="1"/>
  <c r="J45" i="4"/>
  <c r="E47" i="4"/>
  <c r="F46" i="4"/>
  <c r="K46" i="4" s="1"/>
  <c r="J46" i="4"/>
  <c r="E48" i="4"/>
  <c r="F47" i="4"/>
  <c r="K47" i="4" s="1"/>
  <c r="J47" i="4"/>
  <c r="E49" i="4"/>
  <c r="F48" i="4"/>
  <c r="K48" i="4" s="1"/>
  <c r="J48" i="4"/>
  <c r="E50" i="4"/>
  <c r="F49" i="4"/>
  <c r="K49" i="4" s="1"/>
  <c r="J49" i="4"/>
  <c r="E51" i="4"/>
  <c r="F50" i="4"/>
  <c r="K50" i="4" s="1"/>
  <c r="J50" i="4"/>
  <c r="E5" i="4"/>
  <c r="F4" i="4" s="1"/>
  <c r="E4" i="4"/>
  <c r="E6" i="4"/>
  <c r="F5" i="4" s="1"/>
  <c r="E7" i="4"/>
  <c r="E8" i="4"/>
  <c r="F7" i="4" s="1"/>
  <c r="E9" i="4"/>
  <c r="E10" i="4"/>
  <c r="F9" i="4" s="1"/>
  <c r="E11" i="4"/>
  <c r="M10" i="4" s="1"/>
  <c r="E12" i="4"/>
  <c r="F11" i="4" s="1"/>
  <c r="E15" i="4"/>
  <c r="E16" i="4"/>
  <c r="E17" i="4"/>
  <c r="E18" i="4"/>
  <c r="M17" i="4" s="1"/>
  <c r="E19" i="4"/>
  <c r="E20" i="4"/>
  <c r="F20" i="4" s="1"/>
  <c r="F22" i="4"/>
  <c r="E25" i="4"/>
  <c r="F24" i="4" s="1"/>
  <c r="E26" i="4"/>
  <c r="E27" i="4"/>
  <c r="F26" i="4" s="1"/>
  <c r="F29" i="4"/>
  <c r="E52" i="4"/>
  <c r="F51" i="4" s="1"/>
  <c r="E3" i="4"/>
  <c r="M2" i="4" s="1"/>
  <c r="M6" i="4"/>
  <c r="M15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C51" i="4"/>
  <c r="C61" i="4"/>
  <c r="C71" i="4"/>
  <c r="C81" i="4"/>
  <c r="C91" i="4"/>
  <c r="C100" i="4"/>
  <c r="C31" i="4"/>
  <c r="C41" i="4"/>
  <c r="F18" i="4" l="1"/>
  <c r="F14" i="4"/>
  <c r="F3" i="4"/>
  <c r="M20" i="4"/>
  <c r="M4" i="4"/>
  <c r="F30" i="4"/>
  <c r="F16" i="4"/>
  <c r="F12" i="4"/>
  <c r="F32" i="4"/>
  <c r="K32" i="4" s="1"/>
  <c r="F31" i="4"/>
  <c r="K31" i="4" s="1"/>
  <c r="M19" i="4"/>
  <c r="M14" i="4"/>
  <c r="M9" i="4"/>
  <c r="M5" i="4"/>
  <c r="F25" i="4"/>
  <c r="F19" i="4"/>
  <c r="F17" i="4"/>
  <c r="F15" i="4"/>
  <c r="F13" i="4"/>
  <c r="F10" i="4"/>
  <c r="F8" i="4"/>
  <c r="F6" i="4"/>
  <c r="M13" i="4"/>
  <c r="M18" i="4"/>
  <c r="M12" i="4"/>
  <c r="M8" i="4"/>
  <c r="F27" i="4"/>
  <c r="M26" i="4"/>
  <c r="M11" i="4"/>
  <c r="M7" i="4"/>
</calcChain>
</file>

<file path=xl/sharedStrings.xml><?xml version="1.0" encoding="utf-8"?>
<sst xmlns="http://schemas.openxmlformats.org/spreadsheetml/2006/main" count="599" uniqueCount="454">
  <si>
    <t>签到</t>
    <phoneticPr fontId="1" type="noConversion"/>
  </si>
  <si>
    <t>公会战</t>
    <phoneticPr fontId="1" type="noConversion"/>
  </si>
  <si>
    <t>照妖镜</t>
    <phoneticPr fontId="1" type="noConversion"/>
  </si>
  <si>
    <t>现时间开放的特殊地图，高几率遇到可以捕获的稀有怪</t>
    <phoneticPr fontId="1" type="noConversion"/>
  </si>
  <si>
    <t>日常任务</t>
    <phoneticPr fontId="1" type="noConversion"/>
  </si>
  <si>
    <t>大冒险</t>
    <phoneticPr fontId="1" type="noConversion"/>
  </si>
  <si>
    <t>答题</t>
    <phoneticPr fontId="1" type="noConversion"/>
  </si>
  <si>
    <t>产出经验，费费脑子，灌输世界观</t>
    <phoneticPr fontId="1" type="noConversion"/>
  </si>
  <si>
    <t>异步交互玩法，产出专有宠物魂魄，宠物装备</t>
    <phoneticPr fontId="1" type="noConversion"/>
  </si>
  <si>
    <t>公会副本</t>
    <phoneticPr fontId="1" type="noConversion"/>
  </si>
  <si>
    <t>交互玩法，推大boss，或者合理完成一个探索副本（每人进去一定时间，按照探索度来判定完成），产生宝石，装备强化材料</t>
    <phoneticPr fontId="1" type="noConversion"/>
  </si>
  <si>
    <t>异步交互玩法，大量产出宠物经验及宠物装备强化材料，高阶装备胚子，宝石，公会之间布阵互相攻击</t>
    <phoneticPr fontId="1" type="noConversion"/>
  </si>
  <si>
    <t>探索性玩法，单机，产出稀有宠物稀有材料</t>
    <phoneticPr fontId="1" type="noConversion"/>
  </si>
  <si>
    <t>√</t>
    <phoneticPr fontId="1" type="noConversion"/>
  </si>
  <si>
    <t>rmb代币</t>
    <phoneticPr fontId="1" type="noConversion"/>
  </si>
  <si>
    <t>宠物魂魄</t>
    <phoneticPr fontId="1" type="noConversion"/>
  </si>
  <si>
    <t xml:space="preserve">疲劳药水 </t>
    <phoneticPr fontId="1" type="noConversion"/>
  </si>
  <si>
    <t>竞技场</t>
    <phoneticPr fontId="1" type="noConversion"/>
  </si>
  <si>
    <t>种菜玩法，但是时间在30分钟~2小时为主，少量10小时及以上任务，类似wow的要塞任务</t>
    <phoneticPr fontId="1" type="noConversion"/>
  </si>
  <si>
    <t>宠物装备</t>
    <phoneticPr fontId="1" type="noConversion"/>
  </si>
  <si>
    <t>玩家装备</t>
    <phoneticPr fontId="1" type="noConversion"/>
  </si>
  <si>
    <t>宠物装备宝石</t>
  </si>
  <si>
    <t>宠物装备宝石</t>
    <phoneticPr fontId="1" type="noConversion"/>
  </si>
  <si>
    <t>√</t>
    <phoneticPr fontId="1" type="noConversion"/>
  </si>
  <si>
    <t>☆☆☆</t>
  </si>
  <si>
    <t>☆☆☆</t>
    <phoneticPr fontId="1" type="noConversion"/>
  </si>
  <si>
    <t>☆☆☆☆☆</t>
    <phoneticPr fontId="1" type="noConversion"/>
  </si>
  <si>
    <t>困难副本</t>
    <phoneticPr fontId="1" type="noConversion"/>
  </si>
  <si>
    <t>宠物进化材料</t>
    <phoneticPr fontId="1" type="noConversion"/>
  </si>
  <si>
    <t>宠物经验</t>
    <phoneticPr fontId="1" type="noConversion"/>
  </si>
  <si>
    <t>普通副本</t>
    <phoneticPr fontId="1" type="noConversion"/>
  </si>
  <si>
    <t>☆</t>
  </si>
  <si>
    <t>☆</t>
    <phoneticPr fontId="1" type="noConversion"/>
  </si>
  <si>
    <t>☆☆</t>
    <phoneticPr fontId="1" type="noConversion"/>
  </si>
  <si>
    <t>整只宠物</t>
    <phoneticPr fontId="1" type="noConversion"/>
  </si>
  <si>
    <t>日常任务</t>
    <phoneticPr fontId="1" type="noConversion"/>
  </si>
  <si>
    <t>公会日常</t>
    <phoneticPr fontId="1" type="noConversion"/>
  </si>
  <si>
    <t>单次投放</t>
    <phoneticPr fontId="1" type="noConversion"/>
  </si>
  <si>
    <t>主线</t>
    <phoneticPr fontId="1" type="noConversion"/>
  </si>
  <si>
    <t>支线</t>
    <phoneticPr fontId="1" type="noConversion"/>
  </si>
  <si>
    <t>首次副本3星</t>
    <phoneticPr fontId="1" type="noConversion"/>
  </si>
  <si>
    <t>人物经验</t>
    <phoneticPr fontId="1" type="noConversion"/>
  </si>
  <si>
    <t>周期投放</t>
    <phoneticPr fontId="1" type="noConversion"/>
  </si>
  <si>
    <t>免费~小R追求指引</t>
    <phoneticPr fontId="1" type="noConversion"/>
  </si>
  <si>
    <t>中R~大R追求指引</t>
    <phoneticPr fontId="1" type="noConversion"/>
  </si>
  <si>
    <t>免费~小R：挑战型奖励
中R~大R额外奖励</t>
    <phoneticPr fontId="1" type="noConversion"/>
  </si>
  <si>
    <t>宠物升星材料</t>
    <phoneticPr fontId="1" type="noConversion"/>
  </si>
  <si>
    <t>宠物装备洗炼材料</t>
    <phoneticPr fontId="1" type="noConversion"/>
  </si>
  <si>
    <t>基础追求</t>
    <phoneticPr fontId="1" type="noConversion"/>
  </si>
  <si>
    <t>宠物种类横向追求</t>
    <phoneticPr fontId="1" type="noConversion"/>
  </si>
  <si>
    <t>宠物纵向追求</t>
    <phoneticPr fontId="1" type="noConversion"/>
  </si>
  <si>
    <t>角色横向追求</t>
    <phoneticPr fontId="1" type="noConversion"/>
  </si>
  <si>
    <t>特殊货币</t>
    <phoneticPr fontId="1" type="noConversion"/>
  </si>
  <si>
    <t>坑</t>
    <phoneticPr fontId="1" type="noConversion"/>
  </si>
  <si>
    <t>宠物成长</t>
    <phoneticPr fontId="1" type="noConversion"/>
  </si>
  <si>
    <t>玩家成长</t>
    <phoneticPr fontId="1" type="noConversion"/>
  </si>
  <si>
    <t>技能为主金钱回收口，其他所有系统均需要金钱回收</t>
    <phoneticPr fontId="1" type="noConversion"/>
  </si>
  <si>
    <t>宠物种类</t>
    <phoneticPr fontId="1" type="noConversion"/>
  </si>
  <si>
    <t>宠物装备</t>
    <phoneticPr fontId="1" type="noConversion"/>
  </si>
  <si>
    <t>宠物装备强化</t>
  </si>
  <si>
    <t>宠物装备进阶</t>
  </si>
  <si>
    <t>宠物装备洗炼</t>
  </si>
  <si>
    <t>道具</t>
    <phoneticPr fontId="1" type="noConversion"/>
  </si>
  <si>
    <t>稀有宠物合成材料</t>
    <phoneticPr fontId="1" type="noConversion"/>
  </si>
  <si>
    <t>宠物装备强化材料</t>
    <phoneticPr fontId="1" type="noConversion"/>
  </si>
  <si>
    <t>宠物装备进阶材料</t>
    <phoneticPr fontId="1" type="noConversion"/>
  </si>
  <si>
    <t>产出rmb代币，宠物魂魄，金钱，疲劳药，装备强化材料</t>
    <phoneticPr fontId="1" type="noConversion"/>
  </si>
  <si>
    <t>活动指引</t>
    <phoneticPr fontId="1" type="noConversion"/>
  </si>
  <si>
    <t>前期（1周）</t>
    <phoneticPr fontId="1" type="noConversion"/>
  </si>
  <si>
    <t>后期（25年）</t>
    <phoneticPr fontId="1" type="noConversion"/>
  </si>
  <si>
    <t>产出投放</t>
    <phoneticPr fontId="1" type="noConversion"/>
  </si>
  <si>
    <t>玩法轻重程度</t>
    <phoneticPr fontId="1" type="noConversion"/>
  </si>
  <si>
    <t>☆☆☆☆☆</t>
  </si>
  <si>
    <t>☆☆☆☆☆</t>
    <phoneticPr fontId="1" type="noConversion"/>
  </si>
  <si>
    <t>☆</t>
    <phoneticPr fontId="1" type="noConversion"/>
  </si>
  <si>
    <t>☆☆</t>
  </si>
  <si>
    <t>☆☆</t>
    <phoneticPr fontId="1" type="noConversion"/>
  </si>
  <si>
    <t>☆☆</t>
    <phoneticPr fontId="1" type="noConversion"/>
  </si>
  <si>
    <t>☆</t>
    <phoneticPr fontId="1" type="noConversion"/>
  </si>
  <si>
    <t>-</t>
    <phoneticPr fontId="1" type="noConversion"/>
  </si>
  <si>
    <t>☆☆</t>
    <phoneticPr fontId="1" type="noConversion"/>
  </si>
  <si>
    <t>星星越大表示越重度</t>
    <phoneticPr fontId="1" type="noConversion"/>
  </si>
  <si>
    <t>金钱</t>
    <phoneticPr fontId="1" type="noConversion"/>
  </si>
  <si>
    <r>
      <t>注释：</t>
    </r>
    <r>
      <rPr>
        <sz val="11"/>
        <color theme="1"/>
        <rFont val="微软雅黑"/>
        <family val="2"/>
        <charset val="134"/>
      </rPr>
      <t>星星数量表示在投放中的权重；追求项中，红色代表基础追求，蓝色为进阶追求，黑色为高级追求。</t>
    </r>
    <phoneticPr fontId="1" type="noConversion"/>
  </si>
  <si>
    <t>玩家装备技能及属性</t>
    <phoneticPr fontId="1" type="noConversion"/>
  </si>
  <si>
    <t>玩家装备符文</t>
    <phoneticPr fontId="1" type="noConversion"/>
  </si>
  <si>
    <r>
      <t>答题</t>
    </r>
    <r>
      <rPr>
        <sz val="11"/>
        <color theme="0" tint="-4.9989318521683403E-2"/>
        <rFont val="微软雅黑"/>
        <family val="2"/>
        <charset val="134"/>
      </rPr>
      <t>（可以去掉）</t>
    </r>
    <phoneticPr fontId="1" type="noConversion"/>
  </si>
  <si>
    <t>世界boss</t>
    <phoneticPr fontId="1" type="noConversion"/>
  </si>
  <si>
    <t>☆</t>
    <phoneticPr fontId="1" type="noConversion"/>
  </si>
  <si>
    <t>☆☆☆☆☆</t>
    <phoneticPr fontId="1" type="noConversion"/>
  </si>
  <si>
    <t>同步副本，每人带2个宠物（1主1备），3人一组打boss，产出稀有宠物魂魄</t>
    <phoneticPr fontId="1" type="noConversion"/>
  </si>
  <si>
    <t>地藏宫殿</t>
    <phoneticPr fontId="1" type="noConversion"/>
  </si>
  <si>
    <t>-</t>
    <phoneticPr fontId="1" type="noConversion"/>
  </si>
  <si>
    <t>同步副本+pvp。趟地图，寻宝，第一个人拿到寻到宝物后转为pvp互车，产出装备</t>
    <phoneticPr fontId="1" type="noConversion"/>
  </si>
  <si>
    <t>世界boss</t>
    <phoneticPr fontId="1" type="noConversion"/>
  </si>
  <si>
    <t>-</t>
    <phoneticPr fontId="1" type="noConversion"/>
  </si>
  <si>
    <t>☆☆☆☆☆</t>
    <phoneticPr fontId="1" type="noConversion"/>
  </si>
  <si>
    <t>☆☆☆☆</t>
    <phoneticPr fontId="1" type="noConversion"/>
  </si>
  <si>
    <t>擂台</t>
    <phoneticPr fontId="1" type="noConversion"/>
  </si>
  <si>
    <t>☆☆☆☆☆</t>
    <phoneticPr fontId="1" type="noConversion"/>
  </si>
  <si>
    <t>☆☆☆</t>
    <phoneticPr fontId="1" type="noConversion"/>
  </si>
  <si>
    <t>异步交互玩法，占领擂台越长时间，收益越高，产出专有货币，可以换专有宠物魂魄</t>
    <phoneticPr fontId="1" type="noConversion"/>
  </si>
  <si>
    <t>√</t>
    <phoneticPr fontId="1" type="noConversion"/>
  </si>
  <si>
    <t>☆☆☆</t>
    <phoneticPr fontId="1" type="noConversion"/>
  </si>
  <si>
    <t>商城</t>
    <phoneticPr fontId="1" type="noConversion"/>
  </si>
  <si>
    <t>☆☆☆</t>
    <phoneticPr fontId="1" type="noConversion"/>
  </si>
  <si>
    <r>
      <t>擂台</t>
    </r>
    <r>
      <rPr>
        <sz val="11"/>
        <color theme="0" tint="-4.9989318521683403E-2"/>
        <rFont val="微软雅黑"/>
        <family val="2"/>
        <charset val="134"/>
      </rPr>
      <t>（交互）</t>
    </r>
    <phoneticPr fontId="1" type="noConversion"/>
  </si>
  <si>
    <r>
      <t>公会日常</t>
    </r>
    <r>
      <rPr>
        <sz val="11"/>
        <rFont val="微软雅黑"/>
        <family val="2"/>
        <charset val="134"/>
      </rPr>
      <t>（交互）</t>
    </r>
    <phoneticPr fontId="1" type="noConversion"/>
  </si>
  <si>
    <t>宠物升星材料（除了了魂魄以外的关键素材）</t>
    <phoneticPr fontId="1" type="noConversion"/>
  </si>
  <si>
    <t>☆☆☆</t>
    <phoneticPr fontId="1" type="noConversion"/>
  </si>
  <si>
    <t>☆☆☆☆</t>
    <phoneticPr fontId="1" type="noConversion"/>
  </si>
  <si>
    <t>☆☆</t>
    <phoneticPr fontId="1" type="noConversion"/>
  </si>
  <si>
    <t>☆</t>
    <phoneticPr fontId="1" type="noConversion"/>
  </si>
  <si>
    <t>☆☆☆</t>
    <phoneticPr fontId="1" type="noConversion"/>
  </si>
  <si>
    <t>宠物</t>
  </si>
  <si>
    <t>宠物装备</t>
  </si>
  <si>
    <t>成长属性：体力成长、力量成长、法属成长、耐力成长</t>
    <phoneticPr fontId="1" type="noConversion"/>
  </si>
  <si>
    <t>一级属性：体力、力、智、速、防御、耐力、战后回血</t>
    <phoneticPr fontId="1" type="noConversion"/>
  </si>
  <si>
    <t>三级属性：治疗效果，伤害减免，伤害加深</t>
    <phoneticPr fontId="1" type="noConversion"/>
  </si>
  <si>
    <t>产出口：</t>
    <phoneticPr fontId="1" type="noConversion"/>
  </si>
  <si>
    <t>宠物魂魄</t>
    <phoneticPr fontId="1" type="noConversion"/>
  </si>
  <si>
    <t>整只宠物</t>
    <phoneticPr fontId="1" type="noConversion"/>
  </si>
  <si>
    <t>前置条件为宠物等级</t>
    <phoneticPr fontId="1" type="noConversion"/>
  </si>
  <si>
    <t xml:space="preserve">      </t>
    <phoneticPr fontId="1" type="noConversion"/>
  </si>
  <si>
    <t xml:space="preserve">   </t>
    <phoneticPr fontId="1" type="noConversion"/>
  </si>
  <si>
    <t>产出口：普通、困难副本</t>
    <phoneticPr fontId="1" type="noConversion"/>
  </si>
  <si>
    <t xml:space="preserve">  </t>
    <phoneticPr fontId="1" type="noConversion"/>
  </si>
  <si>
    <t xml:space="preserve">    </t>
    <phoneticPr fontId="1" type="noConversion"/>
  </si>
  <si>
    <t>前置条件为宠物星级，完成列传任务</t>
  </si>
  <si>
    <t>1个怪物最多可以进化成5种不同的怪物</t>
  </si>
  <si>
    <t>固定道具产出口：大冒险，竞技场</t>
    <phoneticPr fontId="1" type="noConversion"/>
  </si>
  <si>
    <t>进化后可在5种间通过道具相互变换</t>
    <phoneticPr fontId="1" type="noConversion"/>
  </si>
  <si>
    <t>需要吃掉多个不同星级的指定id宠物+固定道具*n</t>
    <phoneticPr fontId="1" type="noConversion"/>
  </si>
  <si>
    <t>怪物产出口：通用产出口</t>
    <phoneticPr fontId="1" type="noConversion"/>
  </si>
  <si>
    <t>直接变成一个宠物，保留原星级</t>
    <phoneticPr fontId="1" type="noConversion"/>
  </si>
  <si>
    <t>产出口：普通副本，竞技场，稀有xx</t>
    <phoneticPr fontId="1" type="noConversion"/>
  </si>
  <si>
    <t>类型：</t>
    <phoneticPr fontId="1" type="noConversion"/>
  </si>
  <si>
    <t>前置条件：宠物等级</t>
    <phoneticPr fontId="1" type="noConversion"/>
  </si>
  <si>
    <t>材料：强化石</t>
    <phoneticPr fontId="1" type="noConversion"/>
  </si>
  <si>
    <t>按装备等级段变换需求的石头</t>
    <phoneticPr fontId="1" type="noConversion"/>
  </si>
  <si>
    <t>前置条件：装备强化等级</t>
    <phoneticPr fontId="1" type="noConversion"/>
  </si>
  <si>
    <t>材料：装备进阶材料</t>
    <phoneticPr fontId="1" type="noConversion"/>
  </si>
  <si>
    <t>前置条件：宠物装备品级</t>
    <phoneticPr fontId="1" type="noConversion"/>
  </si>
  <si>
    <t>x品级开始每个新品级可以多镶嵌1个宝石</t>
    <phoneticPr fontId="1" type="noConversion"/>
  </si>
  <si>
    <t>材料：宝石</t>
    <phoneticPr fontId="1" type="noConversion"/>
  </si>
  <si>
    <t>宝石可以扣下来</t>
    <phoneticPr fontId="1" type="noConversion"/>
  </si>
  <si>
    <t>通天塔-降临boss</t>
    <phoneticPr fontId="1" type="noConversion"/>
  </si>
  <si>
    <t>通天塔-经验金钱</t>
    <phoneticPr fontId="1" type="noConversion"/>
  </si>
  <si>
    <t>☆☆☆</t>
    <phoneticPr fontId="1" type="noConversion"/>
  </si>
  <si>
    <t>☆☆</t>
    <phoneticPr fontId="1" type="noConversion"/>
  </si>
  <si>
    <t>☆☆☆</t>
    <phoneticPr fontId="1" type="noConversion"/>
  </si>
  <si>
    <t>通天塔-经验金钱</t>
    <phoneticPr fontId="1" type="noConversion"/>
  </si>
  <si>
    <r>
      <t>大冒险</t>
    </r>
    <r>
      <rPr>
        <sz val="11"/>
        <color theme="1"/>
        <rFont val="微软雅黑"/>
        <family val="2"/>
        <charset val="134"/>
      </rPr>
      <t>（交互）</t>
    </r>
    <phoneticPr fontId="1" type="noConversion"/>
  </si>
  <si>
    <t>☆</t>
    <phoneticPr fontId="1" type="noConversion"/>
  </si>
  <si>
    <t>☆</t>
    <phoneticPr fontId="1" type="noConversion"/>
  </si>
  <si>
    <t>☆☆</t>
    <phoneticPr fontId="1" type="noConversion"/>
  </si>
  <si>
    <t>☆☆</t>
    <phoneticPr fontId="1" type="noConversion"/>
  </si>
  <si>
    <t>各种坑及对应产出口</t>
    <phoneticPr fontId="1" type="noConversion"/>
  </si>
  <si>
    <t>属性定义：</t>
    <phoneticPr fontId="1" type="noConversion"/>
  </si>
  <si>
    <t>通用产出口：</t>
    <phoneticPr fontId="1" type="noConversion"/>
  </si>
  <si>
    <t>稀有XX，降临boss，通天塔降临boss</t>
    <phoneticPr fontId="1" type="noConversion"/>
  </si>
  <si>
    <r>
      <t>注释：</t>
    </r>
    <r>
      <rPr>
        <sz val="11"/>
        <color theme="1"/>
        <rFont val="微软雅黑"/>
        <family val="2"/>
        <charset val="134"/>
      </rPr>
      <t>轻重程度是玩家操作程度和玩法时长的综合维度</t>
    </r>
    <phoneticPr fontId="1" type="noConversion"/>
  </si>
  <si>
    <t>☆</t>
    <phoneticPr fontId="1" type="noConversion"/>
  </si>
  <si>
    <t>☆</t>
    <phoneticPr fontId="1" type="noConversion"/>
  </si>
  <si>
    <t>怪物星级提升材料：道具</t>
    <phoneticPr fontId="1" type="noConversion"/>
  </si>
  <si>
    <t>怪物星级改变属性：1级属性</t>
    <phoneticPr fontId="1" type="noConversion"/>
  </si>
  <si>
    <t>怪物品级改变属性：成长属性</t>
    <phoneticPr fontId="1" type="noConversion"/>
  </si>
  <si>
    <r>
      <t>竞技场</t>
    </r>
    <r>
      <rPr>
        <sz val="11"/>
        <color theme="1"/>
        <rFont val="微软雅黑"/>
        <family val="2"/>
        <charset val="134"/>
      </rPr>
      <t>（交互）</t>
    </r>
    <phoneticPr fontId="1" type="noConversion"/>
  </si>
  <si>
    <t>宠物升星：</t>
    <phoneticPr fontId="1" type="noConversion"/>
  </si>
  <si>
    <t>宠物进化：</t>
    <phoneticPr fontId="1" type="noConversion"/>
  </si>
  <si>
    <t>宠物装备强化：</t>
    <phoneticPr fontId="1" type="noConversion"/>
  </si>
  <si>
    <t>宠物装备进阶：</t>
    <phoneticPr fontId="1" type="noConversion"/>
  </si>
  <si>
    <t>宠物装备宝石：</t>
    <phoneticPr fontId="1" type="noConversion"/>
  </si>
  <si>
    <t>等级</t>
  </si>
  <si>
    <t>总副本次数</t>
  </si>
  <si>
    <t>次数</t>
    <phoneticPr fontId="1" type="noConversion"/>
  </si>
  <si>
    <t>BossRush</t>
    <phoneticPr fontId="1" type="noConversion"/>
  </si>
  <si>
    <t>☆☆☆☆</t>
    <phoneticPr fontId="1" type="noConversion"/>
  </si>
  <si>
    <t>☆☆☆☆☆</t>
    <phoneticPr fontId="1" type="noConversion"/>
  </si>
  <si>
    <t>挨个打boss，产出洗炼材料</t>
    <phoneticPr fontId="1" type="noConversion"/>
  </si>
  <si>
    <t>BossRush</t>
    <phoneticPr fontId="1" type="noConversion"/>
  </si>
  <si>
    <t>-</t>
    <phoneticPr fontId="1" type="noConversion"/>
  </si>
  <si>
    <t>☆☆☆</t>
    <phoneticPr fontId="1" type="noConversion"/>
  </si>
  <si>
    <t>困难副本，竞技场，困难副本，商城</t>
    <phoneticPr fontId="1" type="noConversion"/>
  </si>
  <si>
    <t>怪物品级提升：绿~蓝：道具+固定id怪物*n</t>
    <phoneticPr fontId="1" type="noConversion"/>
  </si>
  <si>
    <t>紫~红：道具+固定id宠物*n+同id指定品质宠物</t>
    <phoneticPr fontId="1" type="noConversion"/>
  </si>
  <si>
    <t>副本部分备注</t>
    <phoneticPr fontId="1" type="noConversion"/>
  </si>
  <si>
    <t>开启活动</t>
    <phoneticPr fontId="1" type="noConversion"/>
  </si>
  <si>
    <t>签到</t>
    <phoneticPr fontId="1" type="noConversion"/>
  </si>
  <si>
    <t>收费点</t>
    <phoneticPr fontId="1" type="noConversion"/>
  </si>
  <si>
    <t>拉留存</t>
    <phoneticPr fontId="1" type="noConversion"/>
  </si>
  <si>
    <t>天数</t>
    <phoneticPr fontId="1" type="noConversion"/>
  </si>
  <si>
    <t>卡星级引导通天塔</t>
    <phoneticPr fontId="1" type="noConversion"/>
  </si>
  <si>
    <t>摸摸</t>
    <phoneticPr fontId="1" type="noConversion"/>
  </si>
  <si>
    <t>应龙通关送一个蛋，第二天孵化</t>
    <phoneticPr fontId="1" type="noConversion"/>
  </si>
  <si>
    <t>鉴别小怪属性，集火</t>
    <phoneticPr fontId="1" type="noConversion"/>
  </si>
  <si>
    <t>免费玩家战斗累计时间（h）</t>
    <phoneticPr fontId="1" type="noConversion"/>
  </si>
  <si>
    <t>指引照妖镜操作</t>
    <phoneticPr fontId="1" type="noConversion"/>
  </si>
  <si>
    <t>战斗累计时间</t>
    <phoneticPr fontId="1" type="noConversion"/>
  </si>
  <si>
    <t>稀有XX</t>
    <phoneticPr fontId="1" type="noConversion"/>
  </si>
  <si>
    <t>☆☆☆☆☆</t>
    <phoneticPr fontId="1" type="noConversion"/>
  </si>
  <si>
    <t>☆☆</t>
    <phoneticPr fontId="1" type="noConversion"/>
  </si>
  <si>
    <t>☆☆</t>
    <phoneticPr fontId="1" type="noConversion"/>
  </si>
  <si>
    <t>中期（2月）</t>
    <phoneticPr fontId="1" type="noConversion"/>
  </si>
  <si>
    <t>云梦泽</t>
    <phoneticPr fontId="1" type="noConversion"/>
  </si>
  <si>
    <t>任务获得朱厌</t>
    <phoneticPr fontId="1" type="noConversion"/>
  </si>
  <si>
    <t>任务获得耳鼠</t>
    <phoneticPr fontId="1" type="noConversion"/>
  </si>
  <si>
    <t>开启普通副本个数</t>
    <phoneticPr fontId="1" type="noConversion"/>
  </si>
  <si>
    <t>复用系数</t>
    <phoneticPr fontId="1" type="noConversion"/>
  </si>
  <si>
    <t>游戏天数</t>
    <phoneticPr fontId="1" type="noConversion"/>
  </si>
  <si>
    <t>二级属性：暴击伤害、命中率</t>
    <phoneticPr fontId="1" type="noConversion"/>
  </si>
  <si>
    <r>
      <t>稀有XX</t>
    </r>
    <r>
      <rPr>
        <sz val="11"/>
        <color theme="1"/>
        <rFont val="微软雅黑"/>
        <family val="2"/>
        <charset val="134"/>
      </rPr>
      <t>(交互发现，分享，共同获得额外奖励）</t>
    </r>
    <phoneticPr fontId="1" type="noConversion"/>
  </si>
  <si>
    <t>每级需要打的副本次数</t>
    <phoneticPr fontId="1" type="noConversion"/>
  </si>
  <si>
    <t>普通大怪/boss分布</t>
    <phoneticPr fontId="1" type="noConversion"/>
  </si>
  <si>
    <t>普通小怪分布</t>
    <phoneticPr fontId="1" type="noConversion"/>
  </si>
  <si>
    <t>活动副本按照等级个数</t>
    <phoneticPr fontId="1" type="noConversion"/>
  </si>
  <si>
    <t>误差（-的是投多了）</t>
    <phoneticPr fontId="1" type="noConversion"/>
  </si>
  <si>
    <t>卡点（需求战力比预期高）
Boss 应龙-5次日常收益可过，或者首次充值换取高级伙伴通过</t>
    <phoneticPr fontId="1" type="noConversion"/>
  </si>
  <si>
    <t>普通日常任务（每日10次）</t>
    <phoneticPr fontId="1" type="noConversion"/>
  </si>
  <si>
    <t>通天塔-经验金钱（每日2次），困难日常（每日3次）</t>
    <phoneticPr fontId="1" type="noConversion"/>
  </si>
  <si>
    <t>首充</t>
    <phoneticPr fontId="1" type="noConversion"/>
  </si>
  <si>
    <t>普通副本</t>
    <phoneticPr fontId="1" type="noConversion"/>
  </si>
  <si>
    <t>困难副本</t>
    <phoneticPr fontId="1" type="noConversion"/>
  </si>
  <si>
    <t>签到7天送宠物，稀有XX（每日1次，好友帮助0.7没计划），通天塔降临boss（平均每日1次）</t>
    <phoneticPr fontId="1" type="noConversion"/>
  </si>
  <si>
    <t>大冒险（打boss任务，5只小怪派出去，时间2~10小时）</t>
    <phoneticPr fontId="1" type="noConversion"/>
  </si>
  <si>
    <t>大冒险（采集任务，只需1个小怪派出去，时间30分钟~8小时）</t>
    <phoneticPr fontId="1" type="noConversion"/>
  </si>
  <si>
    <t>竞技场，公会任务（每日5次，公会成员互助），大冒险（打怪任务，3~5小怪派出去，时间1小时~8小时），大冒险（劫镖，0.7没计划）</t>
    <phoneticPr fontId="1" type="noConversion"/>
  </si>
  <si>
    <t>开启困难副本个数</t>
    <phoneticPr fontId="1" type="noConversion"/>
  </si>
  <si>
    <t>活动副本次数</t>
    <phoneticPr fontId="1" type="noConversion"/>
  </si>
  <si>
    <t>副本1-1</t>
    <phoneticPr fontId="1" type="noConversion"/>
  </si>
  <si>
    <t>副本1-2</t>
    <phoneticPr fontId="1" type="noConversion"/>
  </si>
  <si>
    <t>副本1-3</t>
    <phoneticPr fontId="1" type="noConversion"/>
  </si>
  <si>
    <t>副本1-4</t>
    <phoneticPr fontId="1" type="noConversion"/>
  </si>
  <si>
    <t>副本1-5</t>
    <phoneticPr fontId="1" type="noConversion"/>
  </si>
  <si>
    <t>副本1-6</t>
    <phoneticPr fontId="1" type="noConversion"/>
  </si>
  <si>
    <t>副本1-7
副本1-8</t>
    <phoneticPr fontId="1" type="noConversion"/>
  </si>
  <si>
    <t>副本2-1
副本2-2</t>
    <phoneticPr fontId="1" type="noConversion"/>
  </si>
  <si>
    <t>副本2-3
副本2-4</t>
    <phoneticPr fontId="1" type="noConversion"/>
  </si>
  <si>
    <t>副本2-5
副本2-6</t>
    <phoneticPr fontId="1" type="noConversion"/>
  </si>
  <si>
    <t>副本3-2
副本3-3</t>
    <phoneticPr fontId="1" type="noConversion"/>
  </si>
  <si>
    <t>副本3-4
副本3-5
副本3-6
副本3-7</t>
    <phoneticPr fontId="1" type="noConversion"/>
  </si>
  <si>
    <r>
      <t xml:space="preserve">副本2-7
</t>
    </r>
    <r>
      <rPr>
        <b/>
        <sz val="11"/>
        <color rgb="FFFF0000"/>
        <rFont val="微软雅黑"/>
        <family val="2"/>
        <charset val="134"/>
      </rPr>
      <t>副本2-8</t>
    </r>
    <r>
      <rPr>
        <sz val="11"/>
        <color theme="1"/>
        <rFont val="微软雅黑"/>
        <family val="2"/>
        <charset val="134"/>
      </rPr>
      <t xml:space="preserve">
副本3-1</t>
    </r>
    <phoneticPr fontId="1" type="noConversion"/>
  </si>
  <si>
    <t>副本3-8
副本4-1</t>
    <phoneticPr fontId="1" type="noConversion"/>
  </si>
  <si>
    <t>副本4-2
副本4-3</t>
    <phoneticPr fontId="1" type="noConversion"/>
  </si>
  <si>
    <t>副本4-4
副本4-5</t>
    <phoneticPr fontId="1" type="noConversion"/>
  </si>
  <si>
    <t>副本4-6
副本4-7</t>
    <phoneticPr fontId="1" type="noConversion"/>
  </si>
  <si>
    <t>副本4-8
副本5-1</t>
    <phoneticPr fontId="1" type="noConversion"/>
  </si>
  <si>
    <t>副本5-2</t>
    <phoneticPr fontId="1" type="noConversion"/>
  </si>
  <si>
    <t>副本5-3</t>
  </si>
  <si>
    <t>副本5-4</t>
  </si>
  <si>
    <t>副本5-5</t>
  </si>
  <si>
    <t>副本5-6</t>
    <phoneticPr fontId="1" type="noConversion"/>
  </si>
  <si>
    <t>副本5-7</t>
    <phoneticPr fontId="1" type="noConversion"/>
  </si>
  <si>
    <t>副本5-8</t>
    <phoneticPr fontId="1" type="noConversion"/>
  </si>
  <si>
    <t>副本6-1</t>
    <phoneticPr fontId="1" type="noConversion"/>
  </si>
  <si>
    <t>副本6-2</t>
  </si>
  <si>
    <t>副本6-3</t>
  </si>
  <si>
    <t>副本6-4</t>
  </si>
  <si>
    <t>副本6-5</t>
  </si>
  <si>
    <t>副本6-6</t>
  </si>
  <si>
    <t>副本6-7</t>
  </si>
  <si>
    <t>副本6-8</t>
  </si>
  <si>
    <t>副本7-1</t>
    <phoneticPr fontId="1" type="noConversion"/>
  </si>
  <si>
    <t>副本7-2</t>
  </si>
  <si>
    <t>副本7-3</t>
  </si>
  <si>
    <t>副本7-4</t>
  </si>
  <si>
    <t>副本7-5</t>
  </si>
  <si>
    <t>副本7-6</t>
  </si>
  <si>
    <t>副本7-7</t>
  </si>
  <si>
    <t>副本7-8</t>
  </si>
  <si>
    <t>副本8-1</t>
    <phoneticPr fontId="1" type="noConversion"/>
  </si>
  <si>
    <t>副本8-2</t>
  </si>
  <si>
    <t>副本8-3</t>
  </si>
  <si>
    <t>副本8-4</t>
  </si>
  <si>
    <t>困难副本1-1</t>
  </si>
  <si>
    <t>困难副本1-2</t>
  </si>
  <si>
    <t>困难副本1-3</t>
  </si>
  <si>
    <t>困难副本1-4</t>
  </si>
  <si>
    <t>困难副本1-5</t>
  </si>
  <si>
    <t>困难副本1-6</t>
  </si>
  <si>
    <t>困难副本1-7</t>
  </si>
  <si>
    <t>困难副本1-8</t>
  </si>
  <si>
    <t>困难副本2-1</t>
  </si>
  <si>
    <t>困难副本2-2</t>
  </si>
  <si>
    <t>困难副本2-3</t>
  </si>
  <si>
    <t>困难副本2-4</t>
  </si>
  <si>
    <t>困难副本2-5</t>
  </si>
  <si>
    <t>困难副本2-6</t>
  </si>
  <si>
    <t>困难副本2-7</t>
  </si>
  <si>
    <t>困难副本2-8</t>
  </si>
  <si>
    <t>困难副本3-1</t>
  </si>
  <si>
    <t>困难副本3-2</t>
  </si>
  <si>
    <t>困难副本3-3</t>
  </si>
  <si>
    <t>困难副本3-4</t>
  </si>
  <si>
    <t>困难副本3-5</t>
  </si>
  <si>
    <t>困难副本3-6</t>
  </si>
  <si>
    <t>困难副本3-7</t>
  </si>
  <si>
    <t>困难副本3-8</t>
  </si>
  <si>
    <t>困难副本4-1</t>
  </si>
  <si>
    <t>困难副本4-2</t>
  </si>
  <si>
    <t>困难副本4-3</t>
  </si>
  <si>
    <t>困难副本4-4</t>
  </si>
  <si>
    <t>困难副本4-5</t>
  </si>
  <si>
    <t>困难副本4-6</t>
  </si>
  <si>
    <t>困难副本4-7</t>
  </si>
  <si>
    <t>困难副本4-8</t>
  </si>
  <si>
    <t>开启对局功能</t>
    <phoneticPr fontId="1" type="noConversion"/>
  </si>
  <si>
    <t>☆☆（主要是一些用来吃的宠物）</t>
    <phoneticPr fontId="1" type="noConversion"/>
  </si>
  <si>
    <t>☆☆☆</t>
    <phoneticPr fontId="1" type="noConversion"/>
  </si>
  <si>
    <t>☆</t>
    <phoneticPr fontId="1" type="noConversion"/>
  </si>
  <si>
    <t>☆☆</t>
    <phoneticPr fontId="1" type="noConversion"/>
  </si>
  <si>
    <t>图例</t>
    <phoneticPr fontId="1" type="noConversion"/>
  </si>
  <si>
    <t>产出</t>
  </si>
  <si>
    <t>增加收益</t>
    <phoneticPr fontId="1" type="noConversion"/>
  </si>
  <si>
    <t>消耗</t>
    <phoneticPr fontId="1" type="noConversion"/>
  </si>
  <si>
    <t>成长体现</t>
    <phoneticPr fontId="1" type="noConversion"/>
  </si>
  <si>
    <t>兑换</t>
    <phoneticPr fontId="1" type="noConversion"/>
  </si>
  <si>
    <t>★1 ★★1</t>
  </si>
  <si>
    <t>★13</t>
  </si>
  <si>
    <t>-</t>
  </si>
  <si>
    <t>★2 ★★2</t>
  </si>
  <si>
    <t xml:space="preserve">★12 </t>
  </si>
  <si>
    <t>★3 ★★3</t>
  </si>
  <si>
    <t>★11</t>
  </si>
  <si>
    <t>★4 ★★4</t>
  </si>
  <si>
    <t>★★★5</t>
  </si>
  <si>
    <t>★5 ★★5</t>
  </si>
  <si>
    <t>★10</t>
  </si>
  <si>
    <t>★6 ★★6</t>
  </si>
  <si>
    <t>★9</t>
  </si>
  <si>
    <t>★7 ★★7
★8 ★★★1</t>
  </si>
  <si>
    <t>★9 ★★8
★10 ★★1</t>
  </si>
  <si>
    <t>★1
★2</t>
  </si>
  <si>
    <t>★11 ★★2
★12 ★★3</t>
  </si>
  <si>
    <t>★13 ★★4
★1 ★★5</t>
  </si>
  <si>
    <t>★4
★5</t>
  </si>
  <si>
    <t>★2 ★★6
★★1 ★★★2
★★2 ★★★3</t>
  </si>
  <si>
    <t xml:space="preserve">
★★3 ★★★4
★★4 ★★★5</t>
  </si>
  <si>
    <t>★8
★9</t>
  </si>
  <si>
    <t>★★5 ★★★1
★★6  ★3
★★7 ★4
★★8 ★5</t>
  </si>
  <si>
    <t>★★★1
★13 
★★2 
★★1</t>
  </si>
  <si>
    <t>★6  ★★★2
★7 ★★★3</t>
  </si>
  <si>
    <t>★★★★1
★1</t>
  </si>
  <si>
    <t>★8  ★★★4
★9 ★★★5</t>
  </si>
  <si>
    <t>★2
★3</t>
  </si>
  <si>
    <t xml:space="preserve">★10  ★★1 
★11 ★★2 </t>
  </si>
  <si>
    <t>★★★2
★4</t>
  </si>
  <si>
    <t>★12  ★★3
★13 ★★4</t>
  </si>
  <si>
    <t>★5
★6</t>
  </si>
  <si>
    <t>★★6 ★★★1
★★5 ★★7</t>
  </si>
  <si>
    <t>★★★★2
★7</t>
  </si>
  <si>
    <t>★★8 ★★★2</t>
  </si>
  <si>
    <t>★8</t>
  </si>
  <si>
    <t>★1 ★2</t>
  </si>
  <si>
    <t>★★1 ★★2</t>
  </si>
  <si>
    <t>★★★3</t>
  </si>
  <si>
    <t xml:space="preserve">★★3 ★★4 </t>
  </si>
  <si>
    <t xml:space="preserve"> ★3 ★★5</t>
  </si>
  <si>
    <t xml:space="preserve">★4 ★★6 </t>
  </si>
  <si>
    <t>★★7  ★★★3</t>
  </si>
  <si>
    <t>★★★★3</t>
  </si>
  <si>
    <t>★5 ★★8</t>
  </si>
  <si>
    <t>★6 ★7</t>
  </si>
  <si>
    <t xml:space="preserve">★★1 </t>
  </si>
  <si>
    <t>★8★9</t>
  </si>
  <si>
    <t>★★2</t>
  </si>
  <si>
    <t>★10★11</t>
  </si>
  <si>
    <t>★★3</t>
  </si>
  <si>
    <t>★12★13</t>
  </si>
  <si>
    <t xml:space="preserve">★★4 </t>
  </si>
  <si>
    <t>★1 ★★★4</t>
  </si>
  <si>
    <t xml:space="preserve"> ★★5</t>
  </si>
  <si>
    <t>★6 ★★★2</t>
  </si>
  <si>
    <t>★★6</t>
  </si>
  <si>
    <t>★★★5 ★★★1</t>
  </si>
  <si>
    <t>★★★★4</t>
  </si>
  <si>
    <t xml:space="preserve">★2 ★★1 </t>
  </si>
  <si>
    <t>★7</t>
  </si>
  <si>
    <t>★★2 ★★3</t>
  </si>
  <si>
    <t xml:space="preserve">★3 ★★4 </t>
  </si>
  <si>
    <t>★4 ★★5</t>
  </si>
  <si>
    <t xml:space="preserve">★★6 ★★7 </t>
  </si>
  <si>
    <t>★12</t>
  </si>
  <si>
    <t>★5 ★★★3</t>
  </si>
  <si>
    <t>★6 ★★8</t>
  </si>
  <si>
    <t>★7 ★8</t>
  </si>
  <si>
    <t>★★★★5</t>
  </si>
  <si>
    <t>★9 ★10</t>
  </si>
  <si>
    <t xml:space="preserve">★4 </t>
  </si>
  <si>
    <t>★11 ★12</t>
  </si>
  <si>
    <t>★3</t>
  </si>
  <si>
    <t>★13★★★4</t>
  </si>
  <si>
    <t xml:space="preserve">★2 </t>
  </si>
  <si>
    <t>★1</t>
  </si>
  <si>
    <t>★3
★★★4</t>
    <phoneticPr fontId="1" type="noConversion"/>
  </si>
  <si>
    <t>★★1
大boss 犼</t>
    <phoneticPr fontId="1" type="noConversion"/>
  </si>
  <si>
    <r>
      <t xml:space="preserve">★6
</t>
    </r>
    <r>
      <rPr>
        <b/>
        <sz val="11"/>
        <color rgb="FFFF0000"/>
        <rFont val="微软雅黑"/>
        <family val="2"/>
        <charset val="134"/>
      </rPr>
      <t>大boss 应龙</t>
    </r>
    <r>
      <rPr>
        <sz val="11"/>
        <color theme="1"/>
        <rFont val="微软雅黑"/>
        <family val="2"/>
        <charset val="134"/>
      </rPr>
      <t xml:space="preserve">
★7</t>
    </r>
    <phoneticPr fontId="1" type="noConversion"/>
  </si>
  <si>
    <t>敌方增益-集火</t>
    <phoneticPr fontId="1" type="noConversion"/>
  </si>
  <si>
    <t xml:space="preserve">
促进失败</t>
    <phoneticPr fontId="1" type="noConversion"/>
  </si>
  <si>
    <t xml:space="preserve">
高伤预警、隐藏弱点
</t>
    <phoneticPr fontId="1" type="noConversion"/>
  </si>
  <si>
    <t xml:space="preserve">高伤预警、弱点加成-受伤比
</t>
    <phoneticPr fontId="1" type="noConversion"/>
  </si>
  <si>
    <t xml:space="preserve">物理减伤
</t>
    <phoneticPr fontId="1" type="noConversion"/>
  </si>
  <si>
    <t xml:space="preserve">法术减伤
</t>
    <phoneticPr fontId="1" type="noConversion"/>
  </si>
  <si>
    <t>隐藏弱点、弱点加成-受伤比</t>
    <phoneticPr fontId="1" type="noConversion"/>
  </si>
  <si>
    <t>高伤预警、弱点加成-受伤比、己方妨害</t>
    <phoneticPr fontId="1" type="noConversion"/>
  </si>
  <si>
    <t>促进胜利</t>
    <phoneticPr fontId="1" type="noConversion"/>
  </si>
  <si>
    <t>物理免伤、弱点加成-属性</t>
    <phoneticPr fontId="1" type="noConversion"/>
  </si>
  <si>
    <t>法术免伤、高伤预警</t>
    <phoneticPr fontId="1" type="noConversion"/>
  </si>
  <si>
    <t>高伤预警、妨害预警、弱点加成-技能</t>
    <phoneticPr fontId="1" type="noConversion"/>
  </si>
  <si>
    <t>物理减伤、法术减伤</t>
    <phoneticPr fontId="1" type="noConversion"/>
  </si>
  <si>
    <t>地形伤害、钥匙开门</t>
    <phoneticPr fontId="1" type="noConversion"/>
  </si>
  <si>
    <t>地形回复</t>
    <phoneticPr fontId="1" type="noConversion"/>
  </si>
  <si>
    <t xml:space="preserve">妨害预警、弱点加成-属性、己方妨害
</t>
    <phoneticPr fontId="1" type="noConversion"/>
  </si>
  <si>
    <t xml:space="preserve">宝箱遇怪
</t>
    <phoneticPr fontId="1" type="noConversion"/>
  </si>
  <si>
    <t>灭怪开门</t>
    <phoneticPr fontId="1" type="noConversion"/>
  </si>
  <si>
    <t>地形伤害、宝箱伤害</t>
    <phoneticPr fontId="1" type="noConversion"/>
  </si>
  <si>
    <t>副本玩法</t>
    <phoneticPr fontId="1" type="noConversion"/>
  </si>
  <si>
    <t>对局玩法</t>
    <phoneticPr fontId="1" type="noConversion"/>
  </si>
  <si>
    <t xml:space="preserve">宝箱遇怪、地形伤害
</t>
    <phoneticPr fontId="1" type="noConversion"/>
  </si>
  <si>
    <t>机关开门（同一个房间）</t>
    <phoneticPr fontId="1" type="noConversion"/>
  </si>
  <si>
    <t>宝箱回复、宝箱遇怪、宝箱伤害</t>
    <phoneticPr fontId="1" type="noConversion"/>
  </si>
  <si>
    <t>宝箱得物</t>
    <phoneticPr fontId="1" type="noConversion"/>
  </si>
  <si>
    <t>对应时间</t>
    <phoneticPr fontId="1" type="noConversion"/>
  </si>
  <si>
    <t>对应时间</t>
    <phoneticPr fontId="1" type="noConversion"/>
  </si>
  <si>
    <t>可变值</t>
  </si>
  <si>
    <t>计算过程</t>
  </si>
  <si>
    <t>搜集寻找</t>
  </si>
  <si>
    <t>计算结果</t>
  </si>
  <si>
    <t>移动速度</t>
  </si>
  <si>
    <t>单房间平均移动距离</t>
  </si>
  <si>
    <t>平均通过单房间时间（s）</t>
  </si>
  <si>
    <t>谜题与谜底平均距离（房间）</t>
  </si>
  <si>
    <t>平均解谜移动时长（s）</t>
  </si>
  <si>
    <t>钥匙解谜操作时长（s）</t>
  </si>
  <si>
    <t>钥匙解谜时长（s）</t>
  </si>
  <si>
    <t>机关解谜操作时长（s）</t>
  </si>
  <si>
    <t>机关解谜时长（s）</t>
  </si>
  <si>
    <t>杀怪解谜操作时长（s）</t>
  </si>
  <si>
    <t>杀怪解谜时长（s）</t>
  </si>
  <si>
    <t>状态</t>
  </si>
  <si>
    <t>踏入状态所需时长</t>
  </si>
  <si>
    <t>少量损血（对战斗时长影响）</t>
  </si>
  <si>
    <t>大量损血（对战斗时长影响）</t>
  </si>
  <si>
    <t>少量加血（对战斗时长影响）</t>
  </si>
  <si>
    <t>大量加血（对战斗时长影响）</t>
  </si>
  <si>
    <t>其他</t>
  </si>
  <si>
    <t>宝箱基础操作时长</t>
  </si>
  <si>
    <t>宝箱遇怪平均战斗时长</t>
  </si>
  <si>
    <t xml:space="preserve">顺序开启机关（2个）
</t>
    <phoneticPr fontId="1" type="noConversion"/>
  </si>
  <si>
    <t>钥匙开门</t>
    <phoneticPr fontId="1" type="noConversion"/>
  </si>
  <si>
    <t>顺序开启机关（3个）</t>
    <phoneticPr fontId="1" type="noConversion"/>
  </si>
  <si>
    <t>顺序开启机关（4个）</t>
    <phoneticPr fontId="1" type="noConversion"/>
  </si>
  <si>
    <t>宝箱伤害、宝箱回复</t>
    <phoneticPr fontId="1" type="noConversion"/>
  </si>
  <si>
    <t>地形伤害、灭怪开门、宝箱得物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</si>
</sst>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rgb="FF00B0F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theme="0" tint="-4.9989318521683403E-2"/>
      <name val="微软雅黑"/>
      <family val="2"/>
      <charset val="134"/>
    </font>
    <font>
      <sz val="11"/>
      <color theme="0" tint="-4.9989318521683403E-2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0" tint="-0.249977111117893"/>
      <name val="微软雅黑"/>
      <family val="2"/>
      <charset val="134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1"/>
      <color indexed="8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0" fillId="0" borderId="0">
      <alignment vertical="center"/>
    </xf>
    <xf numFmtId="0" fontId="12" fillId="0" borderId="0"/>
    <xf numFmtId="0" fontId="13" fillId="0" borderId="0"/>
  </cellStyleXfs>
  <cellXfs count="13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2" borderId="0" xfId="0" applyFont="1" applyFill="1">
      <alignment vertical="center"/>
    </xf>
    <xf numFmtId="0" fontId="2" fillId="2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4" xfId="0" applyFont="1" applyBorder="1">
      <alignment vertical="center"/>
    </xf>
    <xf numFmtId="0" fontId="5" fillId="0" borderId="0" xfId="0" applyFont="1">
      <alignment vertical="center"/>
    </xf>
    <xf numFmtId="0" fontId="3" fillId="0" borderId="5" xfId="0" applyFont="1" applyBorder="1" applyAlignment="1">
      <alignment horizontal="left" vertical="center"/>
    </xf>
    <xf numFmtId="0" fontId="2" fillId="0" borderId="0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2" borderId="10" xfId="0" applyFont="1" applyFill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2" xfId="0" applyFont="1" applyBorder="1" applyAlignment="1">
      <alignment horizontal="left"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8" fillId="0" borderId="10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0" xfId="0" applyFont="1">
      <alignment vertical="center"/>
    </xf>
    <xf numFmtId="0" fontId="9" fillId="0" borderId="8" xfId="0" applyFont="1" applyBorder="1">
      <alignment vertical="center"/>
    </xf>
    <xf numFmtId="0" fontId="8" fillId="0" borderId="0" xfId="0" applyFont="1" applyBorder="1" applyAlignment="1">
      <alignment horizontal="left" vertical="center"/>
    </xf>
    <xf numFmtId="0" fontId="9" fillId="0" borderId="4" xfId="0" applyFont="1" applyBorder="1">
      <alignment vertical="center"/>
    </xf>
    <xf numFmtId="0" fontId="9" fillId="2" borderId="0" xfId="0" applyFont="1" applyFill="1">
      <alignment vertical="center"/>
    </xf>
    <xf numFmtId="0" fontId="8" fillId="0" borderId="1" xfId="0" applyFont="1" applyBorder="1">
      <alignment vertical="center"/>
    </xf>
    <xf numFmtId="0" fontId="9" fillId="0" borderId="5" xfId="0" applyFont="1" applyBorder="1">
      <alignment vertical="center"/>
    </xf>
    <xf numFmtId="0" fontId="9" fillId="2" borderId="1" xfId="0" applyFont="1" applyFill="1" applyBorder="1">
      <alignment vertical="center"/>
    </xf>
    <xf numFmtId="0" fontId="6" fillId="0" borderId="10" xfId="0" applyFont="1" applyBorder="1">
      <alignment vertical="center"/>
    </xf>
    <xf numFmtId="0" fontId="7" fillId="0" borderId="1" xfId="0" applyFont="1" applyBorder="1">
      <alignment vertical="center"/>
    </xf>
    <xf numFmtId="0" fontId="7" fillId="0" borderId="0" xfId="0" applyFont="1">
      <alignment vertical="center"/>
    </xf>
    <xf numFmtId="0" fontId="3" fillId="3" borderId="0" xfId="0" applyFont="1" applyFill="1" applyBorder="1" applyAlignment="1">
      <alignment horizontal="left" vertical="center"/>
    </xf>
    <xf numFmtId="0" fontId="3" fillId="3" borderId="0" xfId="0" applyFont="1" applyFill="1">
      <alignment vertical="center"/>
    </xf>
    <xf numFmtId="0" fontId="9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14" xfId="0" applyFont="1" applyBorder="1">
      <alignment vertical="center"/>
    </xf>
    <xf numFmtId="0" fontId="3" fillId="0" borderId="15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14" xfId="0" applyFont="1" applyBorder="1">
      <alignment vertical="center"/>
    </xf>
    <xf numFmtId="0" fontId="9" fillId="0" borderId="14" xfId="0" applyFont="1" applyBorder="1">
      <alignment vertical="center"/>
    </xf>
    <xf numFmtId="0" fontId="9" fillId="0" borderId="16" xfId="0" applyFont="1" applyBorder="1">
      <alignment vertical="center"/>
    </xf>
    <xf numFmtId="0" fontId="2" fillId="0" borderId="14" xfId="0" applyFont="1" applyBorder="1" applyAlignment="1">
      <alignment vertical="center" wrapText="1"/>
    </xf>
    <xf numFmtId="0" fontId="3" fillId="0" borderId="8" xfId="0" applyFont="1" applyBorder="1">
      <alignment vertical="center"/>
    </xf>
    <xf numFmtId="0" fontId="2" fillId="0" borderId="7" xfId="0" applyFont="1" applyBorder="1">
      <alignment vertical="center"/>
    </xf>
    <xf numFmtId="0" fontId="9" fillId="0" borderId="7" xfId="0" applyFont="1" applyBorder="1">
      <alignment vertical="center"/>
    </xf>
    <xf numFmtId="0" fontId="2" fillId="0" borderId="0" xfId="0" applyFont="1">
      <alignment vertical="center"/>
    </xf>
    <xf numFmtId="0" fontId="7" fillId="0" borderId="0" xfId="0" applyFont="1" applyBorder="1">
      <alignment vertical="center"/>
    </xf>
    <xf numFmtId="0" fontId="3" fillId="0" borderId="17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3" fillId="0" borderId="0" xfId="0" applyFont="1" applyBorder="1">
      <alignment vertical="center"/>
    </xf>
    <xf numFmtId="0" fontId="3" fillId="0" borderId="17" xfId="0" applyFont="1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>
      <alignment vertical="center"/>
    </xf>
    <xf numFmtId="176" fontId="3" fillId="0" borderId="17" xfId="0" applyNumberFormat="1" applyFont="1" applyBorder="1">
      <alignment vertical="center"/>
    </xf>
    <xf numFmtId="176" fontId="2" fillId="0" borderId="0" xfId="0" applyNumberFormat="1" applyFont="1" applyBorder="1">
      <alignment vertical="center"/>
    </xf>
    <xf numFmtId="0" fontId="2" fillId="0" borderId="8" xfId="0" applyFont="1" applyBorder="1">
      <alignment vertical="center"/>
    </xf>
    <xf numFmtId="0" fontId="2" fillId="0" borderId="1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8" fillId="0" borderId="0" xfId="0" applyFont="1">
      <alignment vertical="center"/>
    </xf>
    <xf numFmtId="0" fontId="2" fillId="0" borderId="4" xfId="0" applyFont="1" applyBorder="1">
      <alignment vertical="center"/>
    </xf>
    <xf numFmtId="0" fontId="6" fillId="0" borderId="0" xfId="0" applyFont="1">
      <alignment vertical="center"/>
    </xf>
    <xf numFmtId="0" fontId="7" fillId="0" borderId="1" xfId="0" applyFont="1" applyBorder="1">
      <alignment vertical="center"/>
    </xf>
    <xf numFmtId="0" fontId="2" fillId="2" borderId="0" xfId="0" applyFont="1" applyFill="1" applyBorder="1">
      <alignment vertical="center"/>
    </xf>
    <xf numFmtId="0" fontId="11" fillId="0" borderId="0" xfId="0" applyFont="1">
      <alignment vertical="center"/>
    </xf>
    <xf numFmtId="0" fontId="11" fillId="0" borderId="10" xfId="0" applyFont="1" applyBorder="1">
      <alignment vertical="center"/>
    </xf>
    <xf numFmtId="0" fontId="11" fillId="0" borderId="1" xfId="0" applyFont="1" applyBorder="1">
      <alignment vertical="center"/>
    </xf>
    <xf numFmtId="0" fontId="11" fillId="0" borderId="0" xfId="0" applyFont="1" applyBorder="1">
      <alignment vertical="center"/>
    </xf>
    <xf numFmtId="176" fontId="3" fillId="0" borderId="17" xfId="0" applyNumberFormat="1" applyFont="1" applyBorder="1" applyAlignment="1">
      <alignment vertical="center" wrapText="1"/>
    </xf>
    <xf numFmtId="0" fontId="2" fillId="0" borderId="0" xfId="0" applyFont="1" applyFill="1">
      <alignment vertical="center"/>
    </xf>
    <xf numFmtId="176" fontId="3" fillId="0" borderId="17" xfId="0" applyNumberFormat="1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2" fillId="0" borderId="0" xfId="0" applyFont="1" applyBorder="1">
      <alignment vertical="center"/>
    </xf>
    <xf numFmtId="0" fontId="3" fillId="0" borderId="17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14" xfId="0" applyFont="1" applyBorder="1">
      <alignment vertical="center"/>
    </xf>
    <xf numFmtId="0" fontId="4" fillId="0" borderId="14" xfId="0" applyFont="1" applyFill="1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76" fontId="2" fillId="4" borderId="0" xfId="0" applyNumberFormat="1" applyFont="1" applyFill="1">
      <alignment vertical="center"/>
    </xf>
    <xf numFmtId="58" fontId="2" fillId="0" borderId="0" xfId="0" applyNumberFormat="1" applyFont="1" applyAlignment="1">
      <alignment vertical="center" wrapText="1"/>
    </xf>
    <xf numFmtId="58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7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5" borderId="18" xfId="0" applyFont="1" applyFill="1" applyBorder="1">
      <alignment vertical="center"/>
    </xf>
    <xf numFmtId="0" fontId="3" fillId="5" borderId="19" xfId="0" applyFont="1" applyFill="1" applyBorder="1">
      <alignment vertical="center"/>
    </xf>
    <xf numFmtId="0" fontId="2" fillId="5" borderId="20" xfId="0" applyFont="1" applyFill="1" applyBorder="1">
      <alignment vertical="center"/>
    </xf>
    <xf numFmtId="0" fontId="2" fillId="5" borderId="21" xfId="0" applyFont="1" applyFill="1" applyBorder="1">
      <alignment vertical="center"/>
    </xf>
    <xf numFmtId="0" fontId="2" fillId="5" borderId="0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3" fillId="5" borderId="21" xfId="0" applyFont="1" applyFill="1" applyBorder="1">
      <alignment vertical="center"/>
    </xf>
    <xf numFmtId="0" fontId="2" fillId="5" borderId="23" xfId="0" applyFont="1" applyFill="1" applyBorder="1">
      <alignment vertical="center"/>
    </xf>
    <xf numFmtId="0" fontId="2" fillId="5" borderId="14" xfId="0" applyFont="1" applyFill="1" applyBorder="1">
      <alignment vertical="center"/>
    </xf>
    <xf numFmtId="0" fontId="2" fillId="5" borderId="24" xfId="0" applyFont="1" applyFill="1" applyBorder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14" fillId="0" borderId="0" xfId="3" applyFont="1" applyFill="1" applyAlignment="1">
      <alignment horizontal="left"/>
    </xf>
    <xf numFmtId="0" fontId="14" fillId="0" borderId="0" xfId="3" applyFont="1" applyFill="1" applyAlignment="1">
      <alignment horizontal="left" wrapText="1"/>
    </xf>
    <xf numFmtId="0" fontId="14" fillId="0" borderId="0" xfId="3" applyFont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176" fontId="2" fillId="0" borderId="0" xfId="0" applyNumberFormat="1" applyFont="1" applyFill="1" applyBorder="1">
      <alignment vertical="center"/>
    </xf>
    <xf numFmtId="176" fontId="2" fillId="0" borderId="0" xfId="0" applyNumberFormat="1" applyFont="1" applyFill="1">
      <alignment vertical="center"/>
    </xf>
    <xf numFmtId="58" fontId="2" fillId="0" borderId="0" xfId="0" applyNumberFormat="1" applyFont="1" applyFill="1" applyAlignment="1">
      <alignment vertical="center" wrapText="1"/>
    </xf>
    <xf numFmtId="0" fontId="14" fillId="0" borderId="0" xfId="3" applyFont="1" applyFill="1" applyAlignment="1">
      <alignment horizontal="left" vertical="center" wrapText="1"/>
    </xf>
    <xf numFmtId="0" fontId="2" fillId="0" borderId="0" xfId="0" applyFont="1" applyFill="1" applyAlignment="1">
      <alignment vertical="center" wrapText="1"/>
    </xf>
    <xf numFmtId="0" fontId="6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6" borderId="0" xfId="0" applyFont="1" applyFill="1">
      <alignment vertical="center"/>
    </xf>
    <xf numFmtId="0" fontId="2" fillId="7" borderId="0" xfId="0" applyFont="1" applyFill="1">
      <alignment vertical="center"/>
    </xf>
    <xf numFmtId="0" fontId="2" fillId="8" borderId="0" xfId="0" applyFont="1" applyFill="1">
      <alignment vertical="center"/>
    </xf>
  </cellXfs>
  <cellStyles count="4">
    <cellStyle name="常规" xfId="0" builtinId="0"/>
    <cellStyle name="常规 2" xfId="1"/>
    <cellStyle name="常规 2 2" xfId="2"/>
    <cellStyle name="常规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371476</xdr:colOff>
      <xdr:row>3</xdr:row>
      <xdr:rowOff>190501</xdr:rowOff>
    </xdr:from>
    <xdr:to>
      <xdr:col>25</xdr:col>
      <xdr:colOff>561976</xdr:colOff>
      <xdr:row>12</xdr:row>
      <xdr:rowOff>47625</xdr:rowOff>
    </xdr:to>
    <xdr:sp macro="" textlink="">
      <xdr:nvSpPr>
        <xdr:cNvPr id="70" name="矩形 69"/>
        <xdr:cNvSpPr/>
      </xdr:nvSpPr>
      <xdr:spPr>
        <a:xfrm>
          <a:off x="3114676" y="819151"/>
          <a:ext cx="13220700" cy="174307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t"/>
        <a:lstStyle/>
        <a:p>
          <a:pPr algn="ctr"/>
          <a:r>
            <a: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消费点</a:t>
          </a:r>
          <a:endParaRPr lang="en-US" altLang="zh-CN" sz="11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  <a:p>
          <a:pPr algn="ctr"/>
          <a:endParaRPr lang="zh-CN" altLang="en-US" sz="11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 editAs="oneCell">
    <xdr:from>
      <xdr:col>19</xdr:col>
      <xdr:colOff>266700</xdr:colOff>
      <xdr:row>5</xdr:row>
      <xdr:rowOff>142875</xdr:rowOff>
    </xdr:from>
    <xdr:to>
      <xdr:col>25</xdr:col>
      <xdr:colOff>304800</xdr:colOff>
      <xdr:row>11</xdr:row>
      <xdr:rowOff>38099</xdr:rowOff>
    </xdr:to>
    <xdr:sp macro="" textlink="">
      <xdr:nvSpPr>
        <xdr:cNvPr id="69" name="矩形 68"/>
        <xdr:cNvSpPr/>
      </xdr:nvSpPr>
      <xdr:spPr>
        <a:xfrm>
          <a:off x="11925300" y="1190625"/>
          <a:ext cx="4152900" cy="115252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b"/>
        <a:lstStyle/>
        <a:p>
          <a:pPr algn="ctr"/>
          <a:r>
            <a: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冲动消费</a:t>
          </a:r>
          <a:endParaRPr lang="en-US" altLang="zh-CN" sz="11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 editAs="oneCell">
    <xdr:from>
      <xdr:col>7</xdr:col>
      <xdr:colOff>304800</xdr:colOff>
      <xdr:row>5</xdr:row>
      <xdr:rowOff>152400</xdr:rowOff>
    </xdr:from>
    <xdr:to>
      <xdr:col>18</xdr:col>
      <xdr:colOff>628650</xdr:colOff>
      <xdr:row>11</xdr:row>
      <xdr:rowOff>95249</xdr:rowOff>
    </xdr:to>
    <xdr:sp macro="" textlink="">
      <xdr:nvSpPr>
        <xdr:cNvPr id="18" name="矩形 17"/>
        <xdr:cNvSpPr/>
      </xdr:nvSpPr>
      <xdr:spPr>
        <a:xfrm>
          <a:off x="3733800" y="1200150"/>
          <a:ext cx="7867650" cy="120014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b"/>
        <a:lstStyle/>
        <a:p>
          <a:pPr algn="ctr"/>
          <a:r>
            <a: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效率消费</a:t>
          </a:r>
        </a:p>
      </xdr:txBody>
    </xdr:sp>
    <xdr:clientData/>
  </xdr:twoCellAnchor>
  <xdr:twoCellAnchor editAs="oneCell">
    <xdr:from>
      <xdr:col>8</xdr:col>
      <xdr:colOff>180974</xdr:colOff>
      <xdr:row>6</xdr:row>
      <xdr:rowOff>180975</xdr:rowOff>
    </xdr:from>
    <xdr:to>
      <xdr:col>9</xdr:col>
      <xdr:colOff>561975</xdr:colOff>
      <xdr:row>9</xdr:row>
      <xdr:rowOff>95250</xdr:rowOff>
    </xdr:to>
    <xdr:sp macro="" textlink="">
      <xdr:nvSpPr>
        <xdr:cNvPr id="19" name="矩形 18"/>
        <xdr:cNvSpPr/>
      </xdr:nvSpPr>
      <xdr:spPr>
        <a:xfrm>
          <a:off x="4295774" y="1438275"/>
          <a:ext cx="1066801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疲劳值</a:t>
          </a:r>
        </a:p>
      </xdr:txBody>
    </xdr:sp>
    <xdr:clientData/>
  </xdr:twoCellAnchor>
  <xdr:twoCellAnchor editAs="oneCell">
    <xdr:from>
      <xdr:col>10</xdr:col>
      <xdr:colOff>390524</xdr:colOff>
      <xdr:row>6</xdr:row>
      <xdr:rowOff>180975</xdr:rowOff>
    </xdr:from>
    <xdr:to>
      <xdr:col>12</xdr:col>
      <xdr:colOff>85725</xdr:colOff>
      <xdr:row>9</xdr:row>
      <xdr:rowOff>95250</xdr:rowOff>
    </xdr:to>
    <xdr:sp macro="" textlink="">
      <xdr:nvSpPr>
        <xdr:cNvPr id="20" name="矩形 19"/>
        <xdr:cNvSpPr/>
      </xdr:nvSpPr>
      <xdr:spPr>
        <a:xfrm>
          <a:off x="5876924" y="1438275"/>
          <a:ext cx="1066801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次数</a:t>
          </a:r>
        </a:p>
      </xdr:txBody>
    </xdr:sp>
    <xdr:clientData/>
  </xdr:twoCellAnchor>
  <xdr:twoCellAnchor editAs="oneCell">
    <xdr:from>
      <xdr:col>8</xdr:col>
      <xdr:colOff>180974</xdr:colOff>
      <xdr:row>0</xdr:row>
      <xdr:rowOff>95250</xdr:rowOff>
    </xdr:from>
    <xdr:to>
      <xdr:col>9</xdr:col>
      <xdr:colOff>561975</xdr:colOff>
      <xdr:row>3</xdr:row>
      <xdr:rowOff>9525</xdr:rowOff>
    </xdr:to>
    <xdr:sp macro="" textlink="">
      <xdr:nvSpPr>
        <xdr:cNvPr id="21" name="矩形 20"/>
        <xdr:cNvSpPr/>
      </xdr:nvSpPr>
      <xdr:spPr>
        <a:xfrm>
          <a:off x="4295774" y="95250"/>
          <a:ext cx="1066801" cy="542925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钻石</a:t>
          </a:r>
        </a:p>
      </xdr:txBody>
    </xdr:sp>
    <xdr:clientData/>
  </xdr:twoCellAnchor>
  <xdr:twoCellAnchor>
    <xdr:from>
      <xdr:col>9</xdr:col>
      <xdr:colOff>28575</xdr:colOff>
      <xdr:row>3</xdr:row>
      <xdr:rowOff>9525</xdr:rowOff>
    </xdr:from>
    <xdr:to>
      <xdr:col>9</xdr:col>
      <xdr:colOff>28575</xdr:colOff>
      <xdr:row>6</xdr:row>
      <xdr:rowOff>180975</xdr:rowOff>
    </xdr:to>
    <xdr:cxnSp macro="">
      <xdr:nvCxnSpPr>
        <xdr:cNvPr id="23" name="直接箭头连接符 22"/>
        <xdr:cNvCxnSpPr>
          <a:stCxn id="21" idx="2"/>
          <a:endCxn id="19" idx="0"/>
        </xdr:cNvCxnSpPr>
      </xdr:nvCxnSpPr>
      <xdr:spPr>
        <a:xfrm>
          <a:off x="4829175" y="638175"/>
          <a:ext cx="0" cy="8001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561975</xdr:colOff>
      <xdr:row>1</xdr:row>
      <xdr:rowOff>157163</xdr:rowOff>
    </xdr:from>
    <xdr:to>
      <xdr:col>11</xdr:col>
      <xdr:colOff>238125</xdr:colOff>
      <xdr:row>6</xdr:row>
      <xdr:rowOff>180975</xdr:rowOff>
    </xdr:to>
    <xdr:cxnSp macro="">
      <xdr:nvCxnSpPr>
        <xdr:cNvPr id="24" name="直接箭头连接符 23"/>
        <xdr:cNvCxnSpPr>
          <a:stCxn id="21" idx="3"/>
          <a:endCxn id="20" idx="0"/>
        </xdr:cNvCxnSpPr>
      </xdr:nvCxnSpPr>
      <xdr:spPr>
        <a:xfrm>
          <a:off x="5362575" y="366713"/>
          <a:ext cx="1047750" cy="1071562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314324</xdr:colOff>
      <xdr:row>7</xdr:row>
      <xdr:rowOff>9525</xdr:rowOff>
    </xdr:from>
    <xdr:to>
      <xdr:col>25</xdr:col>
      <xdr:colOff>9525</xdr:colOff>
      <xdr:row>9</xdr:row>
      <xdr:rowOff>133350</xdr:rowOff>
    </xdr:to>
    <xdr:sp macro="" textlink="">
      <xdr:nvSpPr>
        <xdr:cNvPr id="27" name="矩形 26"/>
        <xdr:cNvSpPr/>
      </xdr:nvSpPr>
      <xdr:spPr>
        <a:xfrm>
          <a:off x="14716124" y="1476375"/>
          <a:ext cx="1066801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复活</a:t>
          </a:r>
        </a:p>
      </xdr:txBody>
    </xdr:sp>
    <xdr:clientData/>
  </xdr:twoCellAnchor>
  <xdr:twoCellAnchor editAs="oneCell">
    <xdr:from>
      <xdr:col>19</xdr:col>
      <xdr:colOff>476249</xdr:colOff>
      <xdr:row>7</xdr:row>
      <xdr:rowOff>9525</xdr:rowOff>
    </xdr:from>
    <xdr:to>
      <xdr:col>21</xdr:col>
      <xdr:colOff>171450</xdr:colOff>
      <xdr:row>9</xdr:row>
      <xdr:rowOff>133350</xdr:rowOff>
    </xdr:to>
    <xdr:sp macro="" textlink="">
      <xdr:nvSpPr>
        <xdr:cNvPr id="28" name="矩形 27"/>
        <xdr:cNvSpPr/>
      </xdr:nvSpPr>
      <xdr:spPr>
        <a:xfrm>
          <a:off x="12134849" y="1476375"/>
          <a:ext cx="1066801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刷新商店</a:t>
          </a:r>
        </a:p>
      </xdr:txBody>
    </xdr:sp>
    <xdr:clientData/>
  </xdr:twoCellAnchor>
  <xdr:twoCellAnchor editAs="oneCell">
    <xdr:from>
      <xdr:col>12</xdr:col>
      <xdr:colOff>447674</xdr:colOff>
      <xdr:row>6</xdr:row>
      <xdr:rowOff>190500</xdr:rowOff>
    </xdr:from>
    <xdr:to>
      <xdr:col>14</xdr:col>
      <xdr:colOff>142875</xdr:colOff>
      <xdr:row>9</xdr:row>
      <xdr:rowOff>104775</xdr:rowOff>
    </xdr:to>
    <xdr:sp macro="" textlink="">
      <xdr:nvSpPr>
        <xdr:cNvPr id="29" name="矩形 28"/>
        <xdr:cNvSpPr/>
      </xdr:nvSpPr>
      <xdr:spPr>
        <a:xfrm>
          <a:off x="7305674" y="1447800"/>
          <a:ext cx="1066801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刷新公会日常</a:t>
          </a:r>
        </a:p>
      </xdr:txBody>
    </xdr:sp>
    <xdr:clientData/>
  </xdr:twoCellAnchor>
  <xdr:twoCellAnchor>
    <xdr:from>
      <xdr:col>9</xdr:col>
      <xdr:colOff>561975</xdr:colOff>
      <xdr:row>1</xdr:row>
      <xdr:rowOff>157163</xdr:rowOff>
    </xdr:from>
    <xdr:to>
      <xdr:col>24</xdr:col>
      <xdr:colOff>161925</xdr:colOff>
      <xdr:row>7</xdr:row>
      <xdr:rowOff>9525</xdr:rowOff>
    </xdr:to>
    <xdr:cxnSp macro="">
      <xdr:nvCxnSpPr>
        <xdr:cNvPr id="30" name="直接箭头连接符 23"/>
        <xdr:cNvCxnSpPr>
          <a:stCxn id="21" idx="3"/>
          <a:endCxn id="27" idx="0"/>
        </xdr:cNvCxnSpPr>
      </xdr:nvCxnSpPr>
      <xdr:spPr>
        <a:xfrm>
          <a:off x="5362575" y="366713"/>
          <a:ext cx="9886950" cy="1109662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561975</xdr:colOff>
      <xdr:row>1</xdr:row>
      <xdr:rowOff>157163</xdr:rowOff>
    </xdr:from>
    <xdr:to>
      <xdr:col>20</xdr:col>
      <xdr:colOff>323850</xdr:colOff>
      <xdr:row>7</xdr:row>
      <xdr:rowOff>9525</xdr:rowOff>
    </xdr:to>
    <xdr:cxnSp macro="">
      <xdr:nvCxnSpPr>
        <xdr:cNvPr id="33" name="直接箭头连接符 23"/>
        <xdr:cNvCxnSpPr>
          <a:stCxn id="21" idx="3"/>
          <a:endCxn id="28" idx="0"/>
        </xdr:cNvCxnSpPr>
      </xdr:nvCxnSpPr>
      <xdr:spPr>
        <a:xfrm>
          <a:off x="5362575" y="366713"/>
          <a:ext cx="7305675" cy="1109662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561975</xdr:colOff>
      <xdr:row>1</xdr:row>
      <xdr:rowOff>157163</xdr:rowOff>
    </xdr:from>
    <xdr:to>
      <xdr:col>13</xdr:col>
      <xdr:colOff>295275</xdr:colOff>
      <xdr:row>6</xdr:row>
      <xdr:rowOff>190500</xdr:rowOff>
    </xdr:to>
    <xdr:cxnSp macro="">
      <xdr:nvCxnSpPr>
        <xdr:cNvPr id="36" name="直接箭头连接符 23"/>
        <xdr:cNvCxnSpPr>
          <a:stCxn id="21" idx="3"/>
          <a:endCxn id="29" idx="0"/>
        </xdr:cNvCxnSpPr>
      </xdr:nvCxnSpPr>
      <xdr:spPr>
        <a:xfrm>
          <a:off x="5362575" y="366713"/>
          <a:ext cx="2476500" cy="1081087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466724</xdr:colOff>
      <xdr:row>6</xdr:row>
      <xdr:rowOff>190500</xdr:rowOff>
    </xdr:from>
    <xdr:to>
      <xdr:col>16</xdr:col>
      <xdr:colOff>390525</xdr:colOff>
      <xdr:row>10</xdr:row>
      <xdr:rowOff>9525</xdr:rowOff>
    </xdr:to>
    <xdr:sp macro="" textlink="">
      <xdr:nvSpPr>
        <xdr:cNvPr id="42" name="矩形 41"/>
        <xdr:cNvSpPr/>
      </xdr:nvSpPr>
      <xdr:spPr>
        <a:xfrm>
          <a:off x="8696324" y="1447800"/>
          <a:ext cx="1295401" cy="6572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额外宝箱</a:t>
          </a:r>
          <a:r>
            <a:rPr lang="en-US" altLang="zh-CN" sz="1100">
              <a:latin typeface="微软雅黑" pitchFamily="34" charset="-122"/>
              <a:ea typeface="微软雅黑" pitchFamily="34" charset="-122"/>
            </a:rPr>
            <a:t>/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更高级的结算奖励</a:t>
          </a:r>
        </a:p>
      </xdr:txBody>
    </xdr:sp>
    <xdr:clientData/>
  </xdr:twoCellAnchor>
  <xdr:twoCellAnchor>
    <xdr:from>
      <xdr:col>9</xdr:col>
      <xdr:colOff>561975</xdr:colOff>
      <xdr:row>1</xdr:row>
      <xdr:rowOff>157163</xdr:rowOff>
    </xdr:from>
    <xdr:to>
      <xdr:col>15</xdr:col>
      <xdr:colOff>428625</xdr:colOff>
      <xdr:row>6</xdr:row>
      <xdr:rowOff>190500</xdr:rowOff>
    </xdr:to>
    <xdr:cxnSp macro="">
      <xdr:nvCxnSpPr>
        <xdr:cNvPr id="43" name="直接箭头连接符 23"/>
        <xdr:cNvCxnSpPr>
          <a:stCxn id="21" idx="3"/>
          <a:endCxn id="42" idx="0"/>
        </xdr:cNvCxnSpPr>
      </xdr:nvCxnSpPr>
      <xdr:spPr>
        <a:xfrm>
          <a:off x="5362575" y="366713"/>
          <a:ext cx="3981450" cy="1081087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638174</xdr:colOff>
      <xdr:row>6</xdr:row>
      <xdr:rowOff>200025</xdr:rowOff>
    </xdr:from>
    <xdr:to>
      <xdr:col>18</xdr:col>
      <xdr:colOff>333375</xdr:colOff>
      <xdr:row>9</xdr:row>
      <xdr:rowOff>114300</xdr:rowOff>
    </xdr:to>
    <xdr:sp macro="" textlink="">
      <xdr:nvSpPr>
        <xdr:cNvPr id="53" name="矩形 52"/>
        <xdr:cNvSpPr/>
      </xdr:nvSpPr>
      <xdr:spPr>
        <a:xfrm>
          <a:off x="10239374" y="1457325"/>
          <a:ext cx="1066801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额外捕捉机会</a:t>
          </a:r>
        </a:p>
      </xdr:txBody>
    </xdr:sp>
    <xdr:clientData/>
  </xdr:twoCellAnchor>
  <xdr:twoCellAnchor>
    <xdr:from>
      <xdr:col>9</xdr:col>
      <xdr:colOff>561975</xdr:colOff>
      <xdr:row>1</xdr:row>
      <xdr:rowOff>157163</xdr:rowOff>
    </xdr:from>
    <xdr:to>
      <xdr:col>17</xdr:col>
      <xdr:colOff>485775</xdr:colOff>
      <xdr:row>6</xdr:row>
      <xdr:rowOff>200025</xdr:rowOff>
    </xdr:to>
    <xdr:cxnSp macro="">
      <xdr:nvCxnSpPr>
        <xdr:cNvPr id="54" name="直接箭头连接符 23"/>
        <xdr:cNvCxnSpPr>
          <a:stCxn id="21" idx="3"/>
          <a:endCxn id="53" idx="0"/>
        </xdr:cNvCxnSpPr>
      </xdr:nvCxnSpPr>
      <xdr:spPr>
        <a:xfrm>
          <a:off x="5362575" y="366713"/>
          <a:ext cx="5410200" cy="1090612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409574</xdr:colOff>
      <xdr:row>7</xdr:row>
      <xdr:rowOff>0</xdr:rowOff>
    </xdr:from>
    <xdr:to>
      <xdr:col>23</xdr:col>
      <xdr:colOff>104775</xdr:colOff>
      <xdr:row>9</xdr:row>
      <xdr:rowOff>123825</xdr:rowOff>
    </xdr:to>
    <xdr:sp macro="" textlink="">
      <xdr:nvSpPr>
        <xdr:cNvPr id="57" name="矩形 56"/>
        <xdr:cNvSpPr/>
      </xdr:nvSpPr>
      <xdr:spPr>
        <a:xfrm>
          <a:off x="13439774" y="1466850"/>
          <a:ext cx="1066801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竞技场刷新</a:t>
          </a:r>
        </a:p>
      </xdr:txBody>
    </xdr:sp>
    <xdr:clientData/>
  </xdr:twoCellAnchor>
  <xdr:twoCellAnchor>
    <xdr:from>
      <xdr:col>9</xdr:col>
      <xdr:colOff>561975</xdr:colOff>
      <xdr:row>1</xdr:row>
      <xdr:rowOff>157163</xdr:rowOff>
    </xdr:from>
    <xdr:to>
      <xdr:col>22</xdr:col>
      <xdr:colOff>257175</xdr:colOff>
      <xdr:row>7</xdr:row>
      <xdr:rowOff>0</xdr:rowOff>
    </xdr:to>
    <xdr:cxnSp macro="">
      <xdr:nvCxnSpPr>
        <xdr:cNvPr id="58" name="直接箭头连接符 23"/>
        <xdr:cNvCxnSpPr>
          <a:stCxn id="21" idx="3"/>
          <a:endCxn id="57" idx="0"/>
        </xdr:cNvCxnSpPr>
      </xdr:nvCxnSpPr>
      <xdr:spPr>
        <a:xfrm>
          <a:off x="5362575" y="366713"/>
          <a:ext cx="8610600" cy="1100137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352425</xdr:colOff>
      <xdr:row>46</xdr:row>
      <xdr:rowOff>19050</xdr:rowOff>
    </xdr:from>
    <xdr:to>
      <xdr:col>14</xdr:col>
      <xdr:colOff>47626</xdr:colOff>
      <xdr:row>48</xdr:row>
      <xdr:rowOff>142875</xdr:rowOff>
    </xdr:to>
    <xdr:sp macro="" textlink="">
      <xdr:nvSpPr>
        <xdr:cNvPr id="75" name="矩形 74"/>
        <xdr:cNvSpPr/>
      </xdr:nvSpPr>
      <xdr:spPr>
        <a:xfrm>
          <a:off x="7210425" y="9029700"/>
          <a:ext cx="1066801" cy="542925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交互影响</a:t>
          </a:r>
          <a:endParaRPr lang="en-US" altLang="zh-CN" sz="11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18</xdr:col>
      <xdr:colOff>438148</xdr:colOff>
      <xdr:row>13</xdr:row>
      <xdr:rowOff>171450</xdr:rowOff>
    </xdr:from>
    <xdr:to>
      <xdr:col>21</xdr:col>
      <xdr:colOff>542925</xdr:colOff>
      <xdr:row>41</xdr:row>
      <xdr:rowOff>95250</xdr:rowOff>
    </xdr:to>
    <xdr:sp macro="" textlink="">
      <xdr:nvSpPr>
        <xdr:cNvPr id="13" name="矩形 12"/>
        <xdr:cNvSpPr/>
      </xdr:nvSpPr>
      <xdr:spPr>
        <a:xfrm>
          <a:off x="11410948" y="2686050"/>
          <a:ext cx="2162177" cy="57912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t"/>
        <a:lstStyle/>
        <a:p>
          <a:pPr algn="ctr"/>
          <a:r>
            <a: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消耗口</a:t>
          </a:r>
        </a:p>
      </xdr:txBody>
    </xdr:sp>
    <xdr:clientData/>
  </xdr:twoCellAnchor>
  <xdr:twoCellAnchor>
    <xdr:from>
      <xdr:col>19</xdr:col>
      <xdr:colOff>342899</xdr:colOff>
      <xdr:row>15</xdr:row>
      <xdr:rowOff>95250</xdr:rowOff>
    </xdr:from>
    <xdr:to>
      <xdr:col>21</xdr:col>
      <xdr:colOff>38100</xdr:colOff>
      <xdr:row>18</xdr:row>
      <xdr:rowOff>9525</xdr:rowOff>
    </xdr:to>
    <xdr:sp macro="" textlink="">
      <xdr:nvSpPr>
        <xdr:cNvPr id="12" name="矩形 11"/>
        <xdr:cNvSpPr/>
      </xdr:nvSpPr>
      <xdr:spPr>
        <a:xfrm>
          <a:off x="12001499" y="3028950"/>
          <a:ext cx="1066801" cy="5429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宠物升阶</a:t>
          </a:r>
        </a:p>
      </xdr:txBody>
    </xdr:sp>
    <xdr:clientData/>
  </xdr:twoCellAnchor>
  <xdr:twoCellAnchor>
    <xdr:from>
      <xdr:col>19</xdr:col>
      <xdr:colOff>371474</xdr:colOff>
      <xdr:row>22</xdr:row>
      <xdr:rowOff>9525</xdr:rowOff>
    </xdr:from>
    <xdr:to>
      <xdr:col>21</xdr:col>
      <xdr:colOff>66675</xdr:colOff>
      <xdr:row>24</xdr:row>
      <xdr:rowOff>133350</xdr:rowOff>
    </xdr:to>
    <xdr:sp macro="" textlink="">
      <xdr:nvSpPr>
        <xdr:cNvPr id="79" name="矩形 78"/>
        <xdr:cNvSpPr/>
      </xdr:nvSpPr>
      <xdr:spPr>
        <a:xfrm>
          <a:off x="12030074" y="4410075"/>
          <a:ext cx="1066801" cy="5429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宠物进化</a:t>
          </a:r>
        </a:p>
      </xdr:txBody>
    </xdr:sp>
    <xdr:clientData/>
  </xdr:twoCellAnchor>
  <xdr:twoCellAnchor>
    <xdr:from>
      <xdr:col>19</xdr:col>
      <xdr:colOff>371474</xdr:colOff>
      <xdr:row>29</xdr:row>
      <xdr:rowOff>123825</xdr:rowOff>
    </xdr:from>
    <xdr:to>
      <xdr:col>21</xdr:col>
      <xdr:colOff>66675</xdr:colOff>
      <xdr:row>32</xdr:row>
      <xdr:rowOff>38100</xdr:rowOff>
    </xdr:to>
    <xdr:sp macro="" textlink="">
      <xdr:nvSpPr>
        <xdr:cNvPr id="81" name="矩形 80"/>
        <xdr:cNvSpPr/>
      </xdr:nvSpPr>
      <xdr:spPr>
        <a:xfrm>
          <a:off x="12030074" y="5991225"/>
          <a:ext cx="1066801" cy="5429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宠物装备强化</a:t>
          </a:r>
        </a:p>
      </xdr:txBody>
    </xdr:sp>
    <xdr:clientData/>
  </xdr:twoCellAnchor>
  <xdr:twoCellAnchor>
    <xdr:from>
      <xdr:col>19</xdr:col>
      <xdr:colOff>371474</xdr:colOff>
      <xdr:row>33</xdr:row>
      <xdr:rowOff>104775</xdr:rowOff>
    </xdr:from>
    <xdr:to>
      <xdr:col>21</xdr:col>
      <xdr:colOff>66675</xdr:colOff>
      <xdr:row>36</xdr:row>
      <xdr:rowOff>19050</xdr:rowOff>
    </xdr:to>
    <xdr:sp macro="" textlink="">
      <xdr:nvSpPr>
        <xdr:cNvPr id="82" name="矩形 81"/>
        <xdr:cNvSpPr/>
      </xdr:nvSpPr>
      <xdr:spPr>
        <a:xfrm>
          <a:off x="12030074" y="6810375"/>
          <a:ext cx="1066801" cy="5429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宠物装备进阶</a:t>
          </a:r>
        </a:p>
      </xdr:txBody>
    </xdr:sp>
    <xdr:clientData/>
  </xdr:twoCellAnchor>
  <xdr:twoCellAnchor>
    <xdr:from>
      <xdr:col>19</xdr:col>
      <xdr:colOff>361949</xdr:colOff>
      <xdr:row>18</xdr:row>
      <xdr:rowOff>133350</xdr:rowOff>
    </xdr:from>
    <xdr:to>
      <xdr:col>21</xdr:col>
      <xdr:colOff>57150</xdr:colOff>
      <xdr:row>21</xdr:row>
      <xdr:rowOff>47625</xdr:rowOff>
    </xdr:to>
    <xdr:sp macro="" textlink="">
      <xdr:nvSpPr>
        <xdr:cNvPr id="83" name="矩形 82"/>
        <xdr:cNvSpPr/>
      </xdr:nvSpPr>
      <xdr:spPr>
        <a:xfrm>
          <a:off x="12020549" y="3695700"/>
          <a:ext cx="1066801" cy="5429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宠物升品阶</a:t>
          </a:r>
        </a:p>
      </xdr:txBody>
    </xdr:sp>
    <xdr:clientData/>
  </xdr:twoCellAnchor>
  <xdr:twoCellAnchor>
    <xdr:from>
      <xdr:col>19</xdr:col>
      <xdr:colOff>371474</xdr:colOff>
      <xdr:row>36</xdr:row>
      <xdr:rowOff>161925</xdr:rowOff>
    </xdr:from>
    <xdr:to>
      <xdr:col>21</xdr:col>
      <xdr:colOff>66675</xdr:colOff>
      <xdr:row>39</xdr:row>
      <xdr:rowOff>76200</xdr:rowOff>
    </xdr:to>
    <xdr:sp macro="" textlink="">
      <xdr:nvSpPr>
        <xdr:cNvPr id="100" name="矩形 99"/>
        <xdr:cNvSpPr/>
      </xdr:nvSpPr>
      <xdr:spPr>
        <a:xfrm>
          <a:off x="12030074" y="7496175"/>
          <a:ext cx="1066801" cy="5429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高阶宝石</a:t>
          </a:r>
        </a:p>
      </xdr:txBody>
    </xdr:sp>
    <xdr:clientData/>
  </xdr:twoCellAnchor>
  <xdr:twoCellAnchor>
    <xdr:from>
      <xdr:col>23</xdr:col>
      <xdr:colOff>266701</xdr:colOff>
      <xdr:row>13</xdr:row>
      <xdr:rowOff>190500</xdr:rowOff>
    </xdr:from>
    <xdr:to>
      <xdr:col>26</xdr:col>
      <xdr:colOff>133351</xdr:colOff>
      <xdr:row>33</xdr:row>
      <xdr:rowOff>123826</xdr:rowOff>
    </xdr:to>
    <xdr:grpSp>
      <xdr:nvGrpSpPr>
        <xdr:cNvPr id="65" name="组合 64"/>
        <xdr:cNvGrpSpPr/>
      </xdr:nvGrpSpPr>
      <xdr:grpSpPr>
        <a:xfrm>
          <a:off x="16040101" y="2914650"/>
          <a:ext cx="1924050" cy="4124326"/>
          <a:chOff x="15173326" y="2286000"/>
          <a:chExt cx="1924050" cy="4124326"/>
        </a:xfrm>
      </xdr:grpSpPr>
      <xdr:sp macro="" textlink="">
        <xdr:nvSpPr>
          <xdr:cNvPr id="95" name="矩形 94"/>
          <xdr:cNvSpPr/>
        </xdr:nvSpPr>
        <xdr:spPr>
          <a:xfrm>
            <a:off x="15173326" y="2286000"/>
            <a:ext cx="1924050" cy="4124326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>
            <a:solidFill>
              <a:schemeClr val="accent2">
                <a:lumMod val="60000"/>
                <a:lumOff val="40000"/>
              </a:schemeClr>
            </a:solidFill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rtlCol="0" anchor="t"/>
          <a:lstStyle/>
          <a:p>
            <a:pPr algn="ctr"/>
            <a:r>
              <a:rPr lang="zh-CN" altLang="en-US" sz="11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成长（游戏寿命）</a:t>
            </a:r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r>
              <a:rPr lang="zh-CN" altLang="en-US" sz="11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纵向</a:t>
            </a:r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97" name="矩形 96"/>
          <xdr:cNvSpPr/>
        </xdr:nvSpPr>
        <xdr:spPr>
          <a:xfrm>
            <a:off x="15563849" y="3028950"/>
            <a:ext cx="1066801" cy="542925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玩家等级</a:t>
            </a:r>
            <a:endParaRPr lang="en-US" altLang="zh-CN" sz="1100"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85" name="矩形 84"/>
          <xdr:cNvSpPr/>
        </xdr:nvSpPr>
        <xdr:spPr>
          <a:xfrm>
            <a:off x="15573374" y="3857625"/>
            <a:ext cx="1066801" cy="542925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宠物升级</a:t>
            </a:r>
          </a:p>
        </xdr:txBody>
      </xdr:sp>
      <xdr:sp macro="" textlink="">
        <xdr:nvSpPr>
          <xdr:cNvPr id="98" name="矩形 97"/>
          <xdr:cNvSpPr/>
        </xdr:nvSpPr>
        <xdr:spPr>
          <a:xfrm>
            <a:off x="15601949" y="4676775"/>
            <a:ext cx="1066801" cy="542925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宠物属性</a:t>
            </a:r>
          </a:p>
        </xdr:txBody>
      </xdr:sp>
      <xdr:sp macro="" textlink="">
        <xdr:nvSpPr>
          <xdr:cNvPr id="99" name="矩形 98"/>
          <xdr:cNvSpPr/>
        </xdr:nvSpPr>
        <xdr:spPr>
          <a:xfrm>
            <a:off x="15601949" y="5553075"/>
            <a:ext cx="1066801" cy="542925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宠物装备属性</a:t>
            </a:r>
          </a:p>
        </xdr:txBody>
      </xdr:sp>
    </xdr:grpSp>
    <xdr:clientData/>
  </xdr:twoCellAnchor>
  <xdr:twoCellAnchor>
    <xdr:from>
      <xdr:col>6</xdr:col>
      <xdr:colOff>161924</xdr:colOff>
      <xdr:row>13</xdr:row>
      <xdr:rowOff>209549</xdr:rowOff>
    </xdr:from>
    <xdr:to>
      <xdr:col>9</xdr:col>
      <xdr:colOff>504826</xdr:colOff>
      <xdr:row>65</xdr:row>
      <xdr:rowOff>123824</xdr:rowOff>
    </xdr:to>
    <xdr:grpSp>
      <xdr:nvGrpSpPr>
        <xdr:cNvPr id="66" name="组合 65"/>
        <xdr:cNvGrpSpPr/>
      </xdr:nvGrpSpPr>
      <xdr:grpSpPr>
        <a:xfrm>
          <a:off x="4276724" y="2933699"/>
          <a:ext cx="2400302" cy="10829925"/>
          <a:chOff x="2905124" y="2305049"/>
          <a:chExt cx="2400302" cy="10810875"/>
        </a:xfrm>
      </xdr:grpSpPr>
      <xdr:sp macro="" textlink="">
        <xdr:nvSpPr>
          <xdr:cNvPr id="10" name="矩形 9"/>
          <xdr:cNvSpPr/>
        </xdr:nvSpPr>
        <xdr:spPr>
          <a:xfrm>
            <a:off x="2905124" y="2305049"/>
            <a:ext cx="2400302" cy="10810875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tx2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t"/>
          <a:lstStyle/>
          <a:p>
            <a:pPr algn="ctr"/>
            <a:r>
              <a:rPr lang="zh-CN" altLang="en-US" sz="11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产出口</a:t>
            </a:r>
          </a:p>
        </xdr:txBody>
      </xdr:sp>
      <xdr:sp macro="" textlink="">
        <xdr:nvSpPr>
          <xdr:cNvPr id="2" name="矩形 1"/>
          <xdr:cNvSpPr/>
        </xdr:nvSpPr>
        <xdr:spPr>
          <a:xfrm>
            <a:off x="3600449" y="2705100"/>
            <a:ext cx="1066801" cy="5429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普通副本</a:t>
            </a:r>
          </a:p>
        </xdr:txBody>
      </xdr:sp>
      <xdr:sp macro="" textlink="">
        <xdr:nvSpPr>
          <xdr:cNvPr id="4" name="矩形 3"/>
          <xdr:cNvSpPr/>
        </xdr:nvSpPr>
        <xdr:spPr>
          <a:xfrm>
            <a:off x="3619499" y="3438525"/>
            <a:ext cx="1066801" cy="5429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困难副本</a:t>
            </a:r>
          </a:p>
        </xdr:txBody>
      </xdr:sp>
      <xdr:sp macro="" textlink="">
        <xdr:nvSpPr>
          <xdr:cNvPr id="8" name="矩形 7"/>
          <xdr:cNvSpPr/>
        </xdr:nvSpPr>
        <xdr:spPr>
          <a:xfrm>
            <a:off x="3619499" y="4181475"/>
            <a:ext cx="1066801" cy="5429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日常任务</a:t>
            </a:r>
            <a:endParaRPr lang="en-US" altLang="zh-CN" sz="1100"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9" name="矩形 8"/>
          <xdr:cNvSpPr/>
        </xdr:nvSpPr>
        <xdr:spPr>
          <a:xfrm>
            <a:off x="3619499" y="5114925"/>
            <a:ext cx="1066801" cy="5429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签到</a:t>
            </a:r>
            <a:endParaRPr lang="en-US" altLang="zh-CN" sz="1100"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74" name="矩形 73"/>
          <xdr:cNvSpPr/>
        </xdr:nvSpPr>
        <xdr:spPr>
          <a:xfrm>
            <a:off x="3619499" y="5791200"/>
            <a:ext cx="1066801" cy="5429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大冒险</a:t>
            </a:r>
            <a:endParaRPr lang="en-US" altLang="zh-CN" sz="1100"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76" name="矩形 75"/>
          <xdr:cNvSpPr/>
        </xdr:nvSpPr>
        <xdr:spPr>
          <a:xfrm>
            <a:off x="3533774" y="10058400"/>
            <a:ext cx="1066801" cy="7048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通天塔</a:t>
            </a:r>
            <a:r>
              <a:rPr lang="en-US" altLang="zh-CN" sz="1100">
                <a:latin typeface="微软雅黑" pitchFamily="34" charset="-122"/>
                <a:ea typeface="微软雅黑" pitchFamily="34" charset="-122"/>
              </a:rPr>
              <a:t>-</a:t>
            </a:r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经验</a:t>
            </a:r>
            <a:endParaRPr lang="en-US" altLang="zh-CN" sz="1100"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77" name="矩形 76"/>
          <xdr:cNvSpPr/>
        </xdr:nvSpPr>
        <xdr:spPr>
          <a:xfrm>
            <a:off x="3533774" y="12182475"/>
            <a:ext cx="1066801" cy="7048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通天塔</a:t>
            </a:r>
            <a:r>
              <a:rPr lang="en-US" altLang="zh-CN" sz="1100">
                <a:latin typeface="微软雅黑" pitchFamily="34" charset="-122"/>
                <a:ea typeface="微软雅黑" pitchFamily="34" charset="-122"/>
              </a:rPr>
              <a:t>-</a:t>
            </a:r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降临</a:t>
            </a:r>
            <a:r>
              <a:rPr lang="en-US" altLang="zh-CN" sz="1100">
                <a:latin typeface="微软雅黑" pitchFamily="34" charset="-122"/>
                <a:ea typeface="微软雅黑" pitchFamily="34" charset="-122"/>
              </a:rPr>
              <a:t>boss</a:t>
            </a:r>
          </a:p>
        </xdr:txBody>
      </xdr:sp>
      <xdr:sp macro="" textlink="">
        <xdr:nvSpPr>
          <xdr:cNvPr id="78" name="矩形 77"/>
          <xdr:cNvSpPr/>
        </xdr:nvSpPr>
        <xdr:spPr>
          <a:xfrm>
            <a:off x="3571874" y="8982075"/>
            <a:ext cx="1066801" cy="5429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稀有探索</a:t>
            </a:r>
            <a:endParaRPr lang="en-US" altLang="zh-CN" sz="1100"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119" name="矩形 118"/>
          <xdr:cNvSpPr/>
        </xdr:nvSpPr>
        <xdr:spPr>
          <a:xfrm>
            <a:off x="3600449" y="6524625"/>
            <a:ext cx="1066801" cy="5429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公会日常</a:t>
            </a:r>
            <a:endParaRPr lang="en-US" altLang="zh-CN" sz="1100"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169" name="矩形 168"/>
          <xdr:cNvSpPr/>
        </xdr:nvSpPr>
        <xdr:spPr>
          <a:xfrm>
            <a:off x="3609974" y="7620000"/>
            <a:ext cx="1066801" cy="5429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竞技场</a:t>
            </a:r>
            <a:endParaRPr lang="en-US" altLang="zh-CN" sz="1100"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201" name="矩形 200"/>
          <xdr:cNvSpPr/>
        </xdr:nvSpPr>
        <xdr:spPr>
          <a:xfrm>
            <a:off x="3495674" y="11077575"/>
            <a:ext cx="1066801" cy="7048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通天塔</a:t>
            </a:r>
            <a:r>
              <a:rPr lang="en-US" altLang="zh-CN" sz="1100">
                <a:latin typeface="微软雅黑" pitchFamily="34" charset="-122"/>
                <a:ea typeface="微软雅黑" pitchFamily="34" charset="-122"/>
              </a:rPr>
              <a:t>-</a:t>
            </a:r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金钱</a:t>
            </a:r>
            <a:endParaRPr lang="en-US" altLang="zh-CN" sz="1100"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  <xdr:twoCellAnchor>
    <xdr:from>
      <xdr:col>11</xdr:col>
      <xdr:colOff>114298</xdr:colOff>
      <xdr:row>13</xdr:row>
      <xdr:rowOff>200025</xdr:rowOff>
    </xdr:from>
    <xdr:to>
      <xdr:col>16</xdr:col>
      <xdr:colOff>657225</xdr:colOff>
      <xdr:row>59</xdr:row>
      <xdr:rowOff>76201</xdr:rowOff>
    </xdr:to>
    <xdr:grpSp>
      <xdr:nvGrpSpPr>
        <xdr:cNvPr id="62" name="组合 61"/>
        <xdr:cNvGrpSpPr/>
      </xdr:nvGrpSpPr>
      <xdr:grpSpPr>
        <a:xfrm>
          <a:off x="7658098" y="2924175"/>
          <a:ext cx="3971927" cy="9534526"/>
          <a:chOff x="8124823" y="2247899"/>
          <a:chExt cx="3971927" cy="9734551"/>
        </a:xfrm>
      </xdr:grpSpPr>
      <xdr:sp macro="" textlink="">
        <xdr:nvSpPr>
          <xdr:cNvPr id="14" name="矩形 13"/>
          <xdr:cNvSpPr/>
        </xdr:nvSpPr>
        <xdr:spPr>
          <a:xfrm>
            <a:off x="8124823" y="2247899"/>
            <a:ext cx="3971927" cy="9734551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chemeClr val="accent3">
                <a:lumMod val="75000"/>
              </a:schemeClr>
            </a:solidFill>
          </a:ln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rtlCol="0" anchor="t"/>
          <a:lstStyle/>
          <a:p>
            <a:pPr algn="ctr"/>
            <a:r>
              <a:rPr lang="zh-CN" altLang="en-US" sz="11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材料</a:t>
            </a:r>
            <a:r>
              <a:rPr lang="en-US" altLang="zh-CN" sz="11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/</a:t>
            </a:r>
            <a:r>
              <a:rPr lang="zh-CN" altLang="en-US" sz="11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货币</a:t>
            </a:r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15" name="矩形 14"/>
          <xdr:cNvSpPr/>
        </xdr:nvSpPr>
        <xdr:spPr>
          <a:xfrm>
            <a:off x="10582274" y="4210927"/>
            <a:ext cx="1066801" cy="542925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升星材料</a:t>
            </a:r>
          </a:p>
        </xdr:txBody>
      </xdr:sp>
      <xdr:sp macro="" textlink="">
        <xdr:nvSpPr>
          <xdr:cNvPr id="16" name="矩形 15"/>
          <xdr:cNvSpPr/>
        </xdr:nvSpPr>
        <xdr:spPr>
          <a:xfrm>
            <a:off x="10534649" y="9070212"/>
            <a:ext cx="1066801" cy="7239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宠物魂魄（碎片）</a:t>
            </a:r>
          </a:p>
        </xdr:txBody>
      </xdr:sp>
      <xdr:sp macro="" textlink="">
        <xdr:nvSpPr>
          <xdr:cNvPr id="91" name="矩形 90"/>
          <xdr:cNvSpPr/>
        </xdr:nvSpPr>
        <xdr:spPr>
          <a:xfrm>
            <a:off x="10582274" y="4969200"/>
            <a:ext cx="1066801" cy="542925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装备合成材料</a:t>
            </a:r>
            <a:endParaRPr lang="en-US" altLang="zh-CN" sz="1100"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93" name="矩形 92"/>
          <xdr:cNvSpPr/>
        </xdr:nvSpPr>
        <xdr:spPr>
          <a:xfrm>
            <a:off x="10553699" y="8308870"/>
            <a:ext cx="1066801" cy="542925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宠物装备宝石</a:t>
            </a:r>
            <a:endParaRPr lang="en-US" altLang="zh-CN" sz="1100"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148" name="矩形 147"/>
          <xdr:cNvSpPr/>
        </xdr:nvSpPr>
        <xdr:spPr>
          <a:xfrm>
            <a:off x="8334375" y="2743201"/>
            <a:ext cx="3551305" cy="1104900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chemeClr val="accent3">
                <a:lumMod val="75000"/>
              </a:schemeClr>
            </a:solidFill>
          </a:ln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rtlCol="0" anchor="t"/>
          <a:lstStyle/>
          <a:p>
            <a:pPr algn="ctr"/>
            <a:r>
              <a:rPr lang="zh-CN" altLang="en-US" sz="11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通用产出</a:t>
            </a:r>
          </a:p>
        </xdr:txBody>
      </xdr:sp>
      <xdr:sp macro="" textlink="">
        <xdr:nvSpPr>
          <xdr:cNvPr id="67" name="矩形 66"/>
          <xdr:cNvSpPr/>
        </xdr:nvSpPr>
        <xdr:spPr>
          <a:xfrm>
            <a:off x="10829925" y="3114675"/>
            <a:ext cx="809626" cy="542925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金币</a:t>
            </a:r>
          </a:p>
        </xdr:txBody>
      </xdr:sp>
      <xdr:sp macro="" textlink="">
        <xdr:nvSpPr>
          <xdr:cNvPr id="87" name="矩形 86"/>
          <xdr:cNvSpPr/>
        </xdr:nvSpPr>
        <xdr:spPr>
          <a:xfrm>
            <a:off x="8543925" y="3114675"/>
            <a:ext cx="838200" cy="542925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人物经验</a:t>
            </a:r>
          </a:p>
        </xdr:txBody>
      </xdr:sp>
      <xdr:sp macro="" textlink="">
        <xdr:nvSpPr>
          <xdr:cNvPr id="88" name="矩形 87"/>
          <xdr:cNvSpPr/>
        </xdr:nvSpPr>
        <xdr:spPr>
          <a:xfrm>
            <a:off x="9667874" y="3133725"/>
            <a:ext cx="819151" cy="542925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宠物经验</a:t>
            </a:r>
          </a:p>
        </xdr:txBody>
      </xdr:sp>
      <xdr:sp macro="" textlink="">
        <xdr:nvSpPr>
          <xdr:cNvPr id="159" name="矩形 158"/>
          <xdr:cNvSpPr/>
        </xdr:nvSpPr>
        <xdr:spPr>
          <a:xfrm>
            <a:off x="8277225" y="8746877"/>
            <a:ext cx="809626" cy="542925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竞技场币</a:t>
            </a:r>
          </a:p>
        </xdr:txBody>
      </xdr:sp>
      <xdr:sp macro="" textlink="">
        <xdr:nvSpPr>
          <xdr:cNvPr id="160" name="矩形 159"/>
          <xdr:cNvSpPr/>
        </xdr:nvSpPr>
        <xdr:spPr>
          <a:xfrm>
            <a:off x="8258175" y="9711562"/>
            <a:ext cx="809626" cy="542925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探索货币</a:t>
            </a:r>
          </a:p>
        </xdr:txBody>
      </xdr:sp>
      <xdr:sp macro="" textlink="">
        <xdr:nvSpPr>
          <xdr:cNvPr id="181" name="矩形 180"/>
          <xdr:cNvSpPr/>
        </xdr:nvSpPr>
        <xdr:spPr>
          <a:xfrm>
            <a:off x="8296275" y="7061114"/>
            <a:ext cx="809626" cy="542925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公会币</a:t>
            </a:r>
          </a:p>
        </xdr:txBody>
      </xdr:sp>
    </xdr:grpSp>
    <xdr:clientData/>
  </xdr:twoCellAnchor>
  <xdr:twoCellAnchor>
    <xdr:from>
      <xdr:col>9</xdr:col>
      <xdr:colOff>561975</xdr:colOff>
      <xdr:row>1</xdr:row>
      <xdr:rowOff>157163</xdr:rowOff>
    </xdr:from>
    <xdr:to>
      <xdr:col>15</xdr:col>
      <xdr:colOff>76200</xdr:colOff>
      <xdr:row>19</xdr:row>
      <xdr:rowOff>55348</xdr:rowOff>
    </xdr:to>
    <xdr:cxnSp macro="">
      <xdr:nvCxnSpPr>
        <xdr:cNvPr id="68" name="直接箭头连接符 23"/>
        <xdr:cNvCxnSpPr>
          <a:stCxn id="21" idx="3"/>
          <a:endCxn id="67" idx="1"/>
        </xdr:cNvCxnSpPr>
      </xdr:nvCxnSpPr>
      <xdr:spPr>
        <a:xfrm>
          <a:off x="5362575" y="366713"/>
          <a:ext cx="3629025" cy="3460535"/>
        </a:xfrm>
        <a:prstGeom prst="bentConnector3">
          <a:avLst>
            <a:gd name="adj1" fmla="val 90157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561975</xdr:colOff>
      <xdr:row>1</xdr:row>
      <xdr:rowOff>157163</xdr:rowOff>
    </xdr:from>
    <xdr:to>
      <xdr:col>16</xdr:col>
      <xdr:colOff>180975</xdr:colOff>
      <xdr:row>43</xdr:row>
      <xdr:rowOff>103449</xdr:rowOff>
    </xdr:to>
    <xdr:cxnSp macro="">
      <xdr:nvCxnSpPr>
        <xdr:cNvPr id="149" name="直接箭头连接符 23"/>
        <xdr:cNvCxnSpPr>
          <a:stCxn id="21" idx="3"/>
          <a:endCxn id="93" idx="3"/>
        </xdr:cNvCxnSpPr>
      </xdr:nvCxnSpPr>
      <xdr:spPr>
        <a:xfrm>
          <a:off x="5362575" y="366713"/>
          <a:ext cx="4419600" cy="8537836"/>
        </a:xfrm>
        <a:prstGeom prst="bentConnector3">
          <a:avLst>
            <a:gd name="adj1" fmla="val 108189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552450</xdr:colOff>
      <xdr:row>17</xdr:row>
      <xdr:rowOff>42863</xdr:rowOff>
    </xdr:from>
    <xdr:to>
      <xdr:col>14</xdr:col>
      <xdr:colOff>514349</xdr:colOff>
      <xdr:row>24</xdr:row>
      <xdr:rowOff>79179</xdr:rowOff>
    </xdr:to>
    <xdr:cxnSp macro="">
      <xdr:nvCxnSpPr>
        <xdr:cNvPr id="64" name="直接箭头连接符 63"/>
        <xdr:cNvCxnSpPr>
          <a:stCxn id="2" idx="3"/>
          <a:endCxn id="15" idx="1"/>
        </xdr:cNvCxnSpPr>
      </xdr:nvCxnSpPr>
      <xdr:spPr>
        <a:xfrm>
          <a:off x="4667250" y="3395663"/>
          <a:ext cx="4076699" cy="1503166"/>
        </a:xfrm>
        <a:prstGeom prst="bentConnector3">
          <a:avLst>
            <a:gd name="adj1" fmla="val 37617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20</xdr:row>
      <xdr:rowOff>147638</xdr:rowOff>
    </xdr:from>
    <xdr:to>
      <xdr:col>14</xdr:col>
      <xdr:colOff>514349</xdr:colOff>
      <xdr:row>24</xdr:row>
      <xdr:rowOff>79179</xdr:rowOff>
    </xdr:to>
    <xdr:cxnSp macro="">
      <xdr:nvCxnSpPr>
        <xdr:cNvPr id="61" name="直接箭头连接符 60"/>
        <xdr:cNvCxnSpPr>
          <a:stCxn id="4" idx="3"/>
          <a:endCxn id="15" idx="1"/>
        </xdr:cNvCxnSpPr>
      </xdr:nvCxnSpPr>
      <xdr:spPr>
        <a:xfrm>
          <a:off x="4686300" y="4129088"/>
          <a:ext cx="4057649" cy="769741"/>
        </a:xfrm>
        <a:prstGeom prst="bentConnector3">
          <a:avLst>
            <a:gd name="adj1" fmla="val 32394"/>
          </a:avLst>
        </a:prstGeom>
        <a:ln>
          <a:tailEnd type="arrow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485775</xdr:colOff>
      <xdr:row>20</xdr:row>
      <xdr:rowOff>129773</xdr:rowOff>
    </xdr:from>
    <xdr:to>
      <xdr:col>14</xdr:col>
      <xdr:colOff>9525</xdr:colOff>
      <xdr:row>52</xdr:row>
      <xdr:rowOff>142875</xdr:rowOff>
    </xdr:to>
    <xdr:cxnSp macro="">
      <xdr:nvCxnSpPr>
        <xdr:cNvPr id="84" name="直接箭头连接符 60"/>
        <xdr:cNvCxnSpPr>
          <a:stCxn id="76" idx="3"/>
          <a:endCxn id="88" idx="2"/>
        </xdr:cNvCxnSpPr>
      </xdr:nvCxnSpPr>
      <xdr:spPr>
        <a:xfrm flipV="1">
          <a:off x="4600575" y="4111223"/>
          <a:ext cx="3638550" cy="6718702"/>
        </a:xfrm>
        <a:prstGeom prst="bentConnector2">
          <a:avLst/>
        </a:prstGeom>
        <a:ln w="63500">
          <a:tailEnd type="arrow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552450</xdr:colOff>
      <xdr:row>17</xdr:row>
      <xdr:rowOff>42863</xdr:rowOff>
    </xdr:from>
    <xdr:to>
      <xdr:col>14</xdr:col>
      <xdr:colOff>514349</xdr:colOff>
      <xdr:row>27</xdr:row>
      <xdr:rowOff>191737</xdr:rowOff>
    </xdr:to>
    <xdr:cxnSp macro="">
      <xdr:nvCxnSpPr>
        <xdr:cNvPr id="105" name="直接箭头连接符 63"/>
        <xdr:cNvCxnSpPr>
          <a:stCxn id="2" idx="3"/>
          <a:endCxn id="91" idx="1"/>
        </xdr:cNvCxnSpPr>
      </xdr:nvCxnSpPr>
      <xdr:spPr>
        <a:xfrm>
          <a:off x="4667250" y="3395663"/>
          <a:ext cx="4076699" cy="2244374"/>
        </a:xfrm>
        <a:prstGeom prst="bentConnector3">
          <a:avLst>
            <a:gd name="adj1" fmla="val 29439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190498</xdr:colOff>
      <xdr:row>1</xdr:row>
      <xdr:rowOff>157164</xdr:rowOff>
    </xdr:from>
    <xdr:to>
      <xdr:col>8</xdr:col>
      <xdr:colOff>180973</xdr:colOff>
      <xdr:row>28</xdr:row>
      <xdr:rowOff>147639</xdr:rowOff>
    </xdr:to>
    <xdr:cxnSp macro="">
      <xdr:nvCxnSpPr>
        <xdr:cNvPr id="115" name="直接箭头连接符 63"/>
        <xdr:cNvCxnSpPr>
          <a:stCxn id="9" idx="1"/>
          <a:endCxn id="21" idx="1"/>
        </xdr:cNvCxnSpPr>
      </xdr:nvCxnSpPr>
      <xdr:spPr>
        <a:xfrm rot="10800000" flipH="1">
          <a:off x="3619498" y="366714"/>
          <a:ext cx="676275" cy="5438775"/>
        </a:xfrm>
        <a:prstGeom prst="bentConnector3">
          <a:avLst>
            <a:gd name="adj1" fmla="val -33803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380999</xdr:colOff>
      <xdr:row>25</xdr:row>
      <xdr:rowOff>142875</xdr:rowOff>
    </xdr:from>
    <xdr:to>
      <xdr:col>21</xdr:col>
      <xdr:colOff>76200</xdr:colOff>
      <xdr:row>28</xdr:row>
      <xdr:rowOff>57150</xdr:rowOff>
    </xdr:to>
    <xdr:sp macro="" textlink="">
      <xdr:nvSpPr>
        <xdr:cNvPr id="94" name="矩形 93"/>
        <xdr:cNvSpPr/>
      </xdr:nvSpPr>
      <xdr:spPr>
        <a:xfrm>
          <a:off x="12039599" y="5172075"/>
          <a:ext cx="1066801" cy="5429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装备</a:t>
          </a:r>
        </a:p>
      </xdr:txBody>
    </xdr:sp>
    <xdr:clientData/>
  </xdr:twoCellAnchor>
  <xdr:twoCellAnchor>
    <xdr:from>
      <xdr:col>14</xdr:col>
      <xdr:colOff>504824</xdr:colOff>
      <xdr:row>35</xdr:row>
      <xdr:rowOff>28575</xdr:rowOff>
    </xdr:from>
    <xdr:to>
      <xdr:col>16</xdr:col>
      <xdr:colOff>200025</xdr:colOff>
      <xdr:row>37</xdr:row>
      <xdr:rowOff>152400</xdr:rowOff>
    </xdr:to>
    <xdr:sp macro="" textlink="">
      <xdr:nvSpPr>
        <xdr:cNvPr id="137" name="矩形 136"/>
        <xdr:cNvSpPr/>
      </xdr:nvSpPr>
      <xdr:spPr>
        <a:xfrm>
          <a:off x="8734424" y="7153275"/>
          <a:ext cx="1066801" cy="54292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装备强化材料</a:t>
          </a:r>
        </a:p>
      </xdr:txBody>
    </xdr:sp>
    <xdr:clientData/>
  </xdr:twoCellAnchor>
  <xdr:twoCellAnchor>
    <xdr:from>
      <xdr:col>14</xdr:col>
      <xdr:colOff>485774</xdr:colOff>
      <xdr:row>38</xdr:row>
      <xdr:rowOff>104775</xdr:rowOff>
    </xdr:from>
    <xdr:to>
      <xdr:col>16</xdr:col>
      <xdr:colOff>180975</xdr:colOff>
      <xdr:row>41</xdr:row>
      <xdr:rowOff>19050</xdr:rowOff>
    </xdr:to>
    <xdr:sp macro="" textlink="">
      <xdr:nvSpPr>
        <xdr:cNvPr id="138" name="矩形 137"/>
        <xdr:cNvSpPr/>
      </xdr:nvSpPr>
      <xdr:spPr>
        <a:xfrm>
          <a:off x="8715374" y="7858125"/>
          <a:ext cx="1066801" cy="54292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装备进阶材料</a:t>
          </a:r>
        </a:p>
      </xdr:txBody>
    </xdr:sp>
    <xdr:clientData/>
  </xdr:twoCellAnchor>
  <xdr:twoCellAnchor>
    <xdr:from>
      <xdr:col>14</xdr:col>
      <xdr:colOff>466724</xdr:colOff>
      <xdr:row>50</xdr:row>
      <xdr:rowOff>104775</xdr:rowOff>
    </xdr:from>
    <xdr:to>
      <xdr:col>16</xdr:col>
      <xdr:colOff>161925</xdr:colOff>
      <xdr:row>53</xdr:row>
      <xdr:rowOff>19050</xdr:rowOff>
    </xdr:to>
    <xdr:sp macro="" textlink="">
      <xdr:nvSpPr>
        <xdr:cNvPr id="142" name="矩形 141"/>
        <xdr:cNvSpPr/>
      </xdr:nvSpPr>
      <xdr:spPr>
        <a:xfrm>
          <a:off x="8696324" y="10372725"/>
          <a:ext cx="1066801" cy="54292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宠物进化材料</a:t>
          </a:r>
        </a:p>
      </xdr:txBody>
    </xdr:sp>
    <xdr:clientData/>
  </xdr:twoCellAnchor>
  <xdr:twoCellAnchor>
    <xdr:from>
      <xdr:col>14</xdr:col>
      <xdr:colOff>428624</xdr:colOff>
      <xdr:row>54</xdr:row>
      <xdr:rowOff>161925</xdr:rowOff>
    </xdr:from>
    <xdr:to>
      <xdr:col>16</xdr:col>
      <xdr:colOff>123825</xdr:colOff>
      <xdr:row>57</xdr:row>
      <xdr:rowOff>76200</xdr:rowOff>
    </xdr:to>
    <xdr:sp macro="" textlink="">
      <xdr:nvSpPr>
        <xdr:cNvPr id="143" name="矩形 142"/>
        <xdr:cNvSpPr/>
      </xdr:nvSpPr>
      <xdr:spPr>
        <a:xfrm>
          <a:off x="8658224" y="11268075"/>
          <a:ext cx="1066801" cy="54292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宠物</a:t>
          </a:r>
        </a:p>
      </xdr:txBody>
    </xdr:sp>
    <xdr:clientData/>
  </xdr:twoCellAnchor>
  <xdr:twoCellAnchor>
    <xdr:from>
      <xdr:col>8</xdr:col>
      <xdr:colOff>571500</xdr:colOff>
      <xdr:row>31</xdr:row>
      <xdr:rowOff>195263</xdr:rowOff>
    </xdr:from>
    <xdr:to>
      <xdr:col>14</xdr:col>
      <xdr:colOff>466724</xdr:colOff>
      <xdr:row>51</xdr:row>
      <xdr:rowOff>166688</xdr:rowOff>
    </xdr:to>
    <xdr:cxnSp macro="">
      <xdr:nvCxnSpPr>
        <xdr:cNvPr id="162" name="直接箭头连接符 63"/>
        <xdr:cNvCxnSpPr>
          <a:stCxn id="74" idx="3"/>
          <a:endCxn id="142" idx="1"/>
        </xdr:cNvCxnSpPr>
      </xdr:nvCxnSpPr>
      <xdr:spPr>
        <a:xfrm>
          <a:off x="4686300" y="6481763"/>
          <a:ext cx="4010024" cy="4162425"/>
        </a:xfrm>
        <a:prstGeom prst="bentConnector3">
          <a:avLst>
            <a:gd name="adj1" fmla="val 73041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561975</xdr:colOff>
      <xdr:row>40</xdr:row>
      <xdr:rowOff>138113</xdr:rowOff>
    </xdr:from>
    <xdr:to>
      <xdr:col>11</xdr:col>
      <xdr:colOff>266700</xdr:colOff>
      <xdr:row>45</xdr:row>
      <xdr:rowOff>112498</xdr:rowOff>
    </xdr:to>
    <xdr:cxnSp macro="">
      <xdr:nvCxnSpPr>
        <xdr:cNvPr id="167" name="直接箭头连接符 63"/>
        <xdr:cNvCxnSpPr>
          <a:stCxn id="169" idx="3"/>
          <a:endCxn id="159" idx="1"/>
        </xdr:cNvCxnSpPr>
      </xdr:nvCxnSpPr>
      <xdr:spPr>
        <a:xfrm>
          <a:off x="4676775" y="8310563"/>
          <a:ext cx="1762125" cy="1022135"/>
        </a:xfrm>
        <a:prstGeom prst="bent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523875</xdr:colOff>
      <xdr:row>47</xdr:row>
      <xdr:rowOff>33338</xdr:rowOff>
    </xdr:from>
    <xdr:to>
      <xdr:col>11</xdr:col>
      <xdr:colOff>247650</xdr:colOff>
      <xdr:row>50</xdr:row>
      <xdr:rowOff>7723</xdr:rowOff>
    </xdr:to>
    <xdr:cxnSp macro="">
      <xdr:nvCxnSpPr>
        <xdr:cNvPr id="175" name="直接箭头连接符 63"/>
        <xdr:cNvCxnSpPr>
          <a:stCxn id="78" idx="3"/>
          <a:endCxn id="160" idx="1"/>
        </xdr:cNvCxnSpPr>
      </xdr:nvCxnSpPr>
      <xdr:spPr>
        <a:xfrm>
          <a:off x="4638675" y="9672638"/>
          <a:ext cx="1781175" cy="603035"/>
        </a:xfrm>
        <a:prstGeom prst="bent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552450</xdr:colOff>
      <xdr:row>35</xdr:row>
      <xdr:rowOff>90488</xdr:rowOff>
    </xdr:from>
    <xdr:to>
      <xdr:col>11</xdr:col>
      <xdr:colOff>285750</xdr:colOff>
      <xdr:row>37</xdr:row>
      <xdr:rowOff>141073</xdr:rowOff>
    </xdr:to>
    <xdr:cxnSp macro="">
      <xdr:nvCxnSpPr>
        <xdr:cNvPr id="179" name="直接箭头连接符 63"/>
        <xdr:cNvCxnSpPr>
          <a:stCxn id="119" idx="3"/>
          <a:endCxn id="181" idx="1"/>
        </xdr:cNvCxnSpPr>
      </xdr:nvCxnSpPr>
      <xdr:spPr>
        <a:xfrm>
          <a:off x="4667250" y="7215188"/>
          <a:ext cx="1790700" cy="469685"/>
        </a:xfrm>
        <a:prstGeom prst="bent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28</xdr:row>
      <xdr:rowOff>147638</xdr:rowOff>
    </xdr:from>
    <xdr:to>
      <xdr:col>14</xdr:col>
      <xdr:colOff>428624</xdr:colOff>
      <xdr:row>56</xdr:row>
      <xdr:rowOff>14288</xdr:rowOff>
    </xdr:to>
    <xdr:cxnSp macro="">
      <xdr:nvCxnSpPr>
        <xdr:cNvPr id="185" name="直接箭头连接符 63"/>
        <xdr:cNvCxnSpPr>
          <a:stCxn id="9" idx="3"/>
          <a:endCxn id="143" idx="1"/>
        </xdr:cNvCxnSpPr>
      </xdr:nvCxnSpPr>
      <xdr:spPr>
        <a:xfrm>
          <a:off x="4686300" y="5805488"/>
          <a:ext cx="3971924" cy="5734050"/>
        </a:xfrm>
        <a:prstGeom prst="bentConnector3">
          <a:avLst>
            <a:gd name="adj1" fmla="val 77338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28</xdr:row>
      <xdr:rowOff>147638</xdr:rowOff>
    </xdr:from>
    <xdr:to>
      <xdr:col>14</xdr:col>
      <xdr:colOff>504824</xdr:colOff>
      <xdr:row>36</xdr:row>
      <xdr:rowOff>90488</xdr:rowOff>
    </xdr:to>
    <xdr:cxnSp macro="">
      <xdr:nvCxnSpPr>
        <xdr:cNvPr id="189" name="直接箭头连接符 63"/>
        <xdr:cNvCxnSpPr>
          <a:stCxn id="9" idx="3"/>
          <a:endCxn id="137" idx="1"/>
        </xdr:cNvCxnSpPr>
      </xdr:nvCxnSpPr>
      <xdr:spPr>
        <a:xfrm>
          <a:off x="4686300" y="5805488"/>
          <a:ext cx="4048124" cy="1619250"/>
        </a:xfrm>
        <a:prstGeom prst="bentConnector3">
          <a:avLst>
            <a:gd name="adj1" fmla="val 91647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447675</xdr:colOff>
      <xdr:row>19</xdr:row>
      <xdr:rowOff>55348</xdr:rowOff>
    </xdr:from>
    <xdr:to>
      <xdr:col>16</xdr:col>
      <xdr:colOff>200026</xdr:colOff>
      <xdr:row>57</xdr:row>
      <xdr:rowOff>114300</xdr:rowOff>
    </xdr:to>
    <xdr:cxnSp macro="">
      <xdr:nvCxnSpPr>
        <xdr:cNvPr id="202" name="直接箭头连接符 60"/>
        <xdr:cNvCxnSpPr>
          <a:stCxn id="201" idx="3"/>
          <a:endCxn id="67" idx="3"/>
        </xdr:cNvCxnSpPr>
      </xdr:nvCxnSpPr>
      <xdr:spPr>
        <a:xfrm flipV="1">
          <a:off x="4562475" y="3827248"/>
          <a:ext cx="5238751" cy="8021852"/>
        </a:xfrm>
        <a:prstGeom prst="bentConnector3">
          <a:avLst>
            <a:gd name="adj1" fmla="val 117091"/>
          </a:avLst>
        </a:prstGeom>
        <a:ln w="63500">
          <a:tailEnd type="arrow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19</xdr:row>
      <xdr:rowOff>55348</xdr:rowOff>
    </xdr:from>
    <xdr:to>
      <xdr:col>11</xdr:col>
      <xdr:colOff>533400</xdr:colOff>
      <xdr:row>24</xdr:row>
      <xdr:rowOff>52388</xdr:rowOff>
    </xdr:to>
    <xdr:cxnSp macro="">
      <xdr:nvCxnSpPr>
        <xdr:cNvPr id="206" name="直接箭头连接符 60"/>
        <xdr:cNvCxnSpPr>
          <a:stCxn id="8" idx="3"/>
          <a:endCxn id="87" idx="1"/>
        </xdr:cNvCxnSpPr>
      </xdr:nvCxnSpPr>
      <xdr:spPr>
        <a:xfrm flipV="1">
          <a:off x="4686300" y="3827248"/>
          <a:ext cx="2019300" cy="1044790"/>
        </a:xfrm>
        <a:prstGeom prst="bentConnector3">
          <a:avLst>
            <a:gd name="adj1" fmla="val 46226"/>
          </a:avLst>
        </a:prstGeom>
        <a:ln>
          <a:tailEnd type="arrow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31</xdr:row>
      <xdr:rowOff>195263</xdr:rowOff>
    </xdr:from>
    <xdr:to>
      <xdr:col>14</xdr:col>
      <xdr:colOff>485774</xdr:colOff>
      <xdr:row>43</xdr:row>
      <xdr:rowOff>103449</xdr:rowOff>
    </xdr:to>
    <xdr:cxnSp macro="">
      <xdr:nvCxnSpPr>
        <xdr:cNvPr id="217" name="直接箭头连接符 63"/>
        <xdr:cNvCxnSpPr>
          <a:stCxn id="74" idx="3"/>
          <a:endCxn id="93" idx="1"/>
        </xdr:cNvCxnSpPr>
      </xdr:nvCxnSpPr>
      <xdr:spPr>
        <a:xfrm>
          <a:off x="4686300" y="6481763"/>
          <a:ext cx="4029074" cy="2422786"/>
        </a:xfrm>
        <a:prstGeom prst="bentConnector3">
          <a:avLst>
            <a:gd name="adj1" fmla="val 83097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247649</xdr:colOff>
      <xdr:row>27</xdr:row>
      <xdr:rowOff>191737</xdr:rowOff>
    </xdr:from>
    <xdr:to>
      <xdr:col>14</xdr:col>
      <xdr:colOff>514348</xdr:colOff>
      <xdr:row>50</xdr:row>
      <xdr:rowOff>7723</xdr:rowOff>
    </xdr:to>
    <xdr:cxnSp macro="">
      <xdr:nvCxnSpPr>
        <xdr:cNvPr id="222" name="直接箭头连接符 63"/>
        <xdr:cNvCxnSpPr>
          <a:stCxn id="160" idx="1"/>
          <a:endCxn id="91" idx="1"/>
        </xdr:cNvCxnSpPr>
      </xdr:nvCxnSpPr>
      <xdr:spPr>
        <a:xfrm rot="10800000" flipH="1">
          <a:off x="6419849" y="5640037"/>
          <a:ext cx="2324099" cy="4635636"/>
        </a:xfrm>
        <a:prstGeom prst="bentConnector3">
          <a:avLst>
            <a:gd name="adj1" fmla="val -18033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390526</xdr:colOff>
      <xdr:row>27</xdr:row>
      <xdr:rowOff>191737</xdr:rowOff>
    </xdr:from>
    <xdr:to>
      <xdr:col>14</xdr:col>
      <xdr:colOff>514349</xdr:colOff>
      <xdr:row>45</xdr:row>
      <xdr:rowOff>112498</xdr:rowOff>
    </xdr:to>
    <xdr:cxnSp macro="">
      <xdr:nvCxnSpPr>
        <xdr:cNvPr id="232" name="直接箭头连接符 63"/>
        <xdr:cNvCxnSpPr>
          <a:stCxn id="159" idx="3"/>
          <a:endCxn id="91" idx="1"/>
        </xdr:cNvCxnSpPr>
      </xdr:nvCxnSpPr>
      <xdr:spPr>
        <a:xfrm flipV="1">
          <a:off x="7248526" y="5640037"/>
          <a:ext cx="1495423" cy="3692661"/>
        </a:xfrm>
        <a:prstGeom prst="bentConnector3">
          <a:avLst>
            <a:gd name="adj1" fmla="val 45542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390526</xdr:colOff>
      <xdr:row>45</xdr:row>
      <xdr:rowOff>112498</xdr:rowOff>
    </xdr:from>
    <xdr:to>
      <xdr:col>14</xdr:col>
      <xdr:colOff>466724</xdr:colOff>
      <xdr:row>47</xdr:row>
      <xdr:rowOff>97908</xdr:rowOff>
    </xdr:to>
    <xdr:cxnSp macro="">
      <xdr:nvCxnSpPr>
        <xdr:cNvPr id="255" name="直接箭头连接符 60"/>
        <xdr:cNvCxnSpPr>
          <a:stCxn id="159" idx="3"/>
          <a:endCxn id="16" idx="1"/>
        </xdr:cNvCxnSpPr>
      </xdr:nvCxnSpPr>
      <xdr:spPr>
        <a:xfrm>
          <a:off x="7248526" y="9332698"/>
          <a:ext cx="1447798" cy="404510"/>
        </a:xfrm>
        <a:prstGeom prst="bentConnector3">
          <a:avLst>
            <a:gd name="adj1" fmla="val 84210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390526</xdr:colOff>
      <xdr:row>45</xdr:row>
      <xdr:rowOff>112498</xdr:rowOff>
    </xdr:from>
    <xdr:to>
      <xdr:col>15</xdr:col>
      <xdr:colOff>314325</xdr:colOff>
      <xdr:row>53</xdr:row>
      <xdr:rowOff>19050</xdr:rowOff>
    </xdr:to>
    <xdr:cxnSp macro="">
      <xdr:nvCxnSpPr>
        <xdr:cNvPr id="258" name="直接箭头连接符 60"/>
        <xdr:cNvCxnSpPr>
          <a:stCxn id="159" idx="3"/>
          <a:endCxn id="142" idx="2"/>
        </xdr:cNvCxnSpPr>
      </xdr:nvCxnSpPr>
      <xdr:spPr>
        <a:xfrm>
          <a:off x="7248526" y="9542248"/>
          <a:ext cx="1981199" cy="1582952"/>
        </a:xfrm>
        <a:prstGeom prst="bentConnector4">
          <a:avLst>
            <a:gd name="adj1" fmla="val 42307"/>
            <a:gd name="adj2" fmla="val 114441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390526</xdr:colOff>
      <xdr:row>26</xdr:row>
      <xdr:rowOff>204788</xdr:rowOff>
    </xdr:from>
    <xdr:to>
      <xdr:col>19</xdr:col>
      <xdr:colOff>380999</xdr:colOff>
      <xdr:row>45</xdr:row>
      <xdr:rowOff>112498</xdr:rowOff>
    </xdr:to>
    <xdr:cxnSp macro="">
      <xdr:nvCxnSpPr>
        <xdr:cNvPr id="261" name="直接箭头连接符 60"/>
        <xdr:cNvCxnSpPr>
          <a:stCxn id="159" idx="3"/>
          <a:endCxn id="94" idx="1"/>
        </xdr:cNvCxnSpPr>
      </xdr:nvCxnSpPr>
      <xdr:spPr>
        <a:xfrm flipV="1">
          <a:off x="7248526" y="5443538"/>
          <a:ext cx="4791073" cy="3889160"/>
        </a:xfrm>
        <a:prstGeom prst="bentConnector3">
          <a:avLst>
            <a:gd name="adj1" fmla="val 81809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371476</xdr:colOff>
      <xdr:row>49</xdr:row>
      <xdr:rowOff>32612</xdr:rowOff>
    </xdr:from>
    <xdr:to>
      <xdr:col>15</xdr:col>
      <xdr:colOff>314325</xdr:colOff>
      <xdr:row>50</xdr:row>
      <xdr:rowOff>7723</xdr:rowOff>
    </xdr:to>
    <xdr:cxnSp macro="">
      <xdr:nvCxnSpPr>
        <xdr:cNvPr id="275" name="直接箭头连接符 63"/>
        <xdr:cNvCxnSpPr>
          <a:stCxn id="160" idx="3"/>
          <a:endCxn id="16" idx="2"/>
        </xdr:cNvCxnSpPr>
      </xdr:nvCxnSpPr>
      <xdr:spPr>
        <a:xfrm flipV="1">
          <a:off x="7229476" y="10091012"/>
          <a:ext cx="2000249" cy="184661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247650</xdr:colOff>
      <xdr:row>39</xdr:row>
      <xdr:rowOff>166689</xdr:rowOff>
    </xdr:from>
    <xdr:to>
      <xdr:col>14</xdr:col>
      <xdr:colOff>485774</xdr:colOff>
      <xdr:row>50</xdr:row>
      <xdr:rowOff>7724</xdr:rowOff>
    </xdr:to>
    <xdr:cxnSp macro="">
      <xdr:nvCxnSpPr>
        <xdr:cNvPr id="279" name="直接箭头连接符 63"/>
        <xdr:cNvCxnSpPr>
          <a:stCxn id="160" idx="1"/>
          <a:endCxn id="138" idx="1"/>
        </xdr:cNvCxnSpPr>
      </xdr:nvCxnSpPr>
      <xdr:spPr>
        <a:xfrm rot="10800000" flipH="1">
          <a:off x="6419850" y="8129589"/>
          <a:ext cx="2295524" cy="2146085"/>
        </a:xfrm>
        <a:prstGeom prst="bentConnector3">
          <a:avLst>
            <a:gd name="adj1" fmla="val -17843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523875</xdr:colOff>
      <xdr:row>47</xdr:row>
      <xdr:rowOff>33338</xdr:rowOff>
    </xdr:from>
    <xdr:to>
      <xdr:col>14</xdr:col>
      <xdr:colOff>428624</xdr:colOff>
      <xdr:row>56</xdr:row>
      <xdr:rowOff>14288</xdr:rowOff>
    </xdr:to>
    <xdr:cxnSp macro="">
      <xdr:nvCxnSpPr>
        <xdr:cNvPr id="293" name="直接箭头连接符 63"/>
        <xdr:cNvCxnSpPr>
          <a:stCxn id="78" idx="3"/>
          <a:endCxn id="143" idx="1"/>
        </xdr:cNvCxnSpPr>
      </xdr:nvCxnSpPr>
      <xdr:spPr>
        <a:xfrm>
          <a:off x="4638675" y="9672638"/>
          <a:ext cx="4019549" cy="1866900"/>
        </a:xfrm>
        <a:prstGeom prst="bentConnector3">
          <a:avLst>
            <a:gd name="adj1" fmla="val 21801"/>
          </a:avLst>
        </a:prstGeom>
        <a:ln w="15875">
          <a:prstDash val="dash"/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104775</xdr:colOff>
      <xdr:row>39</xdr:row>
      <xdr:rowOff>57150</xdr:rowOff>
    </xdr:from>
    <xdr:to>
      <xdr:col>5</xdr:col>
      <xdr:colOff>485776</xdr:colOff>
      <xdr:row>41</xdr:row>
      <xdr:rowOff>180975</xdr:rowOff>
    </xdr:to>
    <xdr:sp macro="" textlink="">
      <xdr:nvSpPr>
        <xdr:cNvPr id="301" name="矩形 300"/>
        <xdr:cNvSpPr/>
      </xdr:nvSpPr>
      <xdr:spPr>
        <a:xfrm>
          <a:off x="2847975" y="8229600"/>
          <a:ext cx="1066801" cy="542925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交互增加收益</a:t>
          </a:r>
        </a:p>
      </xdr:txBody>
    </xdr:sp>
    <xdr:clientData/>
  </xdr:twoCellAnchor>
  <xdr:twoCellAnchor>
    <xdr:from>
      <xdr:col>5</xdr:col>
      <xdr:colOff>485776</xdr:colOff>
      <xdr:row>40</xdr:row>
      <xdr:rowOff>119063</xdr:rowOff>
    </xdr:from>
    <xdr:to>
      <xdr:col>7</xdr:col>
      <xdr:colOff>142874</xdr:colOff>
      <xdr:row>47</xdr:row>
      <xdr:rowOff>33338</xdr:rowOff>
    </xdr:to>
    <xdr:cxnSp macro="">
      <xdr:nvCxnSpPr>
        <xdr:cNvPr id="303" name="直接箭头连接符 302"/>
        <xdr:cNvCxnSpPr>
          <a:stCxn id="301" idx="3"/>
          <a:endCxn id="78" idx="1"/>
        </xdr:cNvCxnSpPr>
      </xdr:nvCxnSpPr>
      <xdr:spPr>
        <a:xfrm>
          <a:off x="3914776" y="8501063"/>
          <a:ext cx="1028698" cy="1381125"/>
        </a:xfrm>
        <a:prstGeom prst="straightConnector1">
          <a:avLst/>
        </a:prstGeom>
        <a:ln>
          <a:prstDash val="sysDot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409576</xdr:colOff>
      <xdr:row>37</xdr:row>
      <xdr:rowOff>141073</xdr:rowOff>
    </xdr:from>
    <xdr:to>
      <xdr:col>16</xdr:col>
      <xdr:colOff>161925</xdr:colOff>
      <xdr:row>47</xdr:row>
      <xdr:rowOff>97908</xdr:rowOff>
    </xdr:to>
    <xdr:cxnSp macro="">
      <xdr:nvCxnSpPr>
        <xdr:cNvPr id="304" name="直接箭头连接符 63"/>
        <xdr:cNvCxnSpPr>
          <a:stCxn id="181" idx="3"/>
          <a:endCxn id="16" idx="3"/>
        </xdr:cNvCxnSpPr>
      </xdr:nvCxnSpPr>
      <xdr:spPr>
        <a:xfrm>
          <a:off x="7267576" y="7684873"/>
          <a:ext cx="2495549" cy="2052335"/>
        </a:xfrm>
        <a:prstGeom prst="bentConnector3">
          <a:avLst>
            <a:gd name="adj1" fmla="val 109160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276225</xdr:colOff>
      <xdr:row>47</xdr:row>
      <xdr:rowOff>97908</xdr:rowOff>
    </xdr:from>
    <xdr:to>
      <xdr:col>16</xdr:col>
      <xdr:colOff>161925</xdr:colOff>
      <xdr:row>54</xdr:row>
      <xdr:rowOff>161925</xdr:rowOff>
    </xdr:to>
    <xdr:cxnSp macro="">
      <xdr:nvCxnSpPr>
        <xdr:cNvPr id="308" name="直接箭头连接符 63"/>
        <xdr:cNvCxnSpPr>
          <a:stCxn id="16" idx="3"/>
          <a:endCxn id="143" idx="0"/>
        </xdr:cNvCxnSpPr>
      </xdr:nvCxnSpPr>
      <xdr:spPr>
        <a:xfrm flipH="1">
          <a:off x="9191625" y="9737208"/>
          <a:ext cx="571500" cy="1530867"/>
        </a:xfrm>
        <a:prstGeom prst="bentConnector4">
          <a:avLst>
            <a:gd name="adj1" fmla="val -40000"/>
            <a:gd name="adj2" fmla="val 88310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209550</xdr:colOff>
      <xdr:row>26</xdr:row>
      <xdr:rowOff>204788</xdr:rowOff>
    </xdr:from>
    <xdr:to>
      <xdr:col>19</xdr:col>
      <xdr:colOff>380999</xdr:colOff>
      <xdr:row>27</xdr:row>
      <xdr:rowOff>191737</xdr:rowOff>
    </xdr:to>
    <xdr:cxnSp macro="">
      <xdr:nvCxnSpPr>
        <xdr:cNvPr id="311" name="直接箭头连接符 63"/>
        <xdr:cNvCxnSpPr>
          <a:stCxn id="91" idx="3"/>
          <a:endCxn id="94" idx="1"/>
        </xdr:cNvCxnSpPr>
      </xdr:nvCxnSpPr>
      <xdr:spPr>
        <a:xfrm flipV="1">
          <a:off x="9810750" y="5653088"/>
          <a:ext cx="2228849" cy="196499"/>
        </a:xfrm>
        <a:prstGeom prst="bentConnector3">
          <a:avLst>
            <a:gd name="adj1" fmla="val 29060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352425</xdr:colOff>
      <xdr:row>30</xdr:row>
      <xdr:rowOff>185739</xdr:rowOff>
    </xdr:from>
    <xdr:to>
      <xdr:col>19</xdr:col>
      <xdr:colOff>371474</xdr:colOff>
      <xdr:row>35</xdr:row>
      <xdr:rowOff>28576</xdr:rowOff>
    </xdr:to>
    <xdr:cxnSp macro="">
      <xdr:nvCxnSpPr>
        <xdr:cNvPr id="314" name="直接箭头连接符 63"/>
        <xdr:cNvCxnSpPr>
          <a:stCxn id="137" idx="0"/>
          <a:endCxn id="81" idx="1"/>
        </xdr:cNvCxnSpPr>
      </xdr:nvCxnSpPr>
      <xdr:spPr>
        <a:xfrm rot="5400000" flipH="1" flipV="1">
          <a:off x="10203656" y="5326858"/>
          <a:ext cx="890587" cy="2762249"/>
        </a:xfrm>
        <a:prstGeom prst="bentConnector2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209550</xdr:colOff>
      <xdr:row>16</xdr:row>
      <xdr:rowOff>157163</xdr:rowOff>
    </xdr:from>
    <xdr:to>
      <xdr:col>19</xdr:col>
      <xdr:colOff>342899</xdr:colOff>
      <xdr:row>24</xdr:row>
      <xdr:rowOff>79179</xdr:rowOff>
    </xdr:to>
    <xdr:cxnSp macro="">
      <xdr:nvCxnSpPr>
        <xdr:cNvPr id="317" name="直接箭头连接符 63"/>
        <xdr:cNvCxnSpPr>
          <a:stCxn id="15" idx="3"/>
          <a:endCxn id="12" idx="1"/>
        </xdr:cNvCxnSpPr>
      </xdr:nvCxnSpPr>
      <xdr:spPr>
        <a:xfrm flipV="1">
          <a:off x="9810750" y="3300413"/>
          <a:ext cx="2190749" cy="159841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209550</xdr:colOff>
      <xdr:row>19</xdr:row>
      <xdr:rowOff>195263</xdr:rowOff>
    </xdr:from>
    <xdr:to>
      <xdr:col>19</xdr:col>
      <xdr:colOff>361949</xdr:colOff>
      <xdr:row>24</xdr:row>
      <xdr:rowOff>79179</xdr:rowOff>
    </xdr:to>
    <xdr:cxnSp macro="">
      <xdr:nvCxnSpPr>
        <xdr:cNvPr id="320" name="直接箭头连接符 63"/>
        <xdr:cNvCxnSpPr>
          <a:stCxn id="15" idx="3"/>
          <a:endCxn id="83" idx="1"/>
        </xdr:cNvCxnSpPr>
      </xdr:nvCxnSpPr>
      <xdr:spPr>
        <a:xfrm flipV="1">
          <a:off x="9810750" y="3967163"/>
          <a:ext cx="2209799" cy="93166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123825</xdr:colOff>
      <xdr:row>19</xdr:row>
      <xdr:rowOff>195263</xdr:rowOff>
    </xdr:from>
    <xdr:to>
      <xdr:col>19</xdr:col>
      <xdr:colOff>361949</xdr:colOff>
      <xdr:row>56</xdr:row>
      <xdr:rowOff>14288</xdr:rowOff>
    </xdr:to>
    <xdr:cxnSp macro="">
      <xdr:nvCxnSpPr>
        <xdr:cNvPr id="323" name="直接箭头连接符 63"/>
        <xdr:cNvCxnSpPr>
          <a:stCxn id="143" idx="3"/>
          <a:endCxn id="83" idx="1"/>
        </xdr:cNvCxnSpPr>
      </xdr:nvCxnSpPr>
      <xdr:spPr>
        <a:xfrm flipV="1">
          <a:off x="9725025" y="3967163"/>
          <a:ext cx="2295524" cy="7572375"/>
        </a:xfrm>
        <a:prstGeom prst="bentConnector3">
          <a:avLst>
            <a:gd name="adj1" fmla="val 68672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123825</xdr:colOff>
      <xdr:row>23</xdr:row>
      <xdr:rowOff>71438</xdr:rowOff>
    </xdr:from>
    <xdr:to>
      <xdr:col>19</xdr:col>
      <xdr:colOff>371474</xdr:colOff>
      <xdr:row>56</xdr:row>
      <xdr:rowOff>14288</xdr:rowOff>
    </xdr:to>
    <xdr:cxnSp macro="">
      <xdr:nvCxnSpPr>
        <xdr:cNvPr id="327" name="直接箭头连接符 63"/>
        <xdr:cNvCxnSpPr>
          <a:stCxn id="143" idx="3"/>
          <a:endCxn id="79" idx="1"/>
        </xdr:cNvCxnSpPr>
      </xdr:nvCxnSpPr>
      <xdr:spPr>
        <a:xfrm flipV="1">
          <a:off x="9725025" y="4681538"/>
          <a:ext cx="2305049" cy="6858000"/>
        </a:xfrm>
        <a:prstGeom prst="bentConnector3">
          <a:avLst>
            <a:gd name="adj1" fmla="val 84711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180975</xdr:colOff>
      <xdr:row>34</xdr:row>
      <xdr:rowOff>166688</xdr:rowOff>
    </xdr:from>
    <xdr:to>
      <xdr:col>19</xdr:col>
      <xdr:colOff>371474</xdr:colOff>
      <xdr:row>39</xdr:row>
      <xdr:rowOff>166688</xdr:rowOff>
    </xdr:to>
    <xdr:cxnSp macro="">
      <xdr:nvCxnSpPr>
        <xdr:cNvPr id="333" name="直接箭头连接符 63"/>
        <xdr:cNvCxnSpPr>
          <a:stCxn id="138" idx="3"/>
          <a:endCxn id="82" idx="1"/>
        </xdr:cNvCxnSpPr>
      </xdr:nvCxnSpPr>
      <xdr:spPr>
        <a:xfrm flipV="1">
          <a:off x="9782175" y="7081838"/>
          <a:ext cx="2247899" cy="104775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180975</xdr:colOff>
      <xdr:row>39</xdr:row>
      <xdr:rowOff>76200</xdr:rowOff>
    </xdr:from>
    <xdr:to>
      <xdr:col>20</xdr:col>
      <xdr:colOff>219075</xdr:colOff>
      <xdr:row>43</xdr:row>
      <xdr:rowOff>103449</xdr:rowOff>
    </xdr:to>
    <xdr:cxnSp macro="">
      <xdr:nvCxnSpPr>
        <xdr:cNvPr id="336" name="直接箭头连接符 63"/>
        <xdr:cNvCxnSpPr>
          <a:stCxn id="93" idx="3"/>
          <a:endCxn id="100" idx="2"/>
        </xdr:cNvCxnSpPr>
      </xdr:nvCxnSpPr>
      <xdr:spPr>
        <a:xfrm flipV="1">
          <a:off x="9782175" y="8039100"/>
          <a:ext cx="2781300" cy="865449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161925</xdr:colOff>
      <xdr:row>23</xdr:row>
      <xdr:rowOff>71438</xdr:rowOff>
    </xdr:from>
    <xdr:to>
      <xdr:col>21</xdr:col>
      <xdr:colOff>66675</xdr:colOff>
      <xdr:row>51</xdr:row>
      <xdr:rowOff>166688</xdr:rowOff>
    </xdr:to>
    <xdr:cxnSp macro="">
      <xdr:nvCxnSpPr>
        <xdr:cNvPr id="339" name="直接箭头连接符 63"/>
        <xdr:cNvCxnSpPr>
          <a:stCxn id="142" idx="3"/>
          <a:endCxn id="79" idx="3"/>
        </xdr:cNvCxnSpPr>
      </xdr:nvCxnSpPr>
      <xdr:spPr>
        <a:xfrm flipV="1">
          <a:off x="9763125" y="4681538"/>
          <a:ext cx="3333750" cy="5962650"/>
        </a:xfrm>
        <a:prstGeom prst="bentConnector3">
          <a:avLst>
            <a:gd name="adj1" fmla="val 106857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16</xdr:row>
      <xdr:rowOff>157163</xdr:rowOff>
    </xdr:from>
    <xdr:to>
      <xdr:col>24</xdr:col>
      <xdr:colOff>9524</xdr:colOff>
      <xdr:row>26</xdr:row>
      <xdr:rowOff>128588</xdr:rowOff>
    </xdr:to>
    <xdr:cxnSp macro="">
      <xdr:nvCxnSpPr>
        <xdr:cNvPr id="343" name="直接箭头连接符 63"/>
        <xdr:cNvCxnSpPr>
          <a:stCxn id="12" idx="3"/>
          <a:endCxn id="98" idx="1"/>
        </xdr:cNvCxnSpPr>
      </xdr:nvCxnSpPr>
      <xdr:spPr>
        <a:xfrm>
          <a:off x="13068300" y="3300413"/>
          <a:ext cx="2028824" cy="206692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18</xdr:row>
      <xdr:rowOff>18166</xdr:rowOff>
    </xdr:from>
    <xdr:to>
      <xdr:col>23</xdr:col>
      <xdr:colOff>666749</xdr:colOff>
      <xdr:row>22</xdr:row>
      <xdr:rowOff>147638</xdr:rowOff>
    </xdr:to>
    <xdr:cxnSp macro="">
      <xdr:nvCxnSpPr>
        <xdr:cNvPr id="346" name="直接箭头连接符 63"/>
        <xdr:cNvCxnSpPr>
          <a:stCxn id="88" idx="0"/>
          <a:endCxn id="85" idx="1"/>
        </xdr:cNvCxnSpPr>
      </xdr:nvCxnSpPr>
      <xdr:spPr>
        <a:xfrm rot="16200000" flipH="1">
          <a:off x="11170001" y="649640"/>
          <a:ext cx="967672" cy="6829424"/>
        </a:xfrm>
        <a:prstGeom prst="bentConnector4">
          <a:avLst>
            <a:gd name="adj1" fmla="val -62997"/>
            <a:gd name="adj2" fmla="val 89680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266699</xdr:colOff>
      <xdr:row>17</xdr:row>
      <xdr:rowOff>209094</xdr:rowOff>
    </xdr:from>
    <xdr:to>
      <xdr:col>25</xdr:col>
      <xdr:colOff>352424</xdr:colOff>
      <xdr:row>18</xdr:row>
      <xdr:rowOff>157163</xdr:rowOff>
    </xdr:to>
    <xdr:cxnSp macro="">
      <xdr:nvCxnSpPr>
        <xdr:cNvPr id="351" name="直接箭头连接符 63"/>
        <xdr:cNvCxnSpPr>
          <a:stCxn id="87" idx="0"/>
          <a:endCxn id="97" idx="3"/>
        </xdr:cNvCxnSpPr>
      </xdr:nvCxnSpPr>
      <xdr:spPr>
        <a:xfrm rot="16200000" flipH="1">
          <a:off x="11546452" y="-859859"/>
          <a:ext cx="157619" cy="9001125"/>
        </a:xfrm>
        <a:prstGeom prst="bentConnector4">
          <a:avLst>
            <a:gd name="adj1" fmla="val -640276"/>
            <a:gd name="adj2" fmla="val 102540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57150</xdr:colOff>
      <xdr:row>19</xdr:row>
      <xdr:rowOff>195263</xdr:rowOff>
    </xdr:from>
    <xdr:to>
      <xdr:col>24</xdr:col>
      <xdr:colOff>9524</xdr:colOff>
      <xdr:row>26</xdr:row>
      <xdr:rowOff>128588</xdr:rowOff>
    </xdr:to>
    <xdr:cxnSp macro="">
      <xdr:nvCxnSpPr>
        <xdr:cNvPr id="357" name="直接箭头连接符 63"/>
        <xdr:cNvCxnSpPr>
          <a:stCxn id="83" idx="3"/>
          <a:endCxn id="98" idx="1"/>
        </xdr:cNvCxnSpPr>
      </xdr:nvCxnSpPr>
      <xdr:spPr>
        <a:xfrm>
          <a:off x="13087350" y="4176713"/>
          <a:ext cx="2009774" cy="140017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66675</xdr:colOff>
      <xdr:row>23</xdr:row>
      <xdr:rowOff>71438</xdr:rowOff>
    </xdr:from>
    <xdr:to>
      <xdr:col>24</xdr:col>
      <xdr:colOff>9524</xdr:colOff>
      <xdr:row>26</xdr:row>
      <xdr:rowOff>128588</xdr:rowOff>
    </xdr:to>
    <xdr:cxnSp macro="">
      <xdr:nvCxnSpPr>
        <xdr:cNvPr id="360" name="直接箭头连接符 63"/>
        <xdr:cNvCxnSpPr>
          <a:stCxn id="79" idx="3"/>
          <a:endCxn id="98" idx="1"/>
        </xdr:cNvCxnSpPr>
      </xdr:nvCxnSpPr>
      <xdr:spPr>
        <a:xfrm>
          <a:off x="13096875" y="4891088"/>
          <a:ext cx="2000249" cy="68580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76200</xdr:colOff>
      <xdr:row>26</xdr:row>
      <xdr:rowOff>204788</xdr:rowOff>
    </xdr:from>
    <xdr:to>
      <xdr:col>24</xdr:col>
      <xdr:colOff>9524</xdr:colOff>
      <xdr:row>30</xdr:row>
      <xdr:rowOff>166688</xdr:rowOff>
    </xdr:to>
    <xdr:cxnSp macro="">
      <xdr:nvCxnSpPr>
        <xdr:cNvPr id="363" name="直接箭头连接符 63"/>
        <xdr:cNvCxnSpPr>
          <a:stCxn id="94" idx="3"/>
          <a:endCxn id="99" idx="1"/>
        </xdr:cNvCxnSpPr>
      </xdr:nvCxnSpPr>
      <xdr:spPr>
        <a:xfrm>
          <a:off x="13106400" y="5653088"/>
          <a:ext cx="1990724" cy="800100"/>
        </a:xfrm>
        <a:prstGeom prst="bentConnector3">
          <a:avLst>
            <a:gd name="adj1" fmla="val 38517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66675</xdr:colOff>
      <xdr:row>30</xdr:row>
      <xdr:rowOff>166688</xdr:rowOff>
    </xdr:from>
    <xdr:to>
      <xdr:col>24</xdr:col>
      <xdr:colOff>9524</xdr:colOff>
      <xdr:row>30</xdr:row>
      <xdr:rowOff>185738</xdr:rowOff>
    </xdr:to>
    <xdr:cxnSp macro="">
      <xdr:nvCxnSpPr>
        <xdr:cNvPr id="366" name="直接箭头连接符 63"/>
        <xdr:cNvCxnSpPr>
          <a:stCxn id="81" idx="3"/>
          <a:endCxn id="99" idx="1"/>
        </xdr:cNvCxnSpPr>
      </xdr:nvCxnSpPr>
      <xdr:spPr>
        <a:xfrm flipV="1">
          <a:off x="13096875" y="6453188"/>
          <a:ext cx="2000249" cy="1905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66675</xdr:colOff>
      <xdr:row>30</xdr:row>
      <xdr:rowOff>166688</xdr:rowOff>
    </xdr:from>
    <xdr:to>
      <xdr:col>24</xdr:col>
      <xdr:colOff>9524</xdr:colOff>
      <xdr:row>34</xdr:row>
      <xdr:rowOff>166688</xdr:rowOff>
    </xdr:to>
    <xdr:cxnSp macro="">
      <xdr:nvCxnSpPr>
        <xdr:cNvPr id="370" name="直接箭头连接符 63"/>
        <xdr:cNvCxnSpPr>
          <a:stCxn id="82" idx="3"/>
          <a:endCxn id="99" idx="1"/>
        </xdr:cNvCxnSpPr>
      </xdr:nvCxnSpPr>
      <xdr:spPr>
        <a:xfrm flipV="1">
          <a:off x="13096875" y="6453188"/>
          <a:ext cx="2000249" cy="838200"/>
        </a:xfrm>
        <a:prstGeom prst="bentConnector3">
          <a:avLst>
            <a:gd name="adj1" fmla="val 39524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66675</xdr:colOff>
      <xdr:row>30</xdr:row>
      <xdr:rowOff>166688</xdr:rowOff>
    </xdr:from>
    <xdr:to>
      <xdr:col>24</xdr:col>
      <xdr:colOff>9524</xdr:colOff>
      <xdr:row>38</xdr:row>
      <xdr:rowOff>14288</xdr:rowOff>
    </xdr:to>
    <xdr:cxnSp macro="">
      <xdr:nvCxnSpPr>
        <xdr:cNvPr id="374" name="直接箭头连接符 63"/>
        <xdr:cNvCxnSpPr>
          <a:stCxn id="100" idx="3"/>
          <a:endCxn id="99" idx="1"/>
        </xdr:cNvCxnSpPr>
      </xdr:nvCxnSpPr>
      <xdr:spPr>
        <a:xfrm flipV="1">
          <a:off x="13096875" y="6453188"/>
          <a:ext cx="2000249" cy="1524000"/>
        </a:xfrm>
        <a:prstGeom prst="bentConnector3">
          <a:avLst>
            <a:gd name="adj1" fmla="val 39048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485775</xdr:colOff>
      <xdr:row>57</xdr:row>
      <xdr:rowOff>76200</xdr:rowOff>
    </xdr:from>
    <xdr:to>
      <xdr:col>15</xdr:col>
      <xdr:colOff>276225</xdr:colOff>
      <xdr:row>62</xdr:row>
      <xdr:rowOff>171450</xdr:rowOff>
    </xdr:to>
    <xdr:cxnSp macro="">
      <xdr:nvCxnSpPr>
        <xdr:cNvPr id="379" name="直接箭头连接符 60"/>
        <xdr:cNvCxnSpPr>
          <a:stCxn id="77" idx="3"/>
          <a:endCxn id="143" idx="2"/>
        </xdr:cNvCxnSpPr>
      </xdr:nvCxnSpPr>
      <xdr:spPr>
        <a:xfrm flipV="1">
          <a:off x="4600575" y="12020550"/>
          <a:ext cx="4591050" cy="1143000"/>
        </a:xfrm>
        <a:prstGeom prst="bentConnector2">
          <a:avLst/>
        </a:prstGeom>
        <a:ln>
          <a:tailEnd type="arrow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485776</xdr:colOff>
      <xdr:row>35</xdr:row>
      <xdr:rowOff>90488</xdr:rowOff>
    </xdr:from>
    <xdr:to>
      <xdr:col>7</xdr:col>
      <xdr:colOff>171449</xdr:colOff>
      <xdr:row>40</xdr:row>
      <xdr:rowOff>119063</xdr:rowOff>
    </xdr:to>
    <xdr:cxnSp macro="">
      <xdr:nvCxnSpPr>
        <xdr:cNvPr id="395" name="直接箭头连接符 394"/>
        <xdr:cNvCxnSpPr>
          <a:stCxn id="301" idx="3"/>
          <a:endCxn id="119" idx="1"/>
        </xdr:cNvCxnSpPr>
      </xdr:nvCxnSpPr>
      <xdr:spPr>
        <a:xfrm flipV="1">
          <a:off x="3914776" y="7424738"/>
          <a:ext cx="1057273" cy="1076325"/>
        </a:xfrm>
        <a:prstGeom prst="straightConnector1">
          <a:avLst/>
        </a:prstGeom>
        <a:ln>
          <a:prstDash val="sysDot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485776</xdr:colOff>
      <xdr:row>31</xdr:row>
      <xdr:rowOff>195263</xdr:rowOff>
    </xdr:from>
    <xdr:to>
      <xdr:col>7</xdr:col>
      <xdr:colOff>190499</xdr:colOff>
      <xdr:row>40</xdr:row>
      <xdr:rowOff>119063</xdr:rowOff>
    </xdr:to>
    <xdr:cxnSp macro="">
      <xdr:nvCxnSpPr>
        <xdr:cNvPr id="399" name="直接箭头连接符 398"/>
        <xdr:cNvCxnSpPr>
          <a:stCxn id="301" idx="3"/>
          <a:endCxn id="74" idx="1"/>
        </xdr:cNvCxnSpPr>
      </xdr:nvCxnSpPr>
      <xdr:spPr>
        <a:xfrm flipV="1">
          <a:off x="3914776" y="6691313"/>
          <a:ext cx="1076323" cy="1809750"/>
        </a:xfrm>
        <a:prstGeom prst="straightConnector1">
          <a:avLst/>
        </a:prstGeom>
        <a:ln>
          <a:prstDash val="sysDot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485776</xdr:colOff>
      <xdr:row>40</xdr:row>
      <xdr:rowOff>119063</xdr:rowOff>
    </xdr:from>
    <xdr:to>
      <xdr:col>10</xdr:col>
      <xdr:colOff>0</xdr:colOff>
      <xdr:row>50</xdr:row>
      <xdr:rowOff>200025</xdr:rowOff>
    </xdr:to>
    <xdr:cxnSp macro="">
      <xdr:nvCxnSpPr>
        <xdr:cNvPr id="411" name="直接箭头连接符 410"/>
        <xdr:cNvCxnSpPr>
          <a:stCxn id="301" idx="3"/>
        </xdr:cNvCxnSpPr>
      </xdr:nvCxnSpPr>
      <xdr:spPr>
        <a:xfrm>
          <a:off x="3914776" y="8501063"/>
          <a:ext cx="2943224" cy="2176462"/>
        </a:xfrm>
        <a:prstGeom prst="straightConnector1">
          <a:avLst/>
        </a:prstGeom>
        <a:ln>
          <a:prstDash val="sysDot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52</xdr:row>
      <xdr:rowOff>114300</xdr:rowOff>
    </xdr:from>
    <xdr:to>
      <xdr:col>24</xdr:col>
      <xdr:colOff>619125</xdr:colOff>
      <xdr:row>52</xdr:row>
      <xdr:rowOff>114300</xdr:rowOff>
    </xdr:to>
    <xdr:cxnSp macro="">
      <xdr:nvCxnSpPr>
        <xdr:cNvPr id="423" name="直接箭头连接符 422"/>
        <xdr:cNvCxnSpPr/>
      </xdr:nvCxnSpPr>
      <xdr:spPr>
        <a:xfrm>
          <a:off x="15773400" y="11010900"/>
          <a:ext cx="1304925" cy="0"/>
        </a:xfrm>
        <a:prstGeom prst="straightConnector1">
          <a:avLst/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19050</xdr:colOff>
      <xdr:row>53</xdr:row>
      <xdr:rowOff>114300</xdr:rowOff>
    </xdr:from>
    <xdr:to>
      <xdr:col>24</xdr:col>
      <xdr:colOff>638175</xdr:colOff>
      <xdr:row>53</xdr:row>
      <xdr:rowOff>114300</xdr:rowOff>
    </xdr:to>
    <xdr:cxnSp macro="">
      <xdr:nvCxnSpPr>
        <xdr:cNvPr id="424" name="直接箭头连接符 423"/>
        <xdr:cNvCxnSpPr/>
      </xdr:nvCxnSpPr>
      <xdr:spPr>
        <a:xfrm>
          <a:off x="15792450" y="11220450"/>
          <a:ext cx="1304925" cy="0"/>
        </a:xfrm>
        <a:prstGeom prst="straightConnector1">
          <a:avLst/>
        </a:prstGeom>
        <a:ln>
          <a:prstDash val="sysDot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19050</xdr:colOff>
      <xdr:row>54</xdr:row>
      <xdr:rowOff>104775</xdr:rowOff>
    </xdr:from>
    <xdr:to>
      <xdr:col>24</xdr:col>
      <xdr:colOff>638175</xdr:colOff>
      <xdr:row>54</xdr:row>
      <xdr:rowOff>104775</xdr:rowOff>
    </xdr:to>
    <xdr:cxnSp macro="">
      <xdr:nvCxnSpPr>
        <xdr:cNvPr id="425" name="直接箭头连接符 424"/>
        <xdr:cNvCxnSpPr/>
      </xdr:nvCxnSpPr>
      <xdr:spPr>
        <a:xfrm>
          <a:off x="15792450" y="11420475"/>
          <a:ext cx="1304925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19050</xdr:colOff>
      <xdr:row>55</xdr:row>
      <xdr:rowOff>104775</xdr:rowOff>
    </xdr:from>
    <xdr:to>
      <xdr:col>24</xdr:col>
      <xdr:colOff>638175</xdr:colOff>
      <xdr:row>55</xdr:row>
      <xdr:rowOff>104775</xdr:rowOff>
    </xdr:to>
    <xdr:cxnSp macro="">
      <xdr:nvCxnSpPr>
        <xdr:cNvPr id="428" name="直接箭头连接符 427"/>
        <xdr:cNvCxnSpPr/>
      </xdr:nvCxnSpPr>
      <xdr:spPr>
        <a:xfrm>
          <a:off x="15792450" y="11630025"/>
          <a:ext cx="1304925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28575</xdr:colOff>
      <xdr:row>56</xdr:row>
      <xdr:rowOff>114300</xdr:rowOff>
    </xdr:from>
    <xdr:to>
      <xdr:col>24</xdr:col>
      <xdr:colOff>647700</xdr:colOff>
      <xdr:row>56</xdr:row>
      <xdr:rowOff>114300</xdr:rowOff>
    </xdr:to>
    <xdr:cxnSp macro="">
      <xdr:nvCxnSpPr>
        <xdr:cNvPr id="429" name="直接箭头连接符 428"/>
        <xdr:cNvCxnSpPr/>
      </xdr:nvCxnSpPr>
      <xdr:spPr>
        <a:xfrm>
          <a:off x="15801975" y="11849100"/>
          <a:ext cx="1304925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5875">
          <a:tailEnd type="arrow"/>
        </a:ln>
      </a:spPr>
      <a:bodyPr/>
      <a:lstStyle/>
      <a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3"/>
  <sheetViews>
    <sheetView workbookViewId="0">
      <pane xSplit="1" ySplit="5" topLeftCell="B6" activePane="bottomRight" state="frozen"/>
      <selection pane="topRight" activeCell="B1" sqref="B1"/>
      <selection pane="bottomLeft" activeCell="A4" sqref="A4"/>
      <selection pane="bottomRight" activeCell="I16" sqref="I16"/>
    </sheetView>
  </sheetViews>
  <sheetFormatPr defaultRowHeight="16.5" x14ac:dyDescent="0.15"/>
  <cols>
    <col min="1" max="1" width="17.125" style="2" customWidth="1"/>
    <col min="2" max="4" width="13" style="2" customWidth="1"/>
    <col min="5" max="5" width="16.375" style="19" customWidth="1"/>
    <col min="6" max="6" width="9" style="4"/>
    <col min="7" max="8" width="9" style="1"/>
    <col min="9" max="9" width="9" style="4"/>
    <col min="10" max="10" width="9" style="1"/>
    <col min="11" max="11" width="17.5" style="31" bestFit="1" customWidth="1"/>
    <col min="12" max="12" width="16.25" style="4" customWidth="1"/>
    <col min="13" max="13" width="16.25" style="1" customWidth="1"/>
    <col min="14" max="14" width="9" style="4"/>
    <col min="15" max="16" width="16.25" style="1" customWidth="1"/>
    <col min="17" max="17" width="13.25" style="1" customWidth="1"/>
    <col min="18" max="18" width="17.75" style="31" customWidth="1"/>
    <col min="19" max="19" width="9" style="30"/>
    <col min="20" max="20" width="18.5" style="31" customWidth="1"/>
    <col min="21" max="21" width="9" style="4"/>
    <col min="22" max="22" width="9" style="64"/>
    <col min="23" max="23" width="9" style="1"/>
    <col min="24" max="24" width="9" style="4"/>
    <col min="25" max="25" width="19.625" style="1" customWidth="1"/>
    <col min="26" max="16384" width="9" style="1"/>
  </cols>
  <sheetData>
    <row r="1" spans="1:25" x14ac:dyDescent="0.15">
      <c r="B1" s="2" t="s">
        <v>161</v>
      </c>
      <c r="E1" s="24" t="s">
        <v>83</v>
      </c>
      <c r="F1" s="22"/>
      <c r="G1" s="22"/>
      <c r="H1" s="22"/>
      <c r="I1" s="22"/>
      <c r="J1" s="22"/>
      <c r="K1" s="32"/>
      <c r="L1" s="22"/>
      <c r="M1" s="22"/>
      <c r="N1" s="22"/>
      <c r="O1" s="22"/>
      <c r="P1" s="22"/>
      <c r="Q1" s="22"/>
      <c r="R1" s="32"/>
      <c r="S1" s="32"/>
      <c r="T1" s="32"/>
      <c r="U1" s="22"/>
      <c r="V1" s="68"/>
      <c r="W1" s="23"/>
      <c r="X1" s="18"/>
    </row>
    <row r="2" spans="1:25" x14ac:dyDescent="0.15">
      <c r="B2" s="1" t="s">
        <v>81</v>
      </c>
      <c r="E2" s="115" t="s">
        <v>70</v>
      </c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7"/>
    </row>
    <row r="3" spans="1:25" x14ac:dyDescent="0.15">
      <c r="E3" s="25" t="s">
        <v>42</v>
      </c>
      <c r="F3" s="119" t="s">
        <v>48</v>
      </c>
      <c r="G3" s="120"/>
      <c r="H3" s="121"/>
      <c r="I3" s="119" t="s">
        <v>49</v>
      </c>
      <c r="J3" s="120"/>
      <c r="K3" s="121"/>
      <c r="L3" s="119" t="s">
        <v>50</v>
      </c>
      <c r="M3" s="120"/>
      <c r="N3" s="120"/>
      <c r="O3" s="120"/>
      <c r="P3" s="120"/>
      <c r="Q3" s="120"/>
      <c r="R3" s="121"/>
      <c r="S3" s="119" t="s">
        <v>51</v>
      </c>
      <c r="T3" s="121"/>
      <c r="U3" s="119" t="s">
        <v>52</v>
      </c>
      <c r="V3" s="120"/>
      <c r="W3" s="120"/>
    </row>
    <row r="4" spans="1:25" s="10" customFormat="1" ht="15" x14ac:dyDescent="0.15">
      <c r="B4" s="118" t="s">
        <v>71</v>
      </c>
      <c r="C4" s="116"/>
      <c r="D4" s="116"/>
      <c r="E4" s="26" t="s">
        <v>53</v>
      </c>
      <c r="F4" s="11" t="s">
        <v>56</v>
      </c>
      <c r="G4" s="12" t="s">
        <v>55</v>
      </c>
      <c r="H4" s="12" t="s">
        <v>54</v>
      </c>
      <c r="I4" s="17" t="s">
        <v>57</v>
      </c>
      <c r="J4" s="12" t="s">
        <v>57</v>
      </c>
      <c r="K4" s="33" t="s">
        <v>57</v>
      </c>
      <c r="L4" s="11" t="s">
        <v>46</v>
      </c>
      <c r="M4" s="42" t="s">
        <v>28</v>
      </c>
      <c r="N4" s="17" t="s">
        <v>58</v>
      </c>
      <c r="O4" s="12" t="s">
        <v>59</v>
      </c>
      <c r="P4" s="12" t="s">
        <v>60</v>
      </c>
      <c r="Q4" s="12" t="s">
        <v>21</v>
      </c>
      <c r="R4" s="33" t="s">
        <v>61</v>
      </c>
      <c r="S4" s="36" t="s">
        <v>20</v>
      </c>
      <c r="T4" s="33" t="s">
        <v>84</v>
      </c>
      <c r="U4" s="11"/>
      <c r="V4" s="70"/>
      <c r="W4" s="12"/>
      <c r="X4" s="11"/>
    </row>
    <row r="5" spans="1:25" s="2" customFormat="1" ht="15" x14ac:dyDescent="0.15">
      <c r="B5" s="2" t="s">
        <v>68</v>
      </c>
      <c r="C5" s="91" t="s">
        <v>203</v>
      </c>
      <c r="D5" s="2" t="s">
        <v>69</v>
      </c>
      <c r="E5" s="25" t="s">
        <v>62</v>
      </c>
      <c r="F5" s="8" t="s">
        <v>82</v>
      </c>
      <c r="G5" s="9" t="s">
        <v>41</v>
      </c>
      <c r="H5" s="9" t="s">
        <v>29</v>
      </c>
      <c r="I5" s="5" t="s">
        <v>15</v>
      </c>
      <c r="J5" s="2" t="s">
        <v>34</v>
      </c>
      <c r="K5" s="28" t="s">
        <v>63</v>
      </c>
      <c r="L5" s="8" t="s">
        <v>108</v>
      </c>
      <c r="M5" s="43" t="s">
        <v>28</v>
      </c>
      <c r="N5" s="8" t="s">
        <v>19</v>
      </c>
      <c r="O5" s="9" t="s">
        <v>64</v>
      </c>
      <c r="P5" s="16" t="s">
        <v>65</v>
      </c>
      <c r="Q5" s="2" t="s">
        <v>22</v>
      </c>
      <c r="R5" s="28" t="s">
        <v>47</v>
      </c>
      <c r="S5" s="36" t="s">
        <v>20</v>
      </c>
      <c r="T5" s="28" t="s">
        <v>85</v>
      </c>
      <c r="U5" s="5" t="s">
        <v>16</v>
      </c>
      <c r="V5" s="45" t="s">
        <v>175</v>
      </c>
      <c r="W5" s="2" t="s">
        <v>14</v>
      </c>
      <c r="X5" s="5"/>
    </row>
    <row r="6" spans="1:25" s="15" customFormat="1" x14ac:dyDescent="0.15">
      <c r="A6" s="13" t="s">
        <v>30</v>
      </c>
      <c r="B6" s="13" t="s">
        <v>148</v>
      </c>
      <c r="C6" s="13" t="s">
        <v>111</v>
      </c>
      <c r="D6" s="13" t="s">
        <v>31</v>
      </c>
      <c r="E6" s="20" t="s">
        <v>30</v>
      </c>
      <c r="F6" s="14" t="s">
        <v>32</v>
      </c>
      <c r="G6" s="15" t="s">
        <v>32</v>
      </c>
      <c r="H6" s="15" t="s">
        <v>32</v>
      </c>
      <c r="I6" s="14"/>
      <c r="K6" s="34"/>
      <c r="L6" s="14" t="s">
        <v>111</v>
      </c>
      <c r="N6" s="14" t="s">
        <v>33</v>
      </c>
      <c r="O6" s="15" t="s">
        <v>112</v>
      </c>
      <c r="R6" s="34"/>
      <c r="S6" s="37"/>
      <c r="T6" s="34"/>
      <c r="U6" s="14"/>
      <c r="V6" s="72"/>
      <c r="X6" s="14"/>
    </row>
    <row r="7" spans="1:25" x14ac:dyDescent="0.15">
      <c r="A7" s="2" t="s">
        <v>27</v>
      </c>
      <c r="B7" s="2" t="s">
        <v>73</v>
      </c>
      <c r="C7" s="2" t="s">
        <v>76</v>
      </c>
      <c r="D7" s="2" t="s">
        <v>74</v>
      </c>
      <c r="E7" s="19" t="s">
        <v>27</v>
      </c>
      <c r="F7" s="4" t="s">
        <v>32</v>
      </c>
      <c r="G7" s="1" t="s">
        <v>32</v>
      </c>
      <c r="H7" s="1" t="s">
        <v>32</v>
      </c>
      <c r="I7" s="69" t="s">
        <v>154</v>
      </c>
      <c r="L7" s="4" t="s">
        <v>110</v>
      </c>
      <c r="O7" s="1" t="s">
        <v>24</v>
      </c>
      <c r="T7" s="31" t="s">
        <v>31</v>
      </c>
    </row>
    <row r="8" spans="1:25" x14ac:dyDescent="0.15">
      <c r="A8" s="2" t="s">
        <v>67</v>
      </c>
      <c r="B8" s="2" t="s">
        <v>78</v>
      </c>
      <c r="C8" s="2" t="s">
        <v>78</v>
      </c>
      <c r="D8" s="2" t="s">
        <v>78</v>
      </c>
      <c r="E8" s="19" t="s">
        <v>67</v>
      </c>
      <c r="F8" s="4" t="s">
        <v>32</v>
      </c>
      <c r="G8" s="1" t="s">
        <v>32</v>
      </c>
      <c r="H8" s="1" t="s">
        <v>32</v>
      </c>
      <c r="W8" s="1" t="s">
        <v>32</v>
      </c>
    </row>
    <row r="9" spans="1:25" x14ac:dyDescent="0.15">
      <c r="A9" s="2" t="s">
        <v>35</v>
      </c>
      <c r="B9" s="2" t="s">
        <v>111</v>
      </c>
      <c r="C9" s="2" t="s">
        <v>156</v>
      </c>
      <c r="D9" s="2" t="s">
        <v>149</v>
      </c>
      <c r="E9" s="19" t="s">
        <v>4</v>
      </c>
      <c r="F9" s="4" t="s">
        <v>32</v>
      </c>
      <c r="G9" s="92" t="s">
        <v>201</v>
      </c>
      <c r="H9" s="1" t="s">
        <v>32</v>
      </c>
    </row>
    <row r="10" spans="1:25" x14ac:dyDescent="0.15">
      <c r="A10" s="2" t="s">
        <v>0</v>
      </c>
      <c r="B10" s="2" t="s">
        <v>153</v>
      </c>
      <c r="C10" s="2" t="s">
        <v>31</v>
      </c>
      <c r="D10" s="2" t="s">
        <v>31</v>
      </c>
      <c r="E10" s="19" t="s">
        <v>0</v>
      </c>
      <c r="F10" s="4" t="s">
        <v>32</v>
      </c>
      <c r="G10" s="1" t="s">
        <v>32</v>
      </c>
      <c r="H10" s="1" t="s">
        <v>32</v>
      </c>
      <c r="J10" s="18" t="s">
        <v>31</v>
      </c>
      <c r="O10" s="1" t="s">
        <v>112</v>
      </c>
      <c r="U10" s="4" t="s">
        <v>32</v>
      </c>
      <c r="W10" s="1" t="s">
        <v>32</v>
      </c>
      <c r="Y10" s="1" t="s">
        <v>66</v>
      </c>
    </row>
    <row r="11" spans="1:25" s="31" customFormat="1" hidden="1" x14ac:dyDescent="0.15">
      <c r="A11" s="28" t="s">
        <v>86</v>
      </c>
      <c r="B11" s="28" t="s">
        <v>31</v>
      </c>
      <c r="C11" s="28" t="s">
        <v>32</v>
      </c>
      <c r="D11" s="28" t="s">
        <v>31</v>
      </c>
      <c r="E11" s="29" t="s">
        <v>6</v>
      </c>
      <c r="F11" s="30"/>
      <c r="G11" s="31" t="s">
        <v>33</v>
      </c>
      <c r="H11" s="31" t="s">
        <v>25</v>
      </c>
      <c r="I11" s="30"/>
      <c r="L11" s="30"/>
      <c r="N11" s="30"/>
      <c r="S11" s="30"/>
      <c r="U11" s="30"/>
      <c r="V11" s="44"/>
      <c r="X11" s="30"/>
      <c r="Y11" s="31" t="s">
        <v>7</v>
      </c>
    </row>
    <row r="12" spans="1:25" x14ac:dyDescent="0.15">
      <c r="A12" s="2" t="s">
        <v>152</v>
      </c>
      <c r="B12" s="2" t="s">
        <v>31</v>
      </c>
      <c r="C12" s="2" t="s">
        <v>31</v>
      </c>
      <c r="D12" s="2" t="s">
        <v>31</v>
      </c>
      <c r="E12" s="19" t="s">
        <v>5</v>
      </c>
      <c r="F12" s="4" t="s">
        <v>32</v>
      </c>
      <c r="G12" s="1" t="s">
        <v>32</v>
      </c>
      <c r="H12" s="1" t="s">
        <v>33</v>
      </c>
      <c r="K12" s="31" t="s">
        <v>88</v>
      </c>
      <c r="M12" s="1" t="s">
        <v>77</v>
      </c>
      <c r="O12" s="1" t="s">
        <v>109</v>
      </c>
      <c r="Q12" s="1" t="s">
        <v>32</v>
      </c>
      <c r="W12" s="1" t="s">
        <v>32</v>
      </c>
      <c r="Y12" s="1" t="s">
        <v>18</v>
      </c>
    </row>
    <row r="13" spans="1:25" s="41" customFormat="1" x14ac:dyDescent="0.15">
      <c r="A13" s="27" t="s">
        <v>147</v>
      </c>
      <c r="B13" s="27" t="s">
        <v>155</v>
      </c>
      <c r="C13" s="27" t="s">
        <v>149</v>
      </c>
      <c r="D13" s="27" t="s">
        <v>149</v>
      </c>
      <c r="E13" s="19" t="s">
        <v>151</v>
      </c>
      <c r="F13" s="74" t="s">
        <v>149</v>
      </c>
      <c r="G13" s="1" t="s">
        <v>32</v>
      </c>
      <c r="H13" s="61" t="s">
        <v>26</v>
      </c>
      <c r="I13" s="40"/>
      <c r="J13" s="97" t="s">
        <v>307</v>
      </c>
      <c r="L13" s="40"/>
      <c r="N13" s="40"/>
      <c r="S13" s="40"/>
      <c r="U13" s="40"/>
      <c r="V13" s="58"/>
      <c r="X13" s="40"/>
    </row>
    <row r="14" spans="1:25" x14ac:dyDescent="0.15">
      <c r="A14" s="2" t="s">
        <v>167</v>
      </c>
      <c r="B14" s="2" t="s">
        <v>77</v>
      </c>
      <c r="C14" s="2" t="s">
        <v>111</v>
      </c>
      <c r="D14" s="2" t="s">
        <v>80</v>
      </c>
      <c r="E14" s="19" t="s">
        <v>17</v>
      </c>
      <c r="F14" s="69" t="s">
        <v>162</v>
      </c>
      <c r="G14" s="92" t="s">
        <v>163</v>
      </c>
      <c r="H14" s="92" t="s">
        <v>163</v>
      </c>
      <c r="I14" s="69" t="s">
        <v>26</v>
      </c>
      <c r="M14" s="61" t="s">
        <v>100</v>
      </c>
      <c r="N14" s="69" t="s">
        <v>100</v>
      </c>
      <c r="W14" s="1" t="s">
        <v>105</v>
      </c>
      <c r="Y14" s="1" t="s">
        <v>8</v>
      </c>
    </row>
    <row r="15" spans="1:25" x14ac:dyDescent="0.15">
      <c r="A15" s="27" t="s">
        <v>107</v>
      </c>
      <c r="B15" s="2" t="s">
        <v>111</v>
      </c>
      <c r="C15" s="2" t="s">
        <v>77</v>
      </c>
      <c r="D15" s="2" t="s">
        <v>75</v>
      </c>
      <c r="E15" s="19" t="s">
        <v>36</v>
      </c>
      <c r="F15" s="4" t="s">
        <v>32</v>
      </c>
      <c r="G15" s="92" t="s">
        <v>202</v>
      </c>
      <c r="H15" s="1" t="s">
        <v>32</v>
      </c>
      <c r="I15" s="69" t="s">
        <v>26</v>
      </c>
    </row>
    <row r="16" spans="1:25" x14ac:dyDescent="0.15">
      <c r="A16" s="91" t="s">
        <v>211</v>
      </c>
      <c r="B16" s="2" t="s">
        <v>24</v>
      </c>
      <c r="C16" s="2" t="s">
        <v>73</v>
      </c>
      <c r="D16" s="2" t="s">
        <v>73</v>
      </c>
      <c r="E16" s="19" t="s">
        <v>199</v>
      </c>
      <c r="F16" s="69" t="s">
        <v>162</v>
      </c>
      <c r="G16" s="92" t="s">
        <v>163</v>
      </c>
      <c r="H16" s="92" t="s">
        <v>163</v>
      </c>
      <c r="I16" s="69" t="s">
        <v>310</v>
      </c>
      <c r="J16" s="96" t="s">
        <v>26</v>
      </c>
      <c r="K16" s="31" t="s">
        <v>24</v>
      </c>
      <c r="N16" s="4" t="s">
        <v>113</v>
      </c>
      <c r="P16" s="1" t="s">
        <v>103</v>
      </c>
      <c r="Y16" s="1" t="s">
        <v>12</v>
      </c>
    </row>
    <row r="17" spans="1:25" s="31" customFormat="1" hidden="1" x14ac:dyDescent="0.15">
      <c r="A17" s="28" t="s">
        <v>106</v>
      </c>
      <c r="B17" s="28" t="s">
        <v>24</v>
      </c>
      <c r="C17" s="28" t="s">
        <v>97</v>
      </c>
      <c r="D17" s="28" t="s">
        <v>89</v>
      </c>
      <c r="E17" s="29" t="s">
        <v>98</v>
      </c>
      <c r="F17" s="30"/>
      <c r="I17" s="30"/>
      <c r="L17" s="30"/>
      <c r="N17" s="30"/>
      <c r="Q17" s="31" t="s">
        <v>99</v>
      </c>
      <c r="S17" s="30"/>
      <c r="T17" s="31" t="s">
        <v>100</v>
      </c>
      <c r="U17" s="30"/>
      <c r="V17" s="44"/>
      <c r="X17" s="30"/>
      <c r="Y17" s="31" t="s">
        <v>101</v>
      </c>
    </row>
    <row r="18" spans="1:25" x14ac:dyDescent="0.15">
      <c r="A18" s="2" t="s">
        <v>146</v>
      </c>
      <c r="B18" s="2" t="s">
        <v>79</v>
      </c>
      <c r="C18" s="91" t="s">
        <v>200</v>
      </c>
      <c r="D18" s="2" t="s">
        <v>99</v>
      </c>
      <c r="E18" s="19" t="s">
        <v>146</v>
      </c>
      <c r="F18" s="4" t="s">
        <v>162</v>
      </c>
      <c r="G18" s="1" t="s">
        <v>163</v>
      </c>
      <c r="H18" s="1" t="s">
        <v>163</v>
      </c>
      <c r="I18" s="69" t="s">
        <v>309</v>
      </c>
      <c r="J18" s="96" t="s">
        <v>308</v>
      </c>
      <c r="S18" s="30" t="s">
        <v>25</v>
      </c>
      <c r="Y18" s="1" t="s">
        <v>3</v>
      </c>
    </row>
    <row r="19" spans="1:25" s="76" customFormat="1" x14ac:dyDescent="0.15">
      <c r="A19" s="76" t="s">
        <v>180</v>
      </c>
      <c r="B19" s="76" t="s">
        <v>181</v>
      </c>
      <c r="C19" s="76" t="s">
        <v>182</v>
      </c>
      <c r="D19" s="76" t="s">
        <v>24</v>
      </c>
      <c r="E19" s="77" t="s">
        <v>176</v>
      </c>
      <c r="F19" s="78"/>
      <c r="I19" s="78"/>
      <c r="L19" s="78"/>
      <c r="N19" s="78"/>
      <c r="O19" s="76" t="s">
        <v>177</v>
      </c>
      <c r="R19" s="76" t="s">
        <v>178</v>
      </c>
      <c r="S19" s="78"/>
      <c r="U19" s="78"/>
      <c r="V19" s="79"/>
      <c r="X19" s="78"/>
      <c r="Y19" s="76" t="s">
        <v>179</v>
      </c>
    </row>
    <row r="20" spans="1:25" s="31" customFormat="1" hidden="1" x14ac:dyDescent="0.15">
      <c r="A20" s="28" t="s">
        <v>1</v>
      </c>
      <c r="B20" s="28" t="s">
        <v>79</v>
      </c>
      <c r="C20" s="28" t="s">
        <v>26</v>
      </c>
      <c r="D20" s="28" t="s">
        <v>72</v>
      </c>
      <c r="E20" s="29" t="s">
        <v>1</v>
      </c>
      <c r="F20" s="30"/>
      <c r="I20" s="30"/>
      <c r="L20" s="30"/>
      <c r="N20" s="30" t="s">
        <v>26</v>
      </c>
      <c r="S20" s="30" t="s">
        <v>33</v>
      </c>
      <c r="U20" s="30"/>
      <c r="V20" s="44"/>
      <c r="X20" s="30"/>
      <c r="Y20" s="31" t="s">
        <v>11</v>
      </c>
    </row>
    <row r="21" spans="1:25" s="31" customFormat="1" hidden="1" x14ac:dyDescent="0.15">
      <c r="A21" s="28" t="s">
        <v>9</v>
      </c>
      <c r="B21" s="28" t="s">
        <v>79</v>
      </c>
      <c r="C21" s="28" t="s">
        <v>26</v>
      </c>
      <c r="D21" s="28" t="s">
        <v>33</v>
      </c>
      <c r="E21" s="29" t="s">
        <v>9</v>
      </c>
      <c r="F21" s="30"/>
      <c r="H21" s="31" t="s">
        <v>33</v>
      </c>
      <c r="I21" s="30"/>
      <c r="L21" s="30"/>
      <c r="N21" s="30"/>
      <c r="P21" s="31" t="s">
        <v>33</v>
      </c>
      <c r="Q21" s="31" t="s">
        <v>26</v>
      </c>
      <c r="S21" s="30"/>
      <c r="U21" s="30"/>
      <c r="V21" s="44"/>
      <c r="X21" s="30"/>
      <c r="Y21" s="31" t="s">
        <v>10</v>
      </c>
    </row>
    <row r="22" spans="1:25" s="31" customFormat="1" hidden="1" x14ac:dyDescent="0.15">
      <c r="A22" s="28" t="s">
        <v>94</v>
      </c>
      <c r="B22" s="28" t="s">
        <v>95</v>
      </c>
      <c r="C22" s="28" t="s">
        <v>24</v>
      </c>
      <c r="D22" s="28" t="s">
        <v>24</v>
      </c>
      <c r="E22" s="29" t="s">
        <v>87</v>
      </c>
      <c r="F22" s="30" t="s">
        <v>88</v>
      </c>
      <c r="G22" s="31" t="s">
        <v>88</v>
      </c>
      <c r="I22" s="30" t="s">
        <v>89</v>
      </c>
      <c r="L22" s="30"/>
      <c r="N22" s="30"/>
      <c r="S22" s="30"/>
      <c r="U22" s="30"/>
      <c r="V22" s="44"/>
      <c r="X22" s="30"/>
      <c r="Y22" s="31" t="s">
        <v>90</v>
      </c>
    </row>
    <row r="23" spans="1:25" s="31" customFormat="1" hidden="1" x14ac:dyDescent="0.15">
      <c r="A23" s="28" t="s">
        <v>91</v>
      </c>
      <c r="B23" s="28" t="s">
        <v>92</v>
      </c>
      <c r="C23" s="28" t="s">
        <v>24</v>
      </c>
      <c r="D23" s="28" t="s">
        <v>72</v>
      </c>
      <c r="E23" s="29" t="s">
        <v>91</v>
      </c>
      <c r="F23" s="30"/>
      <c r="I23" s="30"/>
      <c r="L23" s="30"/>
      <c r="N23" s="30" t="s">
        <v>89</v>
      </c>
      <c r="R23" s="31" t="s">
        <v>33</v>
      </c>
      <c r="S23" s="30"/>
      <c r="U23" s="30"/>
      <c r="V23" s="44"/>
      <c r="X23" s="30"/>
      <c r="Y23" s="31" t="s">
        <v>93</v>
      </c>
    </row>
    <row r="24" spans="1:25" s="41" customFormat="1" x14ac:dyDescent="0.15">
      <c r="A24" s="27" t="s">
        <v>104</v>
      </c>
      <c r="B24" s="27"/>
      <c r="C24" s="27"/>
      <c r="D24" s="27"/>
      <c r="E24" s="39"/>
      <c r="F24" s="40"/>
      <c r="I24" s="74" t="s">
        <v>154</v>
      </c>
      <c r="L24" s="40"/>
      <c r="N24" s="74" t="s">
        <v>163</v>
      </c>
      <c r="Q24" s="1" t="s">
        <v>96</v>
      </c>
      <c r="S24" s="40"/>
      <c r="U24" s="74" t="s">
        <v>99</v>
      </c>
      <c r="V24" s="58" t="s">
        <v>150</v>
      </c>
      <c r="X24" s="40"/>
    </row>
    <row r="25" spans="1:25" s="3" customFormat="1" x14ac:dyDescent="0.15">
      <c r="A25" s="6"/>
      <c r="B25" s="6"/>
      <c r="C25" s="6"/>
      <c r="D25" s="6"/>
      <c r="E25" s="21"/>
      <c r="F25" s="7"/>
      <c r="I25" s="7"/>
      <c r="K25" s="35"/>
      <c r="L25" s="7"/>
      <c r="N25" s="7"/>
      <c r="R25" s="35"/>
      <c r="S25" s="38"/>
      <c r="T25" s="35"/>
      <c r="U25" s="7"/>
      <c r="V25" s="75"/>
      <c r="X25" s="7"/>
    </row>
    <row r="26" spans="1:25" s="22" customFormat="1" x14ac:dyDescent="0.15">
      <c r="A26" s="54"/>
      <c r="B26" s="54"/>
      <c r="C26" s="54"/>
      <c r="D26" s="54"/>
      <c r="E26" s="25" t="s">
        <v>37</v>
      </c>
      <c r="F26" s="55"/>
      <c r="I26" s="55"/>
      <c r="K26" s="32"/>
      <c r="L26" s="55"/>
      <c r="N26" s="55"/>
      <c r="R26" s="32"/>
      <c r="S26" s="56"/>
      <c r="T26" s="32"/>
      <c r="U26" s="55"/>
      <c r="V26" s="68"/>
      <c r="X26" s="55"/>
    </row>
    <row r="28" spans="1:25" x14ac:dyDescent="0.15">
      <c r="E28" s="19" t="s">
        <v>38</v>
      </c>
      <c r="F28" s="4" t="s">
        <v>23</v>
      </c>
      <c r="G28" s="1" t="s">
        <v>23</v>
      </c>
      <c r="H28" s="1" t="s">
        <v>23</v>
      </c>
      <c r="I28" s="4" t="s">
        <v>23</v>
      </c>
      <c r="J28" s="1" t="s">
        <v>23</v>
      </c>
      <c r="M28" s="1" t="s">
        <v>23</v>
      </c>
      <c r="N28" s="4" t="s">
        <v>23</v>
      </c>
      <c r="O28" s="1" t="s">
        <v>23</v>
      </c>
      <c r="P28" s="1" t="s">
        <v>23</v>
      </c>
      <c r="S28" s="30" t="s">
        <v>13</v>
      </c>
      <c r="T28" s="31" t="s">
        <v>13</v>
      </c>
      <c r="Y28" s="1" t="s">
        <v>43</v>
      </c>
    </row>
    <row r="29" spans="1:25" x14ac:dyDescent="0.15">
      <c r="E29" s="19" t="s">
        <v>39</v>
      </c>
      <c r="F29" s="4" t="s">
        <v>23</v>
      </c>
      <c r="G29" s="1" t="s">
        <v>23</v>
      </c>
      <c r="H29" s="1" t="s">
        <v>23</v>
      </c>
      <c r="K29" s="31" t="s">
        <v>102</v>
      </c>
      <c r="Q29" s="1" t="s">
        <v>23</v>
      </c>
      <c r="R29" s="31" t="s">
        <v>13</v>
      </c>
      <c r="S29" s="30" t="s">
        <v>13</v>
      </c>
      <c r="T29" s="31" t="s">
        <v>13</v>
      </c>
      <c r="Y29" s="1" t="s">
        <v>44</v>
      </c>
    </row>
    <row r="30" spans="1:25" s="50" customFormat="1" ht="50.25" thickBot="1" x14ac:dyDescent="0.2">
      <c r="A30" s="47"/>
      <c r="B30" s="47"/>
      <c r="C30" s="47"/>
      <c r="D30" s="47"/>
      <c r="E30" s="48" t="s">
        <v>40</v>
      </c>
      <c r="F30" s="49" t="s">
        <v>23</v>
      </c>
      <c r="G30" s="50" t="s">
        <v>23</v>
      </c>
      <c r="H30" s="50" t="s">
        <v>23</v>
      </c>
      <c r="I30" s="49" t="s">
        <v>23</v>
      </c>
      <c r="K30" s="51" t="s">
        <v>102</v>
      </c>
      <c r="L30" s="49"/>
      <c r="N30" s="49"/>
      <c r="P30" s="50" t="s">
        <v>23</v>
      </c>
      <c r="Q30" s="50" t="s">
        <v>23</v>
      </c>
      <c r="R30" s="51" t="s">
        <v>13</v>
      </c>
      <c r="S30" s="52" t="s">
        <v>13</v>
      </c>
      <c r="T30" s="51" t="s">
        <v>13</v>
      </c>
      <c r="U30" s="49"/>
      <c r="W30" s="50" t="s">
        <v>23</v>
      </c>
      <c r="X30" s="49"/>
      <c r="Y30" s="53" t="s">
        <v>45</v>
      </c>
    </row>
    <row r="31" spans="1:25" s="18" customFormat="1" ht="30" x14ac:dyDescent="0.15">
      <c r="A31" s="46" t="s">
        <v>157</v>
      </c>
      <c r="B31" s="45"/>
      <c r="C31" s="45"/>
      <c r="D31" s="45"/>
      <c r="E31" s="45"/>
      <c r="K31" s="44"/>
      <c r="R31" s="44"/>
      <c r="S31" s="44"/>
      <c r="T31" s="44"/>
      <c r="V31" s="64"/>
    </row>
    <row r="32" spans="1:25" s="18" customFormat="1" x14ac:dyDescent="0.15">
      <c r="B32" s="45" t="s">
        <v>114</v>
      </c>
      <c r="C32" s="45" t="s">
        <v>158</v>
      </c>
      <c r="D32" s="18" t="s">
        <v>116</v>
      </c>
      <c r="K32" s="44"/>
      <c r="R32" s="44"/>
      <c r="S32" s="44"/>
      <c r="T32" s="44"/>
      <c r="V32" s="64"/>
    </row>
    <row r="33" spans="2:22" s="18" customFormat="1" x14ac:dyDescent="0.15">
      <c r="B33" s="45"/>
      <c r="C33" s="45"/>
      <c r="D33" s="18" t="s">
        <v>117</v>
      </c>
      <c r="K33" s="44"/>
      <c r="R33" s="44"/>
      <c r="S33" s="44"/>
      <c r="T33" s="44"/>
      <c r="V33" s="64"/>
    </row>
    <row r="34" spans="2:22" s="18" customFormat="1" x14ac:dyDescent="0.15">
      <c r="B34" s="45"/>
      <c r="C34" s="45"/>
      <c r="D34" s="18" t="s">
        <v>210</v>
      </c>
      <c r="K34" s="44"/>
      <c r="R34" s="44"/>
      <c r="S34" s="44"/>
      <c r="T34" s="44"/>
      <c r="V34" s="64"/>
    </row>
    <row r="35" spans="2:22" s="18" customFormat="1" x14ac:dyDescent="0.15">
      <c r="B35" s="45"/>
      <c r="C35" s="45"/>
      <c r="D35" s="18" t="s">
        <v>118</v>
      </c>
      <c r="K35" s="44"/>
      <c r="R35" s="44"/>
      <c r="S35" s="44"/>
      <c r="T35" s="44"/>
      <c r="V35" s="64"/>
    </row>
    <row r="36" spans="2:22" s="18" customFormat="1" x14ac:dyDescent="0.15">
      <c r="B36" s="45"/>
      <c r="C36" s="45"/>
      <c r="K36" s="44"/>
      <c r="R36" s="44"/>
      <c r="S36" s="44"/>
      <c r="T36" s="44"/>
      <c r="V36" s="64"/>
    </row>
    <row r="37" spans="2:22" s="18" customFormat="1" x14ac:dyDescent="0.15">
      <c r="B37" s="45"/>
      <c r="C37" s="45" t="s">
        <v>159</v>
      </c>
      <c r="D37" s="18" t="s">
        <v>120</v>
      </c>
      <c r="E37" s="64" t="s">
        <v>183</v>
      </c>
      <c r="K37" s="44"/>
      <c r="R37" s="44"/>
      <c r="S37" s="44"/>
      <c r="T37" s="44"/>
      <c r="V37" s="64"/>
    </row>
    <row r="38" spans="2:22" s="18" customFormat="1" x14ac:dyDescent="0.15">
      <c r="B38" s="45"/>
      <c r="C38" s="45"/>
      <c r="D38" s="18" t="s">
        <v>121</v>
      </c>
      <c r="E38" s="18" t="s">
        <v>160</v>
      </c>
      <c r="K38" s="44"/>
      <c r="R38" s="44"/>
      <c r="S38" s="44"/>
      <c r="T38" s="44"/>
      <c r="V38" s="64"/>
    </row>
    <row r="39" spans="2:22" s="18" customFormat="1" x14ac:dyDescent="0.15">
      <c r="B39" s="45"/>
      <c r="C39" s="45"/>
      <c r="K39" s="44"/>
      <c r="R39" s="44"/>
      <c r="S39" s="44"/>
      <c r="T39" s="44"/>
      <c r="V39" s="64"/>
    </row>
    <row r="40" spans="2:22" s="18" customFormat="1" x14ac:dyDescent="0.15">
      <c r="B40" s="45"/>
      <c r="C40" s="45" t="s">
        <v>168</v>
      </c>
      <c r="D40" s="18" t="s">
        <v>122</v>
      </c>
      <c r="K40" s="44"/>
      <c r="R40" s="44"/>
      <c r="S40" s="44"/>
      <c r="T40" s="44"/>
      <c r="V40" s="64"/>
    </row>
    <row r="41" spans="2:22" s="18" customFormat="1" x14ac:dyDescent="0.15">
      <c r="B41" s="45"/>
      <c r="C41" s="45"/>
      <c r="D41" s="18" t="s">
        <v>164</v>
      </c>
      <c r="K41" s="44"/>
      <c r="R41" s="44"/>
      <c r="S41" s="44"/>
      <c r="T41" s="44"/>
      <c r="V41" s="64"/>
    </row>
    <row r="42" spans="2:22" s="18" customFormat="1" x14ac:dyDescent="0.15">
      <c r="B42" s="45"/>
      <c r="C42" s="45"/>
      <c r="D42" s="18" t="s">
        <v>165</v>
      </c>
      <c r="K42" s="44"/>
      <c r="R42" s="44"/>
      <c r="S42" s="44"/>
      <c r="T42" s="44"/>
      <c r="V42" s="64"/>
    </row>
    <row r="43" spans="2:22" s="18" customFormat="1" x14ac:dyDescent="0.15">
      <c r="B43" s="45"/>
      <c r="C43" s="45"/>
      <c r="D43" s="85" t="s">
        <v>184</v>
      </c>
      <c r="K43" s="44"/>
      <c r="R43" s="44"/>
      <c r="S43" s="44"/>
      <c r="T43" s="44"/>
      <c r="V43" s="64"/>
    </row>
    <row r="44" spans="2:22" s="85" customFormat="1" x14ac:dyDescent="0.15">
      <c r="B44" s="62"/>
      <c r="C44" s="62"/>
      <c r="E44" s="85" t="s">
        <v>185</v>
      </c>
      <c r="K44" s="44"/>
      <c r="R44" s="44"/>
      <c r="S44" s="44"/>
      <c r="T44" s="44"/>
    </row>
    <row r="45" spans="2:22" s="18" customFormat="1" x14ac:dyDescent="0.15">
      <c r="B45" s="45"/>
      <c r="C45" s="45"/>
      <c r="D45" s="18" t="s">
        <v>166</v>
      </c>
      <c r="K45" s="44"/>
      <c r="R45" s="44"/>
      <c r="S45" s="44"/>
      <c r="T45" s="44"/>
      <c r="V45" s="64"/>
    </row>
    <row r="46" spans="2:22" s="18" customFormat="1" x14ac:dyDescent="0.15">
      <c r="B46" s="45"/>
      <c r="C46" s="45"/>
      <c r="D46" s="18" t="s">
        <v>125</v>
      </c>
      <c r="K46" s="44"/>
      <c r="R46" s="44"/>
      <c r="S46" s="44"/>
      <c r="T46" s="44"/>
      <c r="V46" s="64"/>
    </row>
    <row r="47" spans="2:22" s="18" customFormat="1" x14ac:dyDescent="0.15">
      <c r="B47" s="45"/>
      <c r="C47" s="45"/>
      <c r="K47" s="44"/>
      <c r="R47" s="44"/>
      <c r="S47" s="44"/>
      <c r="T47" s="44"/>
      <c r="V47" s="64"/>
    </row>
    <row r="48" spans="2:22" s="18" customFormat="1" x14ac:dyDescent="0.15">
      <c r="B48" s="45"/>
      <c r="C48" s="45" t="s">
        <v>169</v>
      </c>
      <c r="D48" s="18" t="s">
        <v>128</v>
      </c>
      <c r="K48" s="44"/>
      <c r="R48" s="44"/>
      <c r="S48" s="44"/>
      <c r="T48" s="44"/>
      <c r="V48" s="64"/>
    </row>
    <row r="49" spans="2:22" s="18" customFormat="1" x14ac:dyDescent="0.15">
      <c r="B49" s="45"/>
      <c r="C49" s="45"/>
      <c r="D49" s="18" t="s">
        <v>129</v>
      </c>
      <c r="K49" s="44"/>
      <c r="R49" s="44"/>
      <c r="S49" s="44"/>
      <c r="T49" s="44"/>
      <c r="V49" s="64"/>
    </row>
    <row r="50" spans="2:22" s="18" customFormat="1" x14ac:dyDescent="0.15">
      <c r="B50" s="45" t="s">
        <v>123</v>
      </c>
      <c r="C50" s="45"/>
      <c r="D50" s="18" t="s">
        <v>131</v>
      </c>
      <c r="K50" s="44"/>
      <c r="R50" s="44"/>
      <c r="S50" s="44"/>
      <c r="T50" s="44"/>
      <c r="V50" s="64"/>
    </row>
    <row r="51" spans="2:22" s="18" customFormat="1" x14ac:dyDescent="0.15">
      <c r="B51" s="45"/>
      <c r="C51" s="45"/>
      <c r="D51" s="18" t="s">
        <v>134</v>
      </c>
      <c r="K51" s="44"/>
      <c r="R51" s="44"/>
      <c r="S51" s="44"/>
      <c r="T51" s="44"/>
      <c r="V51" s="64"/>
    </row>
    <row r="52" spans="2:22" s="18" customFormat="1" x14ac:dyDescent="0.15">
      <c r="B52" s="45" t="s">
        <v>124</v>
      </c>
      <c r="C52" s="45"/>
      <c r="D52" s="18" t="s">
        <v>132</v>
      </c>
      <c r="K52" s="44"/>
      <c r="R52" s="44"/>
      <c r="S52" s="44"/>
      <c r="T52" s="44"/>
      <c r="V52" s="64"/>
    </row>
    <row r="53" spans="2:22" s="18" customFormat="1" x14ac:dyDescent="0.15">
      <c r="B53" s="45" t="s">
        <v>126</v>
      </c>
      <c r="C53" s="45"/>
      <c r="D53" s="18" t="s">
        <v>119</v>
      </c>
      <c r="E53" s="18" t="s">
        <v>130</v>
      </c>
      <c r="K53" s="44"/>
      <c r="R53" s="44"/>
      <c r="S53" s="44"/>
      <c r="T53" s="44"/>
      <c r="V53" s="64"/>
    </row>
    <row r="54" spans="2:22" s="18" customFormat="1" x14ac:dyDescent="0.15">
      <c r="B54" s="45" t="s">
        <v>127</v>
      </c>
      <c r="C54" s="45"/>
      <c r="E54" s="18" t="s">
        <v>133</v>
      </c>
      <c r="K54" s="44"/>
      <c r="R54" s="44"/>
      <c r="S54" s="44"/>
      <c r="T54" s="44"/>
      <c r="V54" s="64"/>
    </row>
    <row r="55" spans="2:22" s="18" customFormat="1" x14ac:dyDescent="0.15">
      <c r="B55" s="45" t="s">
        <v>127</v>
      </c>
      <c r="C55" s="45"/>
      <c r="K55" s="44"/>
      <c r="R55" s="44"/>
      <c r="S55" s="44"/>
      <c r="T55" s="44"/>
      <c r="V55" s="64"/>
    </row>
    <row r="56" spans="2:22" s="18" customFormat="1" x14ac:dyDescent="0.15">
      <c r="B56" s="45" t="s">
        <v>115</v>
      </c>
      <c r="C56" s="45" t="s">
        <v>136</v>
      </c>
      <c r="K56" s="44"/>
      <c r="R56" s="44"/>
      <c r="S56" s="44"/>
      <c r="T56" s="44"/>
      <c r="V56" s="64"/>
    </row>
    <row r="57" spans="2:22" s="18" customFormat="1" x14ac:dyDescent="0.15">
      <c r="B57" s="45"/>
      <c r="C57" s="45"/>
      <c r="K57" s="44"/>
      <c r="R57" s="44"/>
      <c r="S57" s="44"/>
      <c r="T57" s="44"/>
      <c r="V57" s="64"/>
    </row>
    <row r="58" spans="2:22" s="18" customFormat="1" x14ac:dyDescent="0.15">
      <c r="B58" s="45"/>
      <c r="C58" s="45" t="s">
        <v>135</v>
      </c>
      <c r="K58" s="44"/>
      <c r="R58" s="44"/>
      <c r="S58" s="44"/>
      <c r="T58" s="44"/>
      <c r="V58" s="64"/>
    </row>
    <row r="59" spans="2:22" s="18" customFormat="1" x14ac:dyDescent="0.15">
      <c r="B59" s="45"/>
      <c r="C59" s="45"/>
      <c r="K59" s="44"/>
      <c r="R59" s="44"/>
      <c r="S59" s="44"/>
      <c r="T59" s="44"/>
      <c r="V59" s="64"/>
    </row>
    <row r="60" spans="2:22" s="18" customFormat="1" x14ac:dyDescent="0.15">
      <c r="B60" s="45"/>
      <c r="C60" s="45" t="s">
        <v>170</v>
      </c>
      <c r="D60" s="18" t="s">
        <v>137</v>
      </c>
      <c r="K60" s="44"/>
      <c r="R60" s="44"/>
      <c r="S60" s="44"/>
      <c r="T60" s="44"/>
      <c r="V60" s="64"/>
    </row>
    <row r="61" spans="2:22" s="18" customFormat="1" x14ac:dyDescent="0.15">
      <c r="B61" s="45"/>
      <c r="C61" s="45"/>
      <c r="D61" s="18" t="s">
        <v>138</v>
      </c>
      <c r="K61" s="44"/>
      <c r="R61" s="44"/>
      <c r="S61" s="44"/>
      <c r="T61" s="44"/>
      <c r="V61" s="64"/>
    </row>
    <row r="62" spans="2:22" s="18" customFormat="1" x14ac:dyDescent="0.15">
      <c r="B62" s="45"/>
      <c r="C62" s="45"/>
      <c r="D62" s="18" t="s">
        <v>139</v>
      </c>
      <c r="K62" s="44"/>
      <c r="R62" s="44"/>
      <c r="S62" s="44"/>
      <c r="T62" s="44"/>
      <c r="V62" s="64"/>
    </row>
    <row r="63" spans="2:22" s="18" customFormat="1" x14ac:dyDescent="0.15">
      <c r="B63" s="45"/>
      <c r="C63" s="45"/>
      <c r="K63" s="44"/>
      <c r="R63" s="44"/>
      <c r="S63" s="44"/>
      <c r="T63" s="44"/>
      <c r="V63" s="64"/>
    </row>
    <row r="64" spans="2:22" s="18" customFormat="1" x14ac:dyDescent="0.15">
      <c r="B64" s="45"/>
      <c r="C64" s="45" t="s">
        <v>171</v>
      </c>
      <c r="D64" s="18" t="s">
        <v>140</v>
      </c>
      <c r="K64" s="44"/>
      <c r="R64" s="44"/>
      <c r="S64" s="44"/>
      <c r="T64" s="44"/>
      <c r="V64" s="64"/>
    </row>
    <row r="65" spans="1:22" s="18" customFormat="1" x14ac:dyDescent="0.15">
      <c r="B65" s="45"/>
      <c r="C65" s="45"/>
      <c r="D65" s="18" t="s">
        <v>141</v>
      </c>
      <c r="K65" s="44"/>
      <c r="R65" s="44"/>
      <c r="S65" s="44"/>
      <c r="T65" s="44"/>
      <c r="V65" s="64"/>
    </row>
    <row r="66" spans="1:22" s="18" customFormat="1" x14ac:dyDescent="0.15">
      <c r="B66" s="45" t="s">
        <v>123</v>
      </c>
      <c r="C66" s="45"/>
      <c r="K66" s="44"/>
      <c r="R66" s="44"/>
      <c r="S66" s="44"/>
      <c r="T66" s="44"/>
      <c r="V66" s="64"/>
    </row>
    <row r="67" spans="1:22" s="18" customFormat="1" x14ac:dyDescent="0.15">
      <c r="B67" s="45"/>
      <c r="C67" s="45" t="s">
        <v>172</v>
      </c>
      <c r="D67" s="18" t="s">
        <v>142</v>
      </c>
      <c r="K67" s="44"/>
      <c r="R67" s="44"/>
      <c r="S67" s="44"/>
      <c r="T67" s="44"/>
      <c r="V67" s="64"/>
    </row>
    <row r="68" spans="1:22" s="18" customFormat="1" x14ac:dyDescent="0.15">
      <c r="B68" s="45"/>
      <c r="C68" s="45"/>
      <c r="D68" s="18" t="s">
        <v>143</v>
      </c>
      <c r="K68" s="44"/>
      <c r="R68" s="44"/>
      <c r="S68" s="44"/>
      <c r="T68" s="44"/>
      <c r="V68" s="64"/>
    </row>
    <row r="69" spans="1:22" s="18" customFormat="1" x14ac:dyDescent="0.15">
      <c r="B69" s="45"/>
      <c r="C69" s="45"/>
      <c r="D69" s="18" t="s">
        <v>144</v>
      </c>
      <c r="K69" s="44"/>
      <c r="R69" s="44"/>
      <c r="S69" s="44"/>
      <c r="T69" s="44"/>
      <c r="V69" s="64"/>
    </row>
    <row r="70" spans="1:22" s="18" customFormat="1" x14ac:dyDescent="0.15">
      <c r="B70" s="45"/>
      <c r="C70" s="45"/>
      <c r="D70" s="18" t="s">
        <v>145</v>
      </c>
      <c r="K70" s="44"/>
      <c r="R70" s="44"/>
      <c r="S70" s="44"/>
      <c r="T70" s="44"/>
      <c r="V70" s="64"/>
    </row>
    <row r="71" spans="1:22" s="18" customFormat="1" x14ac:dyDescent="0.15">
      <c r="A71" s="45"/>
      <c r="B71" s="45"/>
      <c r="C71" s="45"/>
      <c r="D71" s="45"/>
      <c r="E71" s="45"/>
      <c r="K71" s="44"/>
      <c r="R71" s="44"/>
      <c r="S71" s="44"/>
      <c r="T71" s="44"/>
      <c r="V71" s="64"/>
    </row>
    <row r="72" spans="1:22" s="18" customFormat="1" x14ac:dyDescent="0.15">
      <c r="A72" s="45"/>
      <c r="B72" s="45"/>
      <c r="C72" s="45"/>
      <c r="D72" s="45"/>
      <c r="E72" s="45"/>
      <c r="K72" s="44"/>
      <c r="R72" s="44"/>
      <c r="S72" s="44"/>
      <c r="T72" s="44"/>
      <c r="V72" s="64"/>
    </row>
    <row r="73" spans="1:22" s="18" customFormat="1" x14ac:dyDescent="0.15">
      <c r="A73" s="45"/>
      <c r="B73" s="45"/>
      <c r="C73" s="45"/>
      <c r="D73" s="45"/>
      <c r="E73" s="45"/>
      <c r="K73" s="44"/>
      <c r="R73" s="44"/>
      <c r="S73" s="44"/>
      <c r="T73" s="44"/>
      <c r="V73" s="64"/>
    </row>
    <row r="74" spans="1:22" s="18" customFormat="1" x14ac:dyDescent="0.15">
      <c r="A74" s="45"/>
      <c r="B74" s="45"/>
      <c r="C74" s="45"/>
      <c r="D74" s="45"/>
      <c r="E74" s="45"/>
      <c r="K74" s="44"/>
      <c r="R74" s="44"/>
      <c r="S74" s="44"/>
      <c r="T74" s="44"/>
      <c r="V74" s="64"/>
    </row>
    <row r="75" spans="1:22" s="18" customFormat="1" x14ac:dyDescent="0.15">
      <c r="A75" s="45"/>
      <c r="B75" s="45"/>
      <c r="C75" s="45"/>
      <c r="D75" s="45"/>
      <c r="E75" s="45"/>
      <c r="K75" s="44"/>
      <c r="R75" s="44"/>
      <c r="S75" s="44"/>
      <c r="T75" s="44"/>
      <c r="V75" s="64"/>
    </row>
    <row r="76" spans="1:22" s="18" customFormat="1" x14ac:dyDescent="0.15">
      <c r="A76" s="45"/>
      <c r="B76" s="45"/>
      <c r="C76" s="45"/>
      <c r="D76" s="45"/>
      <c r="E76" s="45"/>
      <c r="K76" s="44"/>
      <c r="R76" s="44"/>
      <c r="S76" s="44"/>
      <c r="T76" s="44"/>
      <c r="V76" s="64"/>
    </row>
    <row r="77" spans="1:22" s="18" customFormat="1" x14ac:dyDescent="0.15">
      <c r="A77" s="45"/>
      <c r="B77" s="45"/>
      <c r="C77" s="45"/>
      <c r="D77" s="45"/>
      <c r="E77" s="45"/>
      <c r="K77" s="44"/>
      <c r="R77" s="44"/>
      <c r="S77" s="44"/>
      <c r="T77" s="44"/>
      <c r="V77" s="64"/>
    </row>
    <row r="78" spans="1:22" s="18" customFormat="1" x14ac:dyDescent="0.15">
      <c r="A78" s="45"/>
      <c r="B78" s="45"/>
      <c r="C78" s="45"/>
      <c r="D78" s="45"/>
      <c r="E78" s="45"/>
      <c r="K78" s="44"/>
      <c r="R78" s="44"/>
      <c r="S78" s="44"/>
      <c r="T78" s="44"/>
      <c r="V78" s="64"/>
    </row>
    <row r="79" spans="1:22" s="18" customFormat="1" x14ac:dyDescent="0.15">
      <c r="A79" s="45"/>
      <c r="B79" s="45"/>
      <c r="C79" s="45"/>
      <c r="D79" s="45"/>
      <c r="E79" s="45"/>
      <c r="K79" s="44"/>
      <c r="R79" s="44"/>
      <c r="S79" s="44"/>
      <c r="T79" s="44"/>
      <c r="V79" s="64"/>
    </row>
    <row r="80" spans="1:22" s="18" customFormat="1" x14ac:dyDescent="0.15">
      <c r="A80" s="45"/>
      <c r="B80" s="45"/>
      <c r="C80" s="45"/>
      <c r="D80" s="45"/>
      <c r="E80" s="45"/>
      <c r="K80" s="44"/>
      <c r="R80" s="44"/>
      <c r="S80" s="44"/>
      <c r="T80" s="44"/>
      <c r="V80" s="64"/>
    </row>
    <row r="81" spans="1:22" s="18" customFormat="1" x14ac:dyDescent="0.15">
      <c r="A81" s="45"/>
      <c r="B81" s="45"/>
      <c r="C81" s="45"/>
      <c r="D81" s="45"/>
      <c r="E81" s="45"/>
      <c r="K81" s="44"/>
      <c r="R81" s="44"/>
      <c r="S81" s="44"/>
      <c r="T81" s="44"/>
      <c r="V81" s="64"/>
    </row>
    <row r="82" spans="1:22" s="18" customFormat="1" x14ac:dyDescent="0.15">
      <c r="A82" s="45"/>
      <c r="B82" s="45"/>
      <c r="C82" s="45"/>
      <c r="D82" s="45"/>
      <c r="E82" s="45"/>
      <c r="K82" s="44"/>
      <c r="R82" s="44"/>
      <c r="S82" s="44"/>
      <c r="T82" s="44"/>
      <c r="V82" s="64"/>
    </row>
    <row r="83" spans="1:22" s="18" customFormat="1" x14ac:dyDescent="0.15">
      <c r="A83" s="45"/>
      <c r="B83" s="45"/>
      <c r="C83" s="45"/>
      <c r="D83" s="45"/>
      <c r="E83" s="45"/>
      <c r="K83" s="44"/>
      <c r="R83" s="44"/>
      <c r="S83" s="44"/>
      <c r="T83" s="44"/>
      <c r="V83" s="64"/>
    </row>
    <row r="84" spans="1:22" s="18" customFormat="1" x14ac:dyDescent="0.15">
      <c r="A84" s="45"/>
      <c r="B84" s="45"/>
      <c r="C84" s="45"/>
      <c r="D84" s="45"/>
      <c r="E84" s="45"/>
      <c r="K84" s="44"/>
      <c r="R84" s="44"/>
      <c r="S84" s="44"/>
      <c r="T84" s="44"/>
      <c r="V84" s="64"/>
    </row>
    <row r="85" spans="1:22" s="18" customFormat="1" x14ac:dyDescent="0.15">
      <c r="A85" s="45"/>
      <c r="B85" s="45"/>
      <c r="C85" s="45"/>
      <c r="D85" s="45"/>
      <c r="E85" s="45"/>
      <c r="K85" s="44"/>
      <c r="R85" s="44"/>
      <c r="S85" s="44"/>
      <c r="T85" s="44"/>
      <c r="V85" s="64"/>
    </row>
    <row r="86" spans="1:22" s="18" customFormat="1" x14ac:dyDescent="0.15">
      <c r="A86" s="45"/>
      <c r="B86" s="45"/>
      <c r="C86" s="45"/>
      <c r="D86" s="45"/>
      <c r="E86" s="45"/>
      <c r="K86" s="44"/>
      <c r="R86" s="44"/>
      <c r="S86" s="44"/>
      <c r="T86" s="44"/>
      <c r="V86" s="64"/>
    </row>
    <row r="87" spans="1:22" s="18" customFormat="1" x14ac:dyDescent="0.15">
      <c r="A87" s="45"/>
      <c r="B87" s="45"/>
      <c r="C87" s="45"/>
      <c r="D87" s="45"/>
      <c r="E87" s="45"/>
      <c r="K87" s="44"/>
      <c r="R87" s="44"/>
      <c r="S87" s="44"/>
      <c r="T87" s="44"/>
      <c r="V87" s="64"/>
    </row>
    <row r="88" spans="1:22" s="18" customFormat="1" x14ac:dyDescent="0.15">
      <c r="A88" s="45"/>
      <c r="B88" s="45"/>
      <c r="C88" s="45"/>
      <c r="D88" s="45"/>
      <c r="E88" s="45"/>
      <c r="K88" s="44"/>
      <c r="R88" s="44"/>
      <c r="S88" s="44"/>
      <c r="T88" s="44"/>
      <c r="V88" s="64"/>
    </row>
    <row r="89" spans="1:22" s="18" customFormat="1" x14ac:dyDescent="0.15">
      <c r="A89" s="45"/>
      <c r="B89" s="45"/>
      <c r="C89" s="45"/>
      <c r="D89" s="45"/>
      <c r="E89" s="45"/>
      <c r="K89" s="44"/>
      <c r="R89" s="44"/>
      <c r="S89" s="44"/>
      <c r="T89" s="44"/>
      <c r="V89" s="64"/>
    </row>
    <row r="90" spans="1:22" s="18" customFormat="1" x14ac:dyDescent="0.15">
      <c r="A90" s="45"/>
      <c r="B90" s="45"/>
      <c r="C90" s="45"/>
      <c r="D90" s="45"/>
      <c r="E90" s="45"/>
      <c r="K90" s="44"/>
      <c r="R90" s="44"/>
      <c r="S90" s="44"/>
      <c r="T90" s="44"/>
      <c r="V90" s="64"/>
    </row>
    <row r="91" spans="1:22" s="18" customFormat="1" x14ac:dyDescent="0.15">
      <c r="A91" s="45"/>
      <c r="B91" s="45"/>
      <c r="C91" s="45"/>
      <c r="D91" s="45"/>
      <c r="E91" s="45"/>
      <c r="K91" s="44"/>
      <c r="R91" s="44"/>
      <c r="S91" s="44"/>
      <c r="T91" s="44"/>
      <c r="V91" s="64"/>
    </row>
    <row r="92" spans="1:22" s="18" customFormat="1" x14ac:dyDescent="0.15">
      <c r="A92" s="45"/>
      <c r="B92" s="45"/>
      <c r="C92" s="45"/>
      <c r="D92" s="45"/>
      <c r="E92" s="45"/>
      <c r="K92" s="44"/>
      <c r="R92" s="44"/>
      <c r="S92" s="44"/>
      <c r="T92" s="44"/>
      <c r="V92" s="64"/>
    </row>
    <row r="93" spans="1:22" s="18" customFormat="1" x14ac:dyDescent="0.15">
      <c r="A93" s="45"/>
      <c r="B93" s="45"/>
      <c r="C93" s="45"/>
      <c r="D93" s="45"/>
      <c r="E93" s="45"/>
      <c r="K93" s="44"/>
      <c r="R93" s="44"/>
      <c r="S93" s="44"/>
      <c r="T93" s="44"/>
      <c r="V93" s="64"/>
    </row>
    <row r="94" spans="1:22" s="18" customFormat="1" x14ac:dyDescent="0.15">
      <c r="A94" s="45"/>
      <c r="B94" s="45"/>
      <c r="C94" s="45"/>
      <c r="D94" s="45"/>
      <c r="E94" s="45"/>
      <c r="K94" s="44"/>
      <c r="R94" s="44"/>
      <c r="S94" s="44"/>
      <c r="T94" s="44"/>
      <c r="V94" s="64"/>
    </row>
    <row r="95" spans="1:22" s="18" customFormat="1" x14ac:dyDescent="0.15">
      <c r="A95" s="45"/>
      <c r="B95" s="45"/>
      <c r="C95" s="45"/>
      <c r="D95" s="45"/>
      <c r="E95" s="45"/>
      <c r="K95" s="44"/>
      <c r="R95" s="44"/>
      <c r="S95" s="44"/>
      <c r="T95" s="44"/>
      <c r="V95" s="64"/>
    </row>
    <row r="96" spans="1:22" s="18" customFormat="1" x14ac:dyDescent="0.15">
      <c r="A96" s="45"/>
      <c r="B96" s="45"/>
      <c r="C96" s="45"/>
      <c r="D96" s="45"/>
      <c r="E96" s="45"/>
      <c r="K96" s="44"/>
      <c r="R96" s="44"/>
      <c r="S96" s="44"/>
      <c r="T96" s="44"/>
      <c r="V96" s="64"/>
    </row>
    <row r="97" spans="1:22" s="18" customFormat="1" x14ac:dyDescent="0.15">
      <c r="A97" s="45"/>
      <c r="B97" s="45"/>
      <c r="C97" s="45"/>
      <c r="D97" s="45"/>
      <c r="E97" s="45"/>
      <c r="K97" s="44"/>
      <c r="R97" s="44"/>
      <c r="S97" s="44"/>
      <c r="T97" s="44"/>
      <c r="V97" s="64"/>
    </row>
    <row r="98" spans="1:22" s="18" customFormat="1" x14ac:dyDescent="0.15">
      <c r="A98" s="45"/>
      <c r="B98" s="45"/>
      <c r="C98" s="45"/>
      <c r="D98" s="45"/>
      <c r="E98" s="45"/>
      <c r="K98" s="44"/>
      <c r="R98" s="44"/>
      <c r="S98" s="44"/>
      <c r="T98" s="44"/>
      <c r="V98" s="64"/>
    </row>
    <row r="99" spans="1:22" s="18" customFormat="1" x14ac:dyDescent="0.15">
      <c r="A99" s="45"/>
      <c r="B99" s="45"/>
      <c r="C99" s="45"/>
      <c r="D99" s="45"/>
      <c r="E99" s="45"/>
      <c r="K99" s="44"/>
      <c r="R99" s="44"/>
      <c r="S99" s="44"/>
      <c r="T99" s="44"/>
      <c r="V99" s="64"/>
    </row>
    <row r="100" spans="1:22" s="18" customFormat="1" x14ac:dyDescent="0.15">
      <c r="A100" s="45"/>
      <c r="B100" s="45"/>
      <c r="C100" s="45"/>
      <c r="D100" s="45"/>
      <c r="E100" s="45"/>
      <c r="K100" s="44"/>
      <c r="R100" s="44"/>
      <c r="S100" s="44"/>
      <c r="T100" s="44"/>
      <c r="V100" s="64"/>
    </row>
    <row r="101" spans="1:22" s="18" customFormat="1" x14ac:dyDescent="0.15">
      <c r="A101" s="45"/>
      <c r="B101" s="45"/>
      <c r="C101" s="45"/>
      <c r="D101" s="45"/>
      <c r="E101" s="45"/>
      <c r="K101" s="44"/>
      <c r="R101" s="44"/>
      <c r="S101" s="44"/>
      <c r="T101" s="44"/>
      <c r="V101" s="64"/>
    </row>
    <row r="102" spans="1:22" s="18" customFormat="1" x14ac:dyDescent="0.15">
      <c r="A102" s="45"/>
      <c r="B102" s="45"/>
      <c r="C102" s="45"/>
      <c r="D102" s="45"/>
      <c r="E102" s="45"/>
      <c r="K102" s="44"/>
      <c r="R102" s="44"/>
      <c r="S102" s="44"/>
      <c r="T102" s="44"/>
      <c r="V102" s="64"/>
    </row>
    <row r="103" spans="1:22" s="18" customFormat="1" x14ac:dyDescent="0.15">
      <c r="A103" s="45"/>
      <c r="B103" s="45"/>
      <c r="C103" s="45"/>
      <c r="D103" s="45"/>
      <c r="E103" s="45"/>
      <c r="K103" s="44"/>
      <c r="R103" s="44"/>
      <c r="S103" s="44"/>
      <c r="T103" s="44"/>
      <c r="V103" s="64"/>
    </row>
    <row r="104" spans="1:22" s="18" customFormat="1" x14ac:dyDescent="0.15">
      <c r="A104" s="45"/>
      <c r="B104" s="45"/>
      <c r="C104" s="45"/>
      <c r="D104" s="45"/>
      <c r="E104" s="45"/>
      <c r="K104" s="44"/>
      <c r="R104" s="44"/>
      <c r="S104" s="44"/>
      <c r="T104" s="44"/>
      <c r="V104" s="64"/>
    </row>
    <row r="105" spans="1:22" s="18" customFormat="1" x14ac:dyDescent="0.15">
      <c r="A105" s="45"/>
      <c r="B105" s="45"/>
      <c r="C105" s="45"/>
      <c r="D105" s="45"/>
      <c r="E105" s="45"/>
      <c r="K105" s="44"/>
      <c r="R105" s="44"/>
      <c r="S105" s="44"/>
      <c r="T105" s="44"/>
      <c r="V105" s="64"/>
    </row>
    <row r="106" spans="1:22" s="18" customFormat="1" x14ac:dyDescent="0.15">
      <c r="A106" s="45"/>
      <c r="B106" s="45"/>
      <c r="C106" s="45"/>
      <c r="D106" s="45"/>
      <c r="E106" s="45"/>
      <c r="K106" s="44"/>
      <c r="R106" s="44"/>
      <c r="S106" s="44"/>
      <c r="T106" s="44"/>
      <c r="V106" s="64"/>
    </row>
    <row r="107" spans="1:22" s="18" customFormat="1" x14ac:dyDescent="0.15">
      <c r="A107" s="45"/>
      <c r="B107" s="45"/>
      <c r="C107" s="45"/>
      <c r="D107" s="45"/>
      <c r="E107" s="45"/>
      <c r="K107" s="44"/>
      <c r="R107" s="44"/>
      <c r="S107" s="44"/>
      <c r="T107" s="44"/>
      <c r="V107" s="64"/>
    </row>
    <row r="108" spans="1:22" s="18" customFormat="1" x14ac:dyDescent="0.15">
      <c r="A108" s="45"/>
      <c r="B108" s="45"/>
      <c r="C108" s="45"/>
      <c r="D108" s="45"/>
      <c r="E108" s="45"/>
      <c r="K108" s="44"/>
      <c r="R108" s="44"/>
      <c r="S108" s="44"/>
      <c r="T108" s="44"/>
      <c r="V108" s="64"/>
    </row>
    <row r="109" spans="1:22" s="18" customFormat="1" x14ac:dyDescent="0.15">
      <c r="A109" s="45"/>
      <c r="B109" s="45"/>
      <c r="C109" s="45"/>
      <c r="D109" s="45"/>
      <c r="E109" s="45"/>
      <c r="K109" s="44"/>
      <c r="R109" s="44"/>
      <c r="S109" s="44"/>
      <c r="T109" s="44"/>
      <c r="V109" s="64"/>
    </row>
    <row r="110" spans="1:22" s="18" customFormat="1" x14ac:dyDescent="0.15">
      <c r="A110" s="45"/>
      <c r="B110" s="45"/>
      <c r="C110" s="45"/>
      <c r="D110" s="45"/>
      <c r="E110" s="45"/>
      <c r="K110" s="44"/>
      <c r="R110" s="44"/>
      <c r="S110" s="44"/>
      <c r="T110" s="44"/>
      <c r="V110" s="64"/>
    </row>
    <row r="111" spans="1:22" s="18" customFormat="1" x14ac:dyDescent="0.15">
      <c r="A111" s="45"/>
      <c r="B111" s="45"/>
      <c r="C111" s="45"/>
      <c r="D111" s="45"/>
      <c r="E111" s="45"/>
      <c r="K111" s="44"/>
      <c r="R111" s="44"/>
      <c r="S111" s="44"/>
      <c r="T111" s="44"/>
      <c r="V111" s="64"/>
    </row>
    <row r="112" spans="1:22" s="18" customFormat="1" x14ac:dyDescent="0.15">
      <c r="A112" s="45"/>
      <c r="B112" s="45"/>
      <c r="C112" s="45"/>
      <c r="D112" s="45"/>
      <c r="E112" s="45"/>
      <c r="K112" s="44"/>
      <c r="R112" s="44"/>
      <c r="S112" s="44"/>
      <c r="T112" s="44"/>
      <c r="V112" s="64"/>
    </row>
    <row r="113" spans="1:22" s="18" customFormat="1" x14ac:dyDescent="0.15">
      <c r="A113" s="45"/>
      <c r="B113" s="45"/>
      <c r="C113" s="45"/>
      <c r="D113" s="45"/>
      <c r="E113" s="45"/>
      <c r="K113" s="44"/>
      <c r="R113" s="44"/>
      <c r="S113" s="44"/>
      <c r="T113" s="44"/>
      <c r="V113" s="64"/>
    </row>
    <row r="114" spans="1:22" s="18" customFormat="1" x14ac:dyDescent="0.15">
      <c r="A114" s="45"/>
      <c r="B114" s="45"/>
      <c r="C114" s="45"/>
      <c r="D114" s="45"/>
      <c r="E114" s="45"/>
      <c r="K114" s="44"/>
      <c r="R114" s="44"/>
      <c r="S114" s="44"/>
      <c r="T114" s="44"/>
      <c r="V114" s="64"/>
    </row>
    <row r="115" spans="1:22" s="18" customFormat="1" x14ac:dyDescent="0.15">
      <c r="A115" s="45"/>
      <c r="B115" s="45"/>
      <c r="C115" s="45"/>
      <c r="D115" s="45"/>
      <c r="E115" s="45"/>
      <c r="K115" s="44"/>
      <c r="R115" s="44"/>
      <c r="S115" s="44"/>
      <c r="T115" s="44"/>
      <c r="V115" s="64"/>
    </row>
    <row r="116" spans="1:22" s="18" customFormat="1" x14ac:dyDescent="0.15">
      <c r="A116" s="45"/>
      <c r="B116" s="45"/>
      <c r="C116" s="45"/>
      <c r="D116" s="45"/>
      <c r="E116" s="45"/>
      <c r="K116" s="44"/>
      <c r="R116" s="44"/>
      <c r="S116" s="44"/>
      <c r="T116" s="44"/>
      <c r="V116" s="64"/>
    </row>
    <row r="117" spans="1:22" s="18" customFormat="1" x14ac:dyDescent="0.15">
      <c r="A117" s="45"/>
      <c r="B117" s="45"/>
      <c r="C117" s="45"/>
      <c r="D117" s="45"/>
      <c r="E117" s="45"/>
      <c r="K117" s="44"/>
      <c r="R117" s="44"/>
      <c r="S117" s="44"/>
      <c r="T117" s="44"/>
      <c r="V117" s="64"/>
    </row>
    <row r="118" spans="1:22" s="18" customFormat="1" x14ac:dyDescent="0.15">
      <c r="A118" s="45"/>
      <c r="B118" s="45"/>
      <c r="C118" s="45"/>
      <c r="D118" s="45"/>
      <c r="E118" s="45"/>
      <c r="K118" s="44"/>
      <c r="R118" s="44"/>
      <c r="S118" s="44"/>
      <c r="T118" s="44"/>
      <c r="V118" s="64"/>
    </row>
    <row r="119" spans="1:22" s="18" customFormat="1" x14ac:dyDescent="0.15">
      <c r="A119" s="45"/>
      <c r="B119" s="45"/>
      <c r="C119" s="45"/>
      <c r="D119" s="45"/>
      <c r="E119" s="45"/>
      <c r="K119" s="44"/>
      <c r="R119" s="44"/>
      <c r="S119" s="44"/>
      <c r="T119" s="44"/>
      <c r="V119" s="64"/>
    </row>
    <row r="120" spans="1:22" s="18" customFormat="1" x14ac:dyDescent="0.15">
      <c r="A120" s="45"/>
      <c r="B120" s="45"/>
      <c r="C120" s="45"/>
      <c r="D120" s="45"/>
      <c r="E120" s="45"/>
      <c r="K120" s="44"/>
      <c r="R120" s="44"/>
      <c r="S120" s="44"/>
      <c r="T120" s="44"/>
      <c r="V120" s="64"/>
    </row>
    <row r="121" spans="1:22" s="18" customFormat="1" x14ac:dyDescent="0.15">
      <c r="A121" s="45"/>
      <c r="B121" s="45"/>
      <c r="C121" s="45"/>
      <c r="D121" s="45"/>
      <c r="E121" s="45"/>
      <c r="K121" s="44"/>
      <c r="R121" s="44"/>
      <c r="S121" s="44"/>
      <c r="T121" s="44"/>
      <c r="V121" s="64"/>
    </row>
    <row r="122" spans="1:22" s="18" customFormat="1" x14ac:dyDescent="0.15">
      <c r="A122" s="45"/>
      <c r="B122" s="45"/>
      <c r="C122" s="45"/>
      <c r="D122" s="45"/>
      <c r="E122" s="45"/>
      <c r="K122" s="44"/>
      <c r="R122" s="44"/>
      <c r="S122" s="44"/>
      <c r="T122" s="44"/>
      <c r="V122" s="64"/>
    </row>
    <row r="123" spans="1:22" s="18" customFormat="1" x14ac:dyDescent="0.15">
      <c r="A123" s="45"/>
      <c r="B123" s="45"/>
      <c r="C123" s="45"/>
      <c r="D123" s="45"/>
      <c r="E123" s="45"/>
      <c r="K123" s="44"/>
      <c r="R123" s="44"/>
      <c r="S123" s="44"/>
      <c r="T123" s="44"/>
      <c r="V123" s="64"/>
    </row>
    <row r="124" spans="1:22" s="18" customFormat="1" x14ac:dyDescent="0.15">
      <c r="A124" s="45"/>
      <c r="B124" s="45"/>
      <c r="C124" s="45"/>
      <c r="D124" s="45"/>
      <c r="E124" s="45"/>
      <c r="K124" s="44"/>
      <c r="R124" s="44"/>
      <c r="S124" s="44"/>
      <c r="T124" s="44"/>
      <c r="V124" s="64"/>
    </row>
    <row r="125" spans="1:22" s="18" customFormat="1" x14ac:dyDescent="0.15">
      <c r="A125" s="45"/>
      <c r="B125" s="45"/>
      <c r="C125" s="45"/>
      <c r="D125" s="45"/>
      <c r="E125" s="45"/>
      <c r="K125" s="44"/>
      <c r="R125" s="44"/>
      <c r="S125" s="44"/>
      <c r="T125" s="44"/>
      <c r="V125" s="64"/>
    </row>
    <row r="126" spans="1:22" s="18" customFormat="1" x14ac:dyDescent="0.15">
      <c r="A126" s="45"/>
      <c r="B126" s="45"/>
      <c r="C126" s="45"/>
      <c r="D126" s="45"/>
      <c r="E126" s="45"/>
      <c r="K126" s="44"/>
      <c r="R126" s="44"/>
      <c r="S126" s="44"/>
      <c r="T126" s="44"/>
      <c r="V126" s="64"/>
    </row>
    <row r="127" spans="1:22" s="18" customFormat="1" x14ac:dyDescent="0.15">
      <c r="A127" s="45"/>
      <c r="B127" s="45"/>
      <c r="C127" s="45"/>
      <c r="D127" s="45"/>
      <c r="E127" s="45"/>
      <c r="K127" s="44"/>
      <c r="R127" s="44"/>
      <c r="S127" s="44"/>
      <c r="T127" s="44"/>
      <c r="V127" s="64"/>
    </row>
    <row r="128" spans="1:22" s="18" customFormat="1" x14ac:dyDescent="0.15">
      <c r="A128" s="45"/>
      <c r="B128" s="45"/>
      <c r="C128" s="45"/>
      <c r="D128" s="45"/>
      <c r="E128" s="45"/>
      <c r="K128" s="44"/>
      <c r="R128" s="44"/>
      <c r="S128" s="44"/>
      <c r="T128" s="44"/>
      <c r="V128" s="64"/>
    </row>
    <row r="129" spans="1:22" s="18" customFormat="1" x14ac:dyDescent="0.15">
      <c r="A129" s="45"/>
      <c r="B129" s="45"/>
      <c r="C129" s="45"/>
      <c r="D129" s="45"/>
      <c r="E129" s="45"/>
      <c r="K129" s="44"/>
      <c r="R129" s="44"/>
      <c r="S129" s="44"/>
      <c r="T129" s="44"/>
      <c r="V129" s="64"/>
    </row>
    <row r="130" spans="1:22" s="18" customFormat="1" x14ac:dyDescent="0.15">
      <c r="A130" s="45"/>
      <c r="B130" s="45"/>
      <c r="C130" s="45"/>
      <c r="D130" s="45"/>
      <c r="E130" s="45"/>
      <c r="K130" s="44"/>
      <c r="R130" s="44"/>
      <c r="S130" s="44"/>
      <c r="T130" s="44"/>
      <c r="V130" s="64"/>
    </row>
    <row r="131" spans="1:22" s="18" customFormat="1" x14ac:dyDescent="0.15">
      <c r="A131" s="45"/>
      <c r="B131" s="45"/>
      <c r="C131" s="45"/>
      <c r="D131" s="45"/>
      <c r="E131" s="45"/>
      <c r="K131" s="44"/>
      <c r="R131" s="44"/>
      <c r="S131" s="44"/>
      <c r="T131" s="44"/>
      <c r="V131" s="64"/>
    </row>
    <row r="132" spans="1:22" s="18" customFormat="1" x14ac:dyDescent="0.15">
      <c r="A132" s="45"/>
      <c r="B132" s="45"/>
      <c r="C132" s="45"/>
      <c r="D132" s="45"/>
      <c r="E132" s="45"/>
      <c r="K132" s="44"/>
      <c r="R132" s="44"/>
      <c r="S132" s="44"/>
      <c r="T132" s="44"/>
      <c r="V132" s="64"/>
    </row>
    <row r="133" spans="1:22" s="18" customFormat="1" x14ac:dyDescent="0.15">
      <c r="A133" s="45"/>
      <c r="B133" s="45"/>
      <c r="C133" s="45"/>
      <c r="D133" s="45"/>
      <c r="E133" s="45"/>
      <c r="K133" s="44"/>
      <c r="R133" s="44"/>
      <c r="S133" s="44"/>
      <c r="T133" s="44"/>
      <c r="V133" s="64"/>
    </row>
    <row r="134" spans="1:22" s="18" customFormat="1" x14ac:dyDescent="0.15">
      <c r="A134" s="45"/>
      <c r="B134" s="45"/>
      <c r="C134" s="45"/>
      <c r="D134" s="45"/>
      <c r="E134" s="45"/>
      <c r="K134" s="44"/>
      <c r="R134" s="44"/>
      <c r="S134" s="44"/>
      <c r="T134" s="44"/>
      <c r="V134" s="64"/>
    </row>
    <row r="135" spans="1:22" s="18" customFormat="1" x14ac:dyDescent="0.15">
      <c r="A135" s="45"/>
      <c r="B135" s="45"/>
      <c r="C135" s="45"/>
      <c r="D135" s="45"/>
      <c r="E135" s="45"/>
      <c r="K135" s="44"/>
      <c r="R135" s="44"/>
      <c r="S135" s="44"/>
      <c r="T135" s="44"/>
      <c r="V135" s="64"/>
    </row>
    <row r="136" spans="1:22" s="18" customFormat="1" x14ac:dyDescent="0.15">
      <c r="A136" s="45"/>
      <c r="B136" s="45"/>
      <c r="C136" s="45"/>
      <c r="D136" s="45"/>
      <c r="E136" s="45"/>
      <c r="K136" s="44"/>
      <c r="R136" s="44"/>
      <c r="S136" s="44"/>
      <c r="T136" s="44"/>
      <c r="V136" s="64"/>
    </row>
    <row r="137" spans="1:22" s="18" customFormat="1" x14ac:dyDescent="0.15">
      <c r="A137" s="45"/>
      <c r="B137" s="45"/>
      <c r="C137" s="45"/>
      <c r="D137" s="45"/>
      <c r="E137" s="45"/>
      <c r="K137" s="44"/>
      <c r="R137" s="44"/>
      <c r="S137" s="44"/>
      <c r="T137" s="44"/>
      <c r="V137" s="64"/>
    </row>
    <row r="138" spans="1:22" s="18" customFormat="1" x14ac:dyDescent="0.15">
      <c r="A138" s="45"/>
      <c r="B138" s="45"/>
      <c r="C138" s="45"/>
      <c r="D138" s="45"/>
      <c r="E138" s="45"/>
      <c r="K138" s="44"/>
      <c r="R138" s="44"/>
      <c r="S138" s="44"/>
      <c r="T138" s="44"/>
      <c r="V138" s="64"/>
    </row>
    <row r="139" spans="1:22" s="18" customFormat="1" x14ac:dyDescent="0.15">
      <c r="A139" s="45"/>
      <c r="B139" s="45"/>
      <c r="C139" s="45"/>
      <c r="D139" s="45"/>
      <c r="E139" s="45"/>
      <c r="K139" s="44"/>
      <c r="R139" s="44"/>
      <c r="S139" s="44"/>
      <c r="T139" s="44"/>
      <c r="V139" s="64"/>
    </row>
    <row r="140" spans="1:22" s="18" customFormat="1" x14ac:dyDescent="0.15">
      <c r="A140" s="45"/>
      <c r="B140" s="45"/>
      <c r="C140" s="45"/>
      <c r="D140" s="45"/>
      <c r="E140" s="45"/>
      <c r="K140" s="44"/>
      <c r="R140" s="44"/>
      <c r="S140" s="44"/>
      <c r="T140" s="44"/>
      <c r="V140" s="64"/>
    </row>
    <row r="141" spans="1:22" s="18" customFormat="1" x14ac:dyDescent="0.15">
      <c r="A141" s="45"/>
      <c r="B141" s="45"/>
      <c r="C141" s="45"/>
      <c r="D141" s="45"/>
      <c r="E141" s="45"/>
      <c r="K141" s="44"/>
      <c r="R141" s="44"/>
      <c r="S141" s="44"/>
      <c r="T141" s="44"/>
      <c r="V141" s="64"/>
    </row>
    <row r="142" spans="1:22" s="18" customFormat="1" x14ac:dyDescent="0.15">
      <c r="A142" s="45"/>
      <c r="B142" s="45"/>
      <c r="C142" s="45"/>
      <c r="D142" s="45"/>
      <c r="E142" s="45"/>
      <c r="K142" s="44"/>
      <c r="R142" s="44"/>
      <c r="S142" s="44"/>
      <c r="T142" s="44"/>
      <c r="V142" s="64"/>
    </row>
    <row r="143" spans="1:22" s="18" customFormat="1" x14ac:dyDescent="0.15">
      <c r="A143" s="45"/>
      <c r="B143" s="45"/>
      <c r="C143" s="45"/>
      <c r="D143" s="45"/>
      <c r="E143" s="45"/>
      <c r="K143" s="44"/>
      <c r="R143" s="44"/>
      <c r="S143" s="44"/>
      <c r="T143" s="44"/>
      <c r="V143" s="64"/>
    </row>
    <row r="144" spans="1:22" s="18" customFormat="1" x14ac:dyDescent="0.15">
      <c r="A144" s="45"/>
      <c r="B144" s="45"/>
      <c r="C144" s="45"/>
      <c r="D144" s="45"/>
      <c r="E144" s="45"/>
      <c r="K144" s="44"/>
      <c r="R144" s="44"/>
      <c r="S144" s="44"/>
      <c r="T144" s="44"/>
      <c r="V144" s="64"/>
    </row>
    <row r="145" spans="1:22" s="18" customFormat="1" x14ac:dyDescent="0.15">
      <c r="A145" s="45"/>
      <c r="B145" s="45"/>
      <c r="C145" s="45"/>
      <c r="D145" s="45"/>
      <c r="E145" s="45"/>
      <c r="K145" s="44"/>
      <c r="R145" s="44"/>
      <c r="S145" s="44"/>
      <c r="T145" s="44"/>
      <c r="V145" s="64"/>
    </row>
    <row r="146" spans="1:22" s="18" customFormat="1" x14ac:dyDescent="0.15">
      <c r="A146" s="45"/>
      <c r="B146" s="45"/>
      <c r="C146" s="45"/>
      <c r="D146" s="45"/>
      <c r="E146" s="45"/>
      <c r="K146" s="44"/>
      <c r="R146" s="44"/>
      <c r="S146" s="44"/>
      <c r="T146" s="44"/>
      <c r="V146" s="64"/>
    </row>
    <row r="147" spans="1:22" s="18" customFormat="1" x14ac:dyDescent="0.15">
      <c r="A147" s="45"/>
      <c r="B147" s="45"/>
      <c r="C147" s="45"/>
      <c r="D147" s="45"/>
      <c r="E147" s="45"/>
      <c r="K147" s="44"/>
      <c r="R147" s="44"/>
      <c r="S147" s="44"/>
      <c r="T147" s="44"/>
      <c r="V147" s="64"/>
    </row>
    <row r="148" spans="1:22" s="18" customFormat="1" x14ac:dyDescent="0.15">
      <c r="A148" s="45"/>
      <c r="B148" s="45"/>
      <c r="C148" s="45"/>
      <c r="D148" s="45"/>
      <c r="E148" s="45"/>
      <c r="K148" s="44"/>
      <c r="R148" s="44"/>
      <c r="S148" s="44"/>
      <c r="T148" s="44"/>
      <c r="V148" s="64"/>
    </row>
    <row r="149" spans="1:22" s="18" customFormat="1" x14ac:dyDescent="0.15">
      <c r="A149" s="45"/>
      <c r="B149" s="45"/>
      <c r="C149" s="45"/>
      <c r="D149" s="45"/>
      <c r="E149" s="45"/>
      <c r="K149" s="44"/>
      <c r="R149" s="44"/>
      <c r="S149" s="44"/>
      <c r="T149" s="44"/>
      <c r="V149" s="64"/>
    </row>
    <row r="150" spans="1:22" s="18" customFormat="1" x14ac:dyDescent="0.15">
      <c r="A150" s="45"/>
      <c r="B150" s="45"/>
      <c r="C150" s="45"/>
      <c r="D150" s="45"/>
      <c r="E150" s="45"/>
      <c r="K150" s="44"/>
      <c r="R150" s="44"/>
      <c r="S150" s="44"/>
      <c r="T150" s="44"/>
      <c r="V150" s="64"/>
    </row>
    <row r="151" spans="1:22" s="18" customFormat="1" x14ac:dyDescent="0.15">
      <c r="A151" s="45"/>
      <c r="B151" s="45"/>
      <c r="C151" s="45"/>
      <c r="D151" s="45"/>
      <c r="E151" s="45"/>
      <c r="K151" s="44"/>
      <c r="R151" s="44"/>
      <c r="S151" s="44"/>
      <c r="T151" s="44"/>
      <c r="V151" s="64"/>
    </row>
    <row r="152" spans="1:22" s="18" customFormat="1" x14ac:dyDescent="0.15">
      <c r="A152" s="45"/>
      <c r="B152" s="45"/>
      <c r="C152" s="45"/>
      <c r="D152" s="45"/>
      <c r="E152" s="45"/>
      <c r="K152" s="44"/>
      <c r="R152" s="44"/>
      <c r="S152" s="44"/>
      <c r="T152" s="44"/>
      <c r="V152" s="64"/>
    </row>
    <row r="153" spans="1:22" s="18" customFormat="1" x14ac:dyDescent="0.15">
      <c r="A153" s="45"/>
      <c r="B153" s="45"/>
      <c r="C153" s="45"/>
      <c r="D153" s="45"/>
      <c r="E153" s="45"/>
      <c r="K153" s="44"/>
      <c r="R153" s="44"/>
      <c r="S153" s="44"/>
      <c r="T153" s="44"/>
      <c r="V153" s="64"/>
    </row>
    <row r="154" spans="1:22" s="18" customFormat="1" x14ac:dyDescent="0.15">
      <c r="A154" s="45"/>
      <c r="B154" s="45"/>
      <c r="C154" s="45"/>
      <c r="D154" s="45"/>
      <c r="E154" s="45"/>
      <c r="K154" s="44"/>
      <c r="R154" s="44"/>
      <c r="S154" s="44"/>
      <c r="T154" s="44"/>
      <c r="V154" s="64"/>
    </row>
    <row r="155" spans="1:22" s="18" customFormat="1" x14ac:dyDescent="0.15">
      <c r="A155" s="45"/>
      <c r="B155" s="45"/>
      <c r="C155" s="45"/>
      <c r="D155" s="45"/>
      <c r="E155" s="45"/>
      <c r="K155" s="44"/>
      <c r="R155" s="44"/>
      <c r="S155" s="44"/>
      <c r="T155" s="44"/>
      <c r="V155" s="64"/>
    </row>
    <row r="156" spans="1:22" s="18" customFormat="1" x14ac:dyDescent="0.15">
      <c r="A156" s="45"/>
      <c r="B156" s="45"/>
      <c r="C156" s="45"/>
      <c r="D156" s="45"/>
      <c r="E156" s="45"/>
      <c r="K156" s="44"/>
      <c r="R156" s="44"/>
      <c r="S156" s="44"/>
      <c r="T156" s="44"/>
      <c r="V156" s="64"/>
    </row>
    <row r="157" spans="1:22" s="18" customFormat="1" x14ac:dyDescent="0.15">
      <c r="A157" s="45"/>
      <c r="B157" s="45"/>
      <c r="C157" s="45"/>
      <c r="D157" s="45"/>
      <c r="E157" s="45"/>
      <c r="K157" s="44"/>
      <c r="R157" s="44"/>
      <c r="S157" s="44"/>
      <c r="T157" s="44"/>
      <c r="V157" s="64"/>
    </row>
    <row r="158" spans="1:22" s="18" customFormat="1" x14ac:dyDescent="0.15">
      <c r="A158" s="45"/>
      <c r="B158" s="45"/>
      <c r="C158" s="45"/>
      <c r="D158" s="45"/>
      <c r="E158" s="45"/>
      <c r="K158" s="44"/>
      <c r="R158" s="44"/>
      <c r="S158" s="44"/>
      <c r="T158" s="44"/>
      <c r="V158" s="64"/>
    </row>
    <row r="159" spans="1:22" s="18" customFormat="1" x14ac:dyDescent="0.15">
      <c r="A159" s="45"/>
      <c r="B159" s="45"/>
      <c r="C159" s="45"/>
      <c r="D159" s="45"/>
      <c r="E159" s="45"/>
      <c r="K159" s="44"/>
      <c r="R159" s="44"/>
      <c r="S159" s="44"/>
      <c r="T159" s="44"/>
      <c r="V159" s="64"/>
    </row>
    <row r="160" spans="1:22" s="18" customFormat="1" x14ac:dyDescent="0.15">
      <c r="A160" s="45"/>
      <c r="B160" s="45"/>
      <c r="C160" s="45"/>
      <c r="D160" s="45"/>
      <c r="E160" s="45"/>
      <c r="K160" s="44"/>
      <c r="R160" s="44"/>
      <c r="S160" s="44"/>
      <c r="T160" s="44"/>
      <c r="V160" s="64"/>
    </row>
    <row r="161" spans="1:22" s="18" customFormat="1" x14ac:dyDescent="0.15">
      <c r="A161" s="45"/>
      <c r="B161" s="45"/>
      <c r="C161" s="45"/>
      <c r="D161" s="45"/>
      <c r="E161" s="45"/>
      <c r="K161" s="44"/>
      <c r="R161" s="44"/>
      <c r="S161" s="44"/>
      <c r="T161" s="44"/>
      <c r="V161" s="64"/>
    </row>
    <row r="162" spans="1:22" s="18" customFormat="1" x14ac:dyDescent="0.15">
      <c r="A162" s="45"/>
      <c r="B162" s="45"/>
      <c r="C162" s="45"/>
      <c r="D162" s="45"/>
      <c r="E162" s="45"/>
      <c r="K162" s="44"/>
      <c r="R162" s="44"/>
      <c r="S162" s="44"/>
      <c r="T162" s="44"/>
      <c r="V162" s="64"/>
    </row>
    <row r="163" spans="1:22" s="18" customFormat="1" x14ac:dyDescent="0.15">
      <c r="A163" s="45"/>
      <c r="B163" s="45"/>
      <c r="C163" s="45"/>
      <c r="D163" s="45"/>
      <c r="E163" s="45"/>
      <c r="K163" s="44"/>
      <c r="R163" s="44"/>
      <c r="S163" s="44"/>
      <c r="T163" s="44"/>
      <c r="V163" s="64"/>
    </row>
    <row r="164" spans="1:22" s="18" customFormat="1" x14ac:dyDescent="0.15">
      <c r="A164" s="45"/>
      <c r="B164" s="45"/>
      <c r="C164" s="45"/>
      <c r="D164" s="45"/>
      <c r="E164" s="45"/>
      <c r="K164" s="44"/>
      <c r="R164" s="44"/>
      <c r="S164" s="44"/>
      <c r="T164" s="44"/>
      <c r="V164" s="64"/>
    </row>
    <row r="165" spans="1:22" s="18" customFormat="1" x14ac:dyDescent="0.15">
      <c r="A165" s="45"/>
      <c r="B165" s="45"/>
      <c r="C165" s="45"/>
      <c r="D165" s="45"/>
      <c r="E165" s="45"/>
      <c r="K165" s="44"/>
      <c r="R165" s="44"/>
      <c r="S165" s="44"/>
      <c r="T165" s="44"/>
      <c r="V165" s="64"/>
    </row>
    <row r="166" spans="1:22" s="18" customFormat="1" x14ac:dyDescent="0.15">
      <c r="A166" s="45"/>
      <c r="B166" s="45"/>
      <c r="C166" s="45"/>
      <c r="D166" s="45"/>
      <c r="E166" s="45"/>
      <c r="K166" s="44"/>
      <c r="R166" s="44"/>
      <c r="S166" s="44"/>
      <c r="T166" s="44"/>
      <c r="V166" s="64"/>
    </row>
    <row r="167" spans="1:22" s="18" customFormat="1" x14ac:dyDescent="0.15">
      <c r="A167" s="45"/>
      <c r="B167" s="45"/>
      <c r="C167" s="45"/>
      <c r="D167" s="45"/>
      <c r="E167" s="45"/>
      <c r="K167" s="44"/>
      <c r="R167" s="44"/>
      <c r="S167" s="44"/>
      <c r="T167" s="44"/>
      <c r="V167" s="64"/>
    </row>
    <row r="168" spans="1:22" s="18" customFormat="1" x14ac:dyDescent="0.15">
      <c r="A168" s="45"/>
      <c r="B168" s="45"/>
      <c r="C168" s="45"/>
      <c r="D168" s="45"/>
      <c r="E168" s="45"/>
      <c r="K168" s="44"/>
      <c r="R168" s="44"/>
      <c r="S168" s="44"/>
      <c r="T168" s="44"/>
      <c r="V168" s="64"/>
    </row>
    <row r="169" spans="1:22" s="18" customFormat="1" x14ac:dyDescent="0.15">
      <c r="A169" s="45"/>
      <c r="B169" s="45"/>
      <c r="C169" s="45"/>
      <c r="D169" s="45"/>
      <c r="E169" s="45"/>
      <c r="K169" s="44"/>
      <c r="R169" s="44"/>
      <c r="S169" s="44"/>
      <c r="T169" s="44"/>
      <c r="V169" s="64"/>
    </row>
    <row r="170" spans="1:22" s="18" customFormat="1" x14ac:dyDescent="0.15">
      <c r="A170" s="45"/>
      <c r="B170" s="45"/>
      <c r="C170" s="45"/>
      <c r="D170" s="45"/>
      <c r="E170" s="45"/>
      <c r="K170" s="44"/>
      <c r="R170" s="44"/>
      <c r="S170" s="44"/>
      <c r="T170" s="44"/>
      <c r="V170" s="64"/>
    </row>
    <row r="171" spans="1:22" s="18" customFormat="1" x14ac:dyDescent="0.15">
      <c r="A171" s="45"/>
      <c r="B171" s="45"/>
      <c r="C171" s="45"/>
      <c r="D171" s="45"/>
      <c r="E171" s="45"/>
      <c r="K171" s="44"/>
      <c r="R171" s="44"/>
      <c r="S171" s="44"/>
      <c r="T171" s="44"/>
      <c r="V171" s="64"/>
    </row>
    <row r="172" spans="1:22" s="18" customFormat="1" x14ac:dyDescent="0.15">
      <c r="A172" s="45"/>
      <c r="B172" s="45"/>
      <c r="C172" s="45"/>
      <c r="D172" s="45"/>
      <c r="E172" s="45"/>
      <c r="K172" s="44"/>
      <c r="R172" s="44"/>
      <c r="S172" s="44"/>
      <c r="T172" s="44"/>
      <c r="V172" s="64"/>
    </row>
    <row r="173" spans="1:22" s="18" customFormat="1" x14ac:dyDescent="0.15">
      <c r="A173" s="45"/>
      <c r="B173" s="45"/>
      <c r="C173" s="45"/>
      <c r="D173" s="45"/>
      <c r="E173" s="45"/>
      <c r="K173" s="44"/>
      <c r="R173" s="44"/>
      <c r="S173" s="44"/>
      <c r="T173" s="44"/>
      <c r="V173" s="64"/>
    </row>
    <row r="174" spans="1:22" s="18" customFormat="1" x14ac:dyDescent="0.15">
      <c r="A174" s="45"/>
      <c r="B174" s="45"/>
      <c r="C174" s="45"/>
      <c r="D174" s="45"/>
      <c r="E174" s="45"/>
      <c r="K174" s="44"/>
      <c r="R174" s="44"/>
      <c r="S174" s="44"/>
      <c r="T174" s="44"/>
      <c r="V174" s="64"/>
    </row>
    <row r="175" spans="1:22" s="18" customFormat="1" x14ac:dyDescent="0.15">
      <c r="A175" s="45"/>
      <c r="B175" s="45"/>
      <c r="C175" s="45"/>
      <c r="D175" s="45"/>
      <c r="E175" s="45"/>
      <c r="K175" s="44"/>
      <c r="R175" s="44"/>
      <c r="S175" s="44"/>
      <c r="T175" s="44"/>
      <c r="V175" s="64"/>
    </row>
    <row r="176" spans="1:22" s="18" customFormat="1" x14ac:dyDescent="0.15">
      <c r="A176" s="45"/>
      <c r="B176" s="45"/>
      <c r="C176" s="45"/>
      <c r="D176" s="45"/>
      <c r="E176" s="45"/>
      <c r="K176" s="44"/>
      <c r="R176" s="44"/>
      <c r="S176" s="44"/>
      <c r="T176" s="44"/>
      <c r="V176" s="64"/>
    </row>
    <row r="177" spans="1:22" s="18" customFormat="1" x14ac:dyDescent="0.15">
      <c r="A177" s="45"/>
      <c r="B177" s="45"/>
      <c r="C177" s="45"/>
      <c r="D177" s="45"/>
      <c r="E177" s="45"/>
      <c r="K177" s="44"/>
      <c r="R177" s="44"/>
      <c r="S177" s="44"/>
      <c r="T177" s="44"/>
      <c r="V177" s="64"/>
    </row>
    <row r="178" spans="1:22" s="18" customFormat="1" x14ac:dyDescent="0.15">
      <c r="A178" s="45"/>
      <c r="B178" s="45"/>
      <c r="C178" s="45"/>
      <c r="D178" s="45"/>
      <c r="E178" s="45"/>
      <c r="K178" s="44"/>
      <c r="R178" s="44"/>
      <c r="S178" s="44"/>
      <c r="T178" s="44"/>
      <c r="V178" s="64"/>
    </row>
    <row r="179" spans="1:22" s="18" customFormat="1" x14ac:dyDescent="0.15">
      <c r="A179" s="45"/>
      <c r="B179" s="45"/>
      <c r="C179" s="45"/>
      <c r="D179" s="45"/>
      <c r="E179" s="45"/>
      <c r="K179" s="44"/>
      <c r="R179" s="44"/>
      <c r="S179" s="44"/>
      <c r="T179" s="44"/>
      <c r="V179" s="64"/>
    </row>
    <row r="180" spans="1:22" s="18" customFormat="1" x14ac:dyDescent="0.15">
      <c r="A180" s="45"/>
      <c r="B180" s="45"/>
      <c r="C180" s="45"/>
      <c r="D180" s="45"/>
      <c r="E180" s="45"/>
      <c r="K180" s="44"/>
      <c r="R180" s="44"/>
      <c r="S180" s="44"/>
      <c r="T180" s="44"/>
      <c r="V180" s="64"/>
    </row>
    <row r="181" spans="1:22" s="18" customFormat="1" x14ac:dyDescent="0.15">
      <c r="A181" s="45"/>
      <c r="B181" s="45"/>
      <c r="C181" s="45"/>
      <c r="D181" s="45"/>
      <c r="E181" s="45"/>
      <c r="K181" s="44"/>
      <c r="R181" s="44"/>
      <c r="S181" s="44"/>
      <c r="T181" s="44"/>
      <c r="V181" s="64"/>
    </row>
    <row r="182" spans="1:22" s="18" customFormat="1" x14ac:dyDescent="0.15">
      <c r="A182" s="45"/>
      <c r="B182" s="45"/>
      <c r="C182" s="45"/>
      <c r="D182" s="45"/>
      <c r="E182" s="45"/>
      <c r="K182" s="44"/>
      <c r="R182" s="44"/>
      <c r="S182" s="44"/>
      <c r="T182" s="44"/>
      <c r="V182" s="64"/>
    </row>
    <row r="183" spans="1:22" s="18" customFormat="1" x14ac:dyDescent="0.15">
      <c r="A183" s="45"/>
      <c r="B183" s="45"/>
      <c r="C183" s="45"/>
      <c r="D183" s="45"/>
      <c r="E183" s="45"/>
      <c r="K183" s="44"/>
      <c r="R183" s="44"/>
      <c r="S183" s="44"/>
      <c r="T183" s="44"/>
      <c r="V183" s="64"/>
    </row>
    <row r="184" spans="1:22" s="18" customFormat="1" x14ac:dyDescent="0.15">
      <c r="A184" s="45"/>
      <c r="B184" s="45"/>
      <c r="C184" s="45"/>
      <c r="D184" s="45"/>
      <c r="E184" s="45"/>
      <c r="K184" s="44"/>
      <c r="R184" s="44"/>
      <c r="S184" s="44"/>
      <c r="T184" s="44"/>
      <c r="V184" s="64"/>
    </row>
    <row r="185" spans="1:22" s="18" customFormat="1" x14ac:dyDescent="0.15">
      <c r="A185" s="45"/>
      <c r="B185" s="45"/>
      <c r="C185" s="45"/>
      <c r="D185" s="45"/>
      <c r="E185" s="45"/>
      <c r="K185" s="44"/>
      <c r="R185" s="44"/>
      <c r="S185" s="44"/>
      <c r="T185" s="44"/>
      <c r="V185" s="64"/>
    </row>
    <row r="186" spans="1:22" s="18" customFormat="1" x14ac:dyDescent="0.15">
      <c r="A186" s="45"/>
      <c r="B186" s="45"/>
      <c r="C186" s="45"/>
      <c r="D186" s="45"/>
      <c r="E186" s="45"/>
      <c r="K186" s="44"/>
      <c r="R186" s="44"/>
      <c r="S186" s="44"/>
      <c r="T186" s="44"/>
      <c r="V186" s="64"/>
    </row>
    <row r="187" spans="1:22" s="18" customFormat="1" x14ac:dyDescent="0.15">
      <c r="A187" s="45"/>
      <c r="B187" s="45"/>
      <c r="C187" s="45"/>
      <c r="D187" s="45"/>
      <c r="E187" s="45"/>
      <c r="K187" s="44"/>
      <c r="R187" s="44"/>
      <c r="S187" s="44"/>
      <c r="T187" s="44"/>
      <c r="V187" s="64"/>
    </row>
    <row r="188" spans="1:22" s="18" customFormat="1" x14ac:dyDescent="0.15">
      <c r="A188" s="45"/>
      <c r="B188" s="45"/>
      <c r="C188" s="45"/>
      <c r="D188" s="45"/>
      <c r="E188" s="45"/>
      <c r="K188" s="44"/>
      <c r="R188" s="44"/>
      <c r="S188" s="44"/>
      <c r="T188" s="44"/>
      <c r="V188" s="64"/>
    </row>
    <row r="189" spans="1:22" s="18" customFormat="1" x14ac:dyDescent="0.15">
      <c r="A189" s="45"/>
      <c r="B189" s="45"/>
      <c r="C189" s="45"/>
      <c r="D189" s="45"/>
      <c r="E189" s="45"/>
      <c r="K189" s="44"/>
      <c r="R189" s="44"/>
      <c r="S189" s="44"/>
      <c r="T189" s="44"/>
      <c r="V189" s="64"/>
    </row>
    <row r="190" spans="1:22" s="18" customFormat="1" x14ac:dyDescent="0.15">
      <c r="A190" s="45"/>
      <c r="B190" s="45"/>
      <c r="C190" s="45"/>
      <c r="D190" s="45"/>
      <c r="E190" s="45"/>
      <c r="K190" s="44"/>
      <c r="R190" s="44"/>
      <c r="S190" s="44"/>
      <c r="T190" s="44"/>
      <c r="V190" s="64"/>
    </row>
    <row r="191" spans="1:22" s="18" customFormat="1" x14ac:dyDescent="0.15">
      <c r="A191" s="45"/>
      <c r="B191" s="45"/>
      <c r="C191" s="45"/>
      <c r="D191" s="45"/>
      <c r="E191" s="45"/>
      <c r="K191" s="44"/>
      <c r="R191" s="44"/>
      <c r="S191" s="44"/>
      <c r="T191" s="44"/>
      <c r="V191" s="64"/>
    </row>
    <row r="192" spans="1:22" s="18" customFormat="1" x14ac:dyDescent="0.15">
      <c r="A192" s="45"/>
      <c r="B192" s="45"/>
      <c r="C192" s="45"/>
      <c r="D192" s="45"/>
      <c r="E192" s="45"/>
      <c r="K192" s="44"/>
      <c r="R192" s="44"/>
      <c r="S192" s="44"/>
      <c r="T192" s="44"/>
      <c r="V192" s="64"/>
    </row>
    <row r="193" spans="1:22" s="18" customFormat="1" x14ac:dyDescent="0.15">
      <c r="A193" s="45"/>
      <c r="B193" s="45"/>
      <c r="C193" s="45"/>
      <c r="D193" s="45"/>
      <c r="E193" s="45"/>
      <c r="K193" s="44"/>
      <c r="R193" s="44"/>
      <c r="S193" s="44"/>
      <c r="T193" s="44"/>
      <c r="V193" s="64"/>
    </row>
    <row r="194" spans="1:22" s="18" customFormat="1" x14ac:dyDescent="0.15">
      <c r="A194" s="45"/>
      <c r="B194" s="45"/>
      <c r="C194" s="45"/>
      <c r="D194" s="45"/>
      <c r="E194" s="45"/>
      <c r="K194" s="44"/>
      <c r="R194" s="44"/>
      <c r="S194" s="44"/>
      <c r="T194" s="44"/>
      <c r="V194" s="64"/>
    </row>
    <row r="195" spans="1:22" s="18" customFormat="1" x14ac:dyDescent="0.15">
      <c r="A195" s="45"/>
      <c r="B195" s="45"/>
      <c r="C195" s="45"/>
      <c r="D195" s="45"/>
      <c r="E195" s="45"/>
      <c r="K195" s="44"/>
      <c r="R195" s="44"/>
      <c r="S195" s="44"/>
      <c r="T195" s="44"/>
      <c r="V195" s="64"/>
    </row>
    <row r="196" spans="1:22" s="18" customFormat="1" x14ac:dyDescent="0.15">
      <c r="A196" s="45"/>
      <c r="B196" s="45"/>
      <c r="C196" s="45"/>
      <c r="D196" s="45"/>
      <c r="E196" s="45"/>
      <c r="K196" s="44"/>
      <c r="R196" s="44"/>
      <c r="S196" s="44"/>
      <c r="T196" s="44"/>
      <c r="V196" s="64"/>
    </row>
    <row r="197" spans="1:22" s="18" customFormat="1" x14ac:dyDescent="0.15">
      <c r="A197" s="45"/>
      <c r="B197" s="45"/>
      <c r="C197" s="45"/>
      <c r="D197" s="45"/>
      <c r="E197" s="45"/>
      <c r="K197" s="44"/>
      <c r="R197" s="44"/>
      <c r="S197" s="44"/>
      <c r="T197" s="44"/>
      <c r="V197" s="64"/>
    </row>
    <row r="198" spans="1:22" s="18" customFormat="1" x14ac:dyDescent="0.15">
      <c r="A198" s="45"/>
      <c r="B198" s="45"/>
      <c r="C198" s="45"/>
      <c r="D198" s="45"/>
      <c r="E198" s="45"/>
      <c r="K198" s="44"/>
      <c r="R198" s="44"/>
      <c r="S198" s="44"/>
      <c r="T198" s="44"/>
      <c r="V198" s="64"/>
    </row>
    <row r="199" spans="1:22" s="18" customFormat="1" x14ac:dyDescent="0.15">
      <c r="A199" s="45"/>
      <c r="B199" s="45"/>
      <c r="C199" s="45"/>
      <c r="D199" s="45"/>
      <c r="E199" s="45"/>
      <c r="K199" s="44"/>
      <c r="R199" s="44"/>
      <c r="S199" s="44"/>
      <c r="T199" s="44"/>
      <c r="V199" s="64"/>
    </row>
    <row r="200" spans="1:22" s="18" customFormat="1" x14ac:dyDescent="0.15">
      <c r="A200" s="45"/>
      <c r="B200" s="45"/>
      <c r="C200" s="45"/>
      <c r="D200" s="45"/>
      <c r="E200" s="45"/>
      <c r="K200" s="44"/>
      <c r="R200" s="44"/>
      <c r="S200" s="44"/>
      <c r="T200" s="44"/>
      <c r="V200" s="64"/>
    </row>
    <row r="201" spans="1:22" s="18" customFormat="1" x14ac:dyDescent="0.15">
      <c r="A201" s="45"/>
      <c r="B201" s="45"/>
      <c r="C201" s="45"/>
      <c r="D201" s="45"/>
      <c r="E201" s="45"/>
      <c r="K201" s="44"/>
      <c r="R201" s="44"/>
      <c r="S201" s="44"/>
      <c r="T201" s="44"/>
      <c r="V201" s="64"/>
    </row>
    <row r="202" spans="1:22" s="18" customFormat="1" x14ac:dyDescent="0.15">
      <c r="A202" s="45"/>
      <c r="B202" s="45"/>
      <c r="C202" s="45"/>
      <c r="D202" s="45"/>
      <c r="E202" s="45"/>
      <c r="K202" s="44"/>
      <c r="R202" s="44"/>
      <c r="S202" s="44"/>
      <c r="T202" s="44"/>
      <c r="V202" s="64"/>
    </row>
    <row r="203" spans="1:22" s="18" customFormat="1" x14ac:dyDescent="0.15">
      <c r="A203" s="45"/>
      <c r="B203" s="45"/>
      <c r="C203" s="45"/>
      <c r="D203" s="45"/>
      <c r="E203" s="45"/>
      <c r="K203" s="44"/>
      <c r="R203" s="44"/>
      <c r="S203" s="44"/>
      <c r="T203" s="44"/>
      <c r="V203" s="64"/>
    </row>
  </sheetData>
  <mergeCells count="7">
    <mergeCell ref="E2:W2"/>
    <mergeCell ref="B4:D4"/>
    <mergeCell ref="U3:W3"/>
    <mergeCell ref="F3:H3"/>
    <mergeCell ref="S3:T3"/>
    <mergeCell ref="I3:K3"/>
    <mergeCell ref="L3:R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tabSelected="1" topLeftCell="O1" workbookViewId="0">
      <pane ySplit="1" topLeftCell="A2" activePane="bottomLeft" state="frozen"/>
      <selection activeCell="L1" sqref="L1"/>
      <selection pane="bottomLeft" activeCell="V13" sqref="V13"/>
    </sheetView>
  </sheetViews>
  <sheetFormatPr defaultRowHeight="16.5" x14ac:dyDescent="0.15"/>
  <cols>
    <col min="1" max="1" width="9" style="57"/>
    <col min="2" max="2" width="14.125" style="61" customWidth="1"/>
    <col min="3" max="3" width="5.5" style="83" bestFit="1" customWidth="1"/>
    <col min="4" max="4" width="11.25" style="84" hidden="1" customWidth="1"/>
    <col min="5" max="5" width="11.25" style="57" hidden="1" customWidth="1"/>
    <col min="6" max="6" width="11.25" style="92" hidden="1" customWidth="1"/>
    <col min="7" max="11" width="9.625" style="92" hidden="1" customWidth="1"/>
    <col min="12" max="12" width="30.375" style="57" customWidth="1"/>
    <col min="13" max="13" width="9.625" style="92" customWidth="1"/>
    <col min="14" max="14" width="9.5" style="92" customWidth="1"/>
    <col min="15" max="15" width="18.25" style="92" customWidth="1"/>
    <col min="16" max="16" width="21.125" style="92" customWidth="1"/>
    <col min="17" max="17" width="9.625" style="83" customWidth="1"/>
    <col min="18" max="18" width="12.5" style="92" bestFit="1" customWidth="1"/>
    <col min="19" max="19" width="21.625" style="57" customWidth="1"/>
    <col min="20" max="20" width="29.875" style="83" bestFit="1" customWidth="1"/>
    <col min="21" max="21" width="9.25" style="110" bestFit="1" customWidth="1"/>
    <col min="22" max="22" width="37" style="83" bestFit="1" customWidth="1"/>
    <col min="23" max="23" width="9.25" style="110" bestFit="1" customWidth="1"/>
    <col min="24" max="24" width="29.625" style="57" bestFit="1" customWidth="1"/>
    <col min="25" max="25" width="16.5" style="57" customWidth="1"/>
    <col min="26" max="26" width="29.875" style="57" bestFit="1" customWidth="1"/>
    <col min="27" max="16384" width="9" style="57"/>
  </cols>
  <sheetData>
    <row r="1" spans="1:30" ht="45" x14ac:dyDescent="0.15">
      <c r="A1" s="59" t="s">
        <v>173</v>
      </c>
      <c r="B1" s="80" t="s">
        <v>196</v>
      </c>
      <c r="C1" s="80" t="s">
        <v>191</v>
      </c>
      <c r="D1" s="82" t="s">
        <v>198</v>
      </c>
      <c r="E1" s="66" t="s">
        <v>174</v>
      </c>
      <c r="F1" s="66" t="s">
        <v>212</v>
      </c>
      <c r="G1" s="86" t="s">
        <v>208</v>
      </c>
      <c r="H1" s="86" t="s">
        <v>209</v>
      </c>
      <c r="I1" s="86" t="s">
        <v>228</v>
      </c>
      <c r="J1" s="86" t="s">
        <v>215</v>
      </c>
      <c r="K1" s="86" t="s">
        <v>216</v>
      </c>
      <c r="L1" s="63" t="s">
        <v>187</v>
      </c>
      <c r="M1" s="86" t="s">
        <v>207</v>
      </c>
      <c r="N1" s="86" t="s">
        <v>221</v>
      </c>
      <c r="O1" s="86" t="s">
        <v>214</v>
      </c>
      <c r="P1" s="86" t="s">
        <v>213</v>
      </c>
      <c r="Q1" s="86" t="s">
        <v>227</v>
      </c>
      <c r="R1" s="86" t="s">
        <v>222</v>
      </c>
      <c r="S1" s="86" t="s">
        <v>186</v>
      </c>
      <c r="T1" s="86" t="s">
        <v>416</v>
      </c>
      <c r="U1" s="86" t="s">
        <v>422</v>
      </c>
      <c r="V1" s="86" t="s">
        <v>417</v>
      </c>
      <c r="W1" s="86" t="s">
        <v>423</v>
      </c>
      <c r="X1" s="63" t="s">
        <v>306</v>
      </c>
      <c r="Y1" s="63" t="s">
        <v>189</v>
      </c>
      <c r="Z1" s="63" t="s">
        <v>190</v>
      </c>
    </row>
    <row r="2" spans="1:30" x14ac:dyDescent="0.3">
      <c r="A2" s="60">
        <v>1</v>
      </c>
      <c r="B2" s="67"/>
      <c r="C2" s="67"/>
      <c r="E2" s="90"/>
      <c r="F2" s="92">
        <v>0</v>
      </c>
      <c r="G2" s="92">
        <v>1</v>
      </c>
      <c r="I2" s="92">
        <v>0</v>
      </c>
      <c r="M2" s="92">
        <f>ROUNDUP(E3,0)</f>
        <v>1</v>
      </c>
      <c r="N2" s="95" t="s">
        <v>229</v>
      </c>
      <c r="O2" s="112" t="s">
        <v>317</v>
      </c>
      <c r="P2" s="110" t="s">
        <v>318</v>
      </c>
      <c r="Q2" s="83">
        <v>0</v>
      </c>
      <c r="S2" s="92" t="s">
        <v>204</v>
      </c>
      <c r="X2" s="83" t="s">
        <v>2</v>
      </c>
    </row>
    <row r="3" spans="1:30" x14ac:dyDescent="0.15">
      <c r="A3" s="60">
        <v>2</v>
      </c>
      <c r="B3" s="67"/>
      <c r="C3" s="67"/>
      <c r="D3" s="93">
        <v>1.5917863953166402</v>
      </c>
      <c r="E3" s="92">
        <f>ROUNDUP(D3/4,0)</f>
        <v>1</v>
      </c>
      <c r="F3" s="92">
        <f>E4-E3</f>
        <v>0</v>
      </c>
      <c r="G3" s="92">
        <v>1</v>
      </c>
      <c r="I3" s="92">
        <v>0</v>
      </c>
      <c r="M3" s="92">
        <v>0</v>
      </c>
      <c r="N3" s="95"/>
      <c r="O3" s="109"/>
      <c r="P3" s="110" t="s">
        <v>319</v>
      </c>
      <c r="Q3" s="92">
        <v>0</v>
      </c>
    </row>
    <row r="4" spans="1:30" x14ac:dyDescent="0.3">
      <c r="A4" s="60">
        <v>3</v>
      </c>
      <c r="B4" s="67"/>
      <c r="C4" s="67"/>
      <c r="D4" s="93">
        <v>3.612615433112762</v>
      </c>
      <c r="E4" s="92">
        <f t="shared" ref="E4:E67" si="0">ROUNDUP(D4/4,0)</f>
        <v>1</v>
      </c>
      <c r="F4" s="92">
        <f t="shared" ref="F4:F51" si="1">E5-E4</f>
        <v>1</v>
      </c>
      <c r="G4" s="92">
        <v>1</v>
      </c>
      <c r="I4" s="92">
        <v>0</v>
      </c>
      <c r="M4" s="92">
        <f t="shared" ref="M4:M15" si="2">ROUNDDOWN((E5-E4)/G4,0)</f>
        <v>1</v>
      </c>
      <c r="N4" s="95" t="s">
        <v>230</v>
      </c>
      <c r="O4" s="112" t="s">
        <v>320</v>
      </c>
      <c r="P4" s="110" t="s">
        <v>321</v>
      </c>
      <c r="Q4" s="92">
        <v>0</v>
      </c>
    </row>
    <row r="5" spans="1:30" x14ac:dyDescent="0.3">
      <c r="A5" s="60">
        <v>4</v>
      </c>
      <c r="B5" s="67"/>
      <c r="C5" s="67"/>
      <c r="D5" s="93">
        <v>6.1117447095998898</v>
      </c>
      <c r="E5" s="92">
        <f t="shared" si="0"/>
        <v>2</v>
      </c>
      <c r="F5" s="92">
        <f t="shared" si="1"/>
        <v>1</v>
      </c>
      <c r="G5" s="92">
        <v>1</v>
      </c>
      <c r="I5" s="92">
        <v>0</v>
      </c>
      <c r="M5" s="92">
        <f t="shared" si="2"/>
        <v>1</v>
      </c>
      <c r="N5" s="95" t="s">
        <v>231</v>
      </c>
      <c r="O5" s="112" t="s">
        <v>322</v>
      </c>
      <c r="P5" s="110" t="s">
        <v>323</v>
      </c>
      <c r="Q5" s="92">
        <v>0</v>
      </c>
      <c r="S5" s="92" t="s">
        <v>205</v>
      </c>
    </row>
    <row r="6" spans="1:30" x14ac:dyDescent="0.3">
      <c r="A6" s="60">
        <v>5</v>
      </c>
      <c r="B6" s="67"/>
      <c r="C6" s="67"/>
      <c r="D6" s="93">
        <v>9.1809180414378471</v>
      </c>
      <c r="E6" s="92">
        <f t="shared" si="0"/>
        <v>3</v>
      </c>
      <c r="F6" s="92">
        <f t="shared" si="1"/>
        <v>1</v>
      </c>
      <c r="G6" s="92">
        <v>1</v>
      </c>
      <c r="I6" s="92">
        <v>0</v>
      </c>
      <c r="M6" s="92">
        <f t="shared" si="2"/>
        <v>1</v>
      </c>
      <c r="N6" s="95" t="s">
        <v>232</v>
      </c>
      <c r="O6" s="112" t="s">
        <v>324</v>
      </c>
      <c r="P6" s="110" t="s">
        <v>325</v>
      </c>
      <c r="Q6" s="92">
        <v>0</v>
      </c>
      <c r="T6" s="83" t="s">
        <v>419</v>
      </c>
      <c r="U6" s="110">
        <f>基础属性!C7+基础属性!C11</f>
        <v>8</v>
      </c>
      <c r="V6" s="83" t="s">
        <v>195</v>
      </c>
      <c r="X6" s="83" t="s">
        <v>197</v>
      </c>
      <c r="AD6" s="64"/>
    </row>
    <row r="7" spans="1:30" x14ac:dyDescent="0.3">
      <c r="A7" s="60">
        <v>6</v>
      </c>
      <c r="B7" s="67"/>
      <c r="C7" s="67"/>
      <c r="D7" s="93">
        <v>12.927857593484658</v>
      </c>
      <c r="E7" s="92">
        <f t="shared" si="0"/>
        <v>4</v>
      </c>
      <c r="F7" s="92">
        <f t="shared" si="1"/>
        <v>1</v>
      </c>
      <c r="G7" s="92">
        <v>1</v>
      </c>
      <c r="I7" s="92">
        <v>0</v>
      </c>
      <c r="M7" s="92">
        <f t="shared" si="2"/>
        <v>1</v>
      </c>
      <c r="N7" s="95" t="s">
        <v>233</v>
      </c>
      <c r="O7" s="112" t="s">
        <v>326</v>
      </c>
      <c r="P7" s="110" t="s">
        <v>327</v>
      </c>
      <c r="Q7" s="92">
        <v>0</v>
      </c>
      <c r="AD7" s="62"/>
    </row>
    <row r="8" spans="1:30" x14ac:dyDescent="0.3">
      <c r="A8" s="60">
        <v>7</v>
      </c>
      <c r="B8" s="67"/>
      <c r="C8" s="67"/>
      <c r="D8" s="93">
        <v>17.398078498907196</v>
      </c>
      <c r="E8" s="92">
        <f t="shared" si="0"/>
        <v>5</v>
      </c>
      <c r="F8" s="92">
        <f t="shared" si="1"/>
        <v>1</v>
      </c>
      <c r="G8" s="92">
        <v>1</v>
      </c>
      <c r="I8" s="92">
        <v>0</v>
      </c>
      <c r="M8" s="92">
        <f t="shared" si="2"/>
        <v>1</v>
      </c>
      <c r="N8" s="95" t="s">
        <v>234</v>
      </c>
      <c r="O8" s="112" t="s">
        <v>328</v>
      </c>
      <c r="P8" s="110" t="s">
        <v>329</v>
      </c>
      <c r="Q8" s="92">
        <v>0</v>
      </c>
      <c r="AD8" s="65"/>
    </row>
    <row r="9" spans="1:30" s="84" customFormat="1" ht="33" x14ac:dyDescent="0.3">
      <c r="A9" s="122">
        <v>8</v>
      </c>
      <c r="B9" s="123"/>
      <c r="C9" s="123"/>
      <c r="D9" s="124">
        <v>22.707494861091003</v>
      </c>
      <c r="E9" s="84">
        <f t="shared" si="0"/>
        <v>6</v>
      </c>
      <c r="F9" s="84">
        <f t="shared" si="1"/>
        <v>2</v>
      </c>
      <c r="G9" s="84">
        <v>1</v>
      </c>
      <c r="I9" s="84">
        <v>0</v>
      </c>
      <c r="M9" s="84">
        <f t="shared" si="2"/>
        <v>2</v>
      </c>
      <c r="N9" s="125" t="s">
        <v>235</v>
      </c>
      <c r="O9" s="113" t="s">
        <v>330</v>
      </c>
      <c r="P9" s="127" t="s">
        <v>395</v>
      </c>
      <c r="Q9" s="84">
        <v>0</v>
      </c>
      <c r="R9" s="127"/>
      <c r="T9" s="84" t="s">
        <v>449</v>
      </c>
      <c r="U9" s="84">
        <f>基础属性!F10</f>
        <v>14</v>
      </c>
      <c r="V9" s="84" t="s">
        <v>397</v>
      </c>
      <c r="AD9" s="129"/>
    </row>
    <row r="10" spans="1:30" ht="33" x14ac:dyDescent="0.3">
      <c r="A10" s="60">
        <v>9</v>
      </c>
      <c r="B10" s="67"/>
      <c r="C10" s="67"/>
      <c r="D10" s="93">
        <v>28.877468167345778</v>
      </c>
      <c r="E10" s="92">
        <f t="shared" si="0"/>
        <v>8</v>
      </c>
      <c r="F10" s="92">
        <f t="shared" si="1"/>
        <v>2</v>
      </c>
      <c r="G10" s="92">
        <v>1</v>
      </c>
      <c r="I10" s="92">
        <v>0</v>
      </c>
      <c r="L10" s="83" t="s">
        <v>188</v>
      </c>
      <c r="M10" s="92">
        <f t="shared" si="2"/>
        <v>2</v>
      </c>
      <c r="N10" s="94" t="s">
        <v>236</v>
      </c>
      <c r="O10" s="113" t="s">
        <v>331</v>
      </c>
      <c r="P10" s="111" t="s">
        <v>332</v>
      </c>
      <c r="Q10" s="92">
        <v>0</v>
      </c>
      <c r="R10" s="87"/>
      <c r="S10" s="92" t="s">
        <v>206</v>
      </c>
      <c r="AD10" s="65"/>
    </row>
    <row r="11" spans="1:30" ht="33" x14ac:dyDescent="0.3">
      <c r="A11" s="60">
        <v>10</v>
      </c>
      <c r="B11" s="67"/>
      <c r="C11" s="67"/>
      <c r="D11" s="93">
        <v>36.022668854998699</v>
      </c>
      <c r="E11" s="92">
        <f t="shared" si="0"/>
        <v>10</v>
      </c>
      <c r="F11" s="92">
        <f t="shared" si="1"/>
        <v>2</v>
      </c>
      <c r="G11" s="92">
        <v>1</v>
      </c>
      <c r="I11" s="92">
        <v>0</v>
      </c>
      <c r="M11" s="92">
        <f t="shared" si="2"/>
        <v>2</v>
      </c>
      <c r="N11" s="94" t="s">
        <v>237</v>
      </c>
      <c r="O11" s="113" t="s">
        <v>333</v>
      </c>
      <c r="P11" s="111" t="s">
        <v>394</v>
      </c>
      <c r="Q11" s="92">
        <v>0</v>
      </c>
      <c r="R11" s="87"/>
      <c r="T11" s="83" t="s">
        <v>421</v>
      </c>
      <c r="U11" s="110">
        <f>基础属性!C24</f>
        <v>5</v>
      </c>
      <c r="V11" s="111" t="s">
        <v>398</v>
      </c>
      <c r="W11" s="111"/>
      <c r="AD11" s="73"/>
    </row>
    <row r="12" spans="1:30" ht="33" x14ac:dyDescent="0.3">
      <c r="A12" s="60">
        <v>11</v>
      </c>
      <c r="B12" s="67"/>
      <c r="C12" s="67"/>
      <c r="D12" s="93">
        <v>44.271702780611257</v>
      </c>
      <c r="E12" s="92">
        <f t="shared" si="0"/>
        <v>12</v>
      </c>
      <c r="F12" s="92">
        <f t="shared" si="1"/>
        <v>2</v>
      </c>
      <c r="G12" s="92">
        <v>1</v>
      </c>
      <c r="I12" s="92">
        <v>0</v>
      </c>
      <c r="M12" s="92">
        <f t="shared" si="2"/>
        <v>2</v>
      </c>
      <c r="N12" s="94" t="s">
        <v>238</v>
      </c>
      <c r="O12" s="113" t="s">
        <v>334</v>
      </c>
      <c r="P12" s="111" t="s">
        <v>335</v>
      </c>
      <c r="Q12" s="92">
        <v>0</v>
      </c>
      <c r="R12" s="87"/>
      <c r="Y12" s="87"/>
      <c r="AD12" s="65"/>
    </row>
    <row r="13" spans="1:30" s="84" customFormat="1" ht="82.5" x14ac:dyDescent="0.15">
      <c r="A13" s="122">
        <v>12</v>
      </c>
      <c r="B13" s="123"/>
      <c r="C13" s="123"/>
      <c r="D13" s="124">
        <v>53.600067858742008</v>
      </c>
      <c r="E13" s="84">
        <f t="shared" si="0"/>
        <v>14</v>
      </c>
      <c r="F13" s="84">
        <f t="shared" si="1"/>
        <v>3</v>
      </c>
      <c r="G13" s="84">
        <v>1</v>
      </c>
      <c r="I13" s="84">
        <v>0</v>
      </c>
      <c r="M13" s="84">
        <f t="shared" si="2"/>
        <v>3</v>
      </c>
      <c r="N13" s="125" t="s">
        <v>241</v>
      </c>
      <c r="O13" s="126" t="s">
        <v>336</v>
      </c>
      <c r="P13" s="127" t="s">
        <v>396</v>
      </c>
      <c r="Q13" s="84">
        <v>0</v>
      </c>
      <c r="R13" s="127"/>
      <c r="S13" s="127" t="s">
        <v>217</v>
      </c>
      <c r="T13" s="84" t="s">
        <v>410</v>
      </c>
      <c r="U13" s="84">
        <f>基础属性!C26+基础属性!F10</f>
        <v>24</v>
      </c>
      <c r="V13" s="127" t="s">
        <v>399</v>
      </c>
      <c r="W13" s="127"/>
      <c r="Y13" s="84" t="s">
        <v>220</v>
      </c>
      <c r="Z13" s="84" t="s">
        <v>194</v>
      </c>
      <c r="AD13" s="128"/>
    </row>
    <row r="14" spans="1:30" ht="49.5" x14ac:dyDescent="0.3">
      <c r="A14" s="60">
        <v>13</v>
      </c>
      <c r="B14" s="67"/>
      <c r="C14" s="67"/>
      <c r="D14" s="93">
        <v>64.122615083793747</v>
      </c>
      <c r="E14" s="92">
        <f t="shared" si="0"/>
        <v>17</v>
      </c>
      <c r="F14" s="92">
        <f t="shared" si="1"/>
        <v>2</v>
      </c>
      <c r="G14" s="92">
        <v>1</v>
      </c>
      <c r="I14" s="92">
        <v>0</v>
      </c>
      <c r="M14" s="92">
        <f t="shared" si="2"/>
        <v>2</v>
      </c>
      <c r="N14" s="94" t="s">
        <v>239</v>
      </c>
      <c r="O14" s="113" t="s">
        <v>337</v>
      </c>
      <c r="P14" s="111" t="s">
        <v>338</v>
      </c>
      <c r="Q14" s="92">
        <v>0</v>
      </c>
      <c r="R14" s="87"/>
      <c r="S14" s="83"/>
      <c r="AD14" s="65"/>
    </row>
    <row r="15" spans="1:30" ht="66" x14ac:dyDescent="0.3">
      <c r="A15" s="60">
        <v>14</v>
      </c>
      <c r="B15" s="67"/>
      <c r="C15" s="67"/>
      <c r="D15" s="93">
        <v>75.755001139761504</v>
      </c>
      <c r="E15" s="92">
        <f t="shared" si="0"/>
        <v>19</v>
      </c>
      <c r="F15" s="92">
        <f t="shared" si="1"/>
        <v>4</v>
      </c>
      <c r="G15" s="92">
        <v>1</v>
      </c>
      <c r="I15" s="92">
        <v>0</v>
      </c>
      <c r="M15" s="92">
        <f t="shared" si="2"/>
        <v>4</v>
      </c>
      <c r="N15" s="94" t="s">
        <v>240</v>
      </c>
      <c r="O15" s="113" t="s">
        <v>339</v>
      </c>
      <c r="P15" s="111" t="s">
        <v>340</v>
      </c>
      <c r="Q15" s="92">
        <v>0</v>
      </c>
      <c r="R15" s="87"/>
      <c r="T15" s="111" t="s">
        <v>413</v>
      </c>
      <c r="U15" s="111">
        <f>基础属性!C24+基础属性!C25</f>
        <v>25</v>
      </c>
      <c r="V15" s="111" t="s">
        <v>401</v>
      </c>
      <c r="W15" s="111"/>
      <c r="AD15" s="65"/>
    </row>
    <row r="16" spans="1:30" ht="33" x14ac:dyDescent="0.3">
      <c r="A16" s="60">
        <v>15</v>
      </c>
      <c r="B16" s="81">
        <v>6</v>
      </c>
      <c r="C16" s="84">
        <v>1</v>
      </c>
      <c r="D16" s="93">
        <v>88.587714681606855</v>
      </c>
      <c r="E16" s="92">
        <f t="shared" si="0"/>
        <v>23</v>
      </c>
      <c r="F16" s="92">
        <f t="shared" si="1"/>
        <v>3</v>
      </c>
      <c r="G16" s="92">
        <v>2</v>
      </c>
      <c r="I16" s="92">
        <v>10</v>
      </c>
      <c r="L16" s="98" t="s">
        <v>218</v>
      </c>
      <c r="M16" s="92">
        <v>2</v>
      </c>
      <c r="N16" s="94" t="s">
        <v>242</v>
      </c>
      <c r="O16" s="113" t="s">
        <v>341</v>
      </c>
      <c r="P16" s="111" t="s">
        <v>342</v>
      </c>
      <c r="Q16" s="92">
        <v>0</v>
      </c>
      <c r="T16" s="57" t="s">
        <v>411</v>
      </c>
      <c r="U16" s="110">
        <f>基础属性!C16</f>
        <v>2</v>
      </c>
      <c r="V16" s="87" t="s">
        <v>412</v>
      </c>
      <c r="W16" s="111"/>
      <c r="AD16" s="65"/>
    </row>
    <row r="17" spans="1:30" ht="33" x14ac:dyDescent="0.3">
      <c r="A17" s="60">
        <v>16</v>
      </c>
      <c r="B17" s="67"/>
      <c r="C17" s="67"/>
      <c r="D17" s="93">
        <v>103.15742363934478</v>
      </c>
      <c r="E17" s="92">
        <f t="shared" si="0"/>
        <v>26</v>
      </c>
      <c r="F17" s="92">
        <f t="shared" si="1"/>
        <v>4</v>
      </c>
      <c r="G17" s="92">
        <v>2</v>
      </c>
      <c r="I17" s="92">
        <v>10</v>
      </c>
      <c r="L17" s="87" t="s">
        <v>225</v>
      </c>
      <c r="M17" s="92">
        <f>ROUNDDOWN((E18-E17)/G17,0)</f>
        <v>2</v>
      </c>
      <c r="N17" s="94" t="s">
        <v>243</v>
      </c>
      <c r="O17" s="113" t="s">
        <v>343</v>
      </c>
      <c r="P17" s="111" t="s">
        <v>344</v>
      </c>
      <c r="Q17" s="83">
        <v>1</v>
      </c>
      <c r="R17" s="95" t="s">
        <v>274</v>
      </c>
      <c r="AD17" s="65"/>
    </row>
    <row r="18" spans="1:30" ht="33" x14ac:dyDescent="0.3">
      <c r="A18" s="60">
        <v>17</v>
      </c>
      <c r="B18" s="67"/>
      <c r="C18" s="67"/>
      <c r="D18" s="93">
        <v>119.99247717207706</v>
      </c>
      <c r="E18" s="92">
        <f t="shared" si="0"/>
        <v>30</v>
      </c>
      <c r="F18" s="92">
        <f t="shared" si="1"/>
        <v>5</v>
      </c>
      <c r="G18" s="92">
        <v>2</v>
      </c>
      <c r="I18" s="92">
        <v>10</v>
      </c>
      <c r="L18" s="87"/>
      <c r="M18" s="92">
        <f>ROUNDDOWN((E19-E18)/G18,0)</f>
        <v>2</v>
      </c>
      <c r="N18" s="94" t="s">
        <v>244</v>
      </c>
      <c r="O18" s="113" t="s">
        <v>345</v>
      </c>
      <c r="P18" s="111" t="s">
        <v>346</v>
      </c>
      <c r="Q18" s="92">
        <v>0</v>
      </c>
      <c r="R18" s="95"/>
      <c r="T18" s="111" t="s">
        <v>418</v>
      </c>
      <c r="U18" s="111">
        <f>基础属性!C16+基础属性!C24+基础属性!C25</f>
        <v>27</v>
      </c>
      <c r="V18" s="111" t="s">
        <v>402</v>
      </c>
      <c r="W18" s="111"/>
    </row>
    <row r="19" spans="1:30" ht="33" x14ac:dyDescent="0.3">
      <c r="A19" s="60">
        <v>18</v>
      </c>
      <c r="B19" s="67"/>
      <c r="C19" s="67"/>
      <c r="D19" s="93">
        <v>138.35247717207704</v>
      </c>
      <c r="E19" s="92">
        <f t="shared" si="0"/>
        <v>35</v>
      </c>
      <c r="F19" s="92">
        <f t="shared" si="1"/>
        <v>5</v>
      </c>
      <c r="G19" s="92">
        <v>2</v>
      </c>
      <c r="I19" s="92">
        <v>10</v>
      </c>
      <c r="L19" s="87"/>
      <c r="M19" s="92">
        <f>ROUNDDOWN((E20-E19)/G19,0)</f>
        <v>2</v>
      </c>
      <c r="N19" s="94" t="s">
        <v>245</v>
      </c>
      <c r="O19" s="113" t="s">
        <v>347</v>
      </c>
      <c r="P19" s="111" t="s">
        <v>348</v>
      </c>
      <c r="Q19" s="92">
        <v>1</v>
      </c>
      <c r="R19" s="95" t="s">
        <v>275</v>
      </c>
    </row>
    <row r="20" spans="1:30" ht="33" x14ac:dyDescent="0.3">
      <c r="A20" s="60">
        <v>19</v>
      </c>
      <c r="B20" s="67"/>
      <c r="C20" s="67"/>
      <c r="D20" s="93">
        <v>157.80509824172708</v>
      </c>
      <c r="E20" s="92">
        <f t="shared" si="0"/>
        <v>40</v>
      </c>
      <c r="F20" s="92">
        <f t="shared" si="1"/>
        <v>5</v>
      </c>
      <c r="G20" s="92">
        <v>2</v>
      </c>
      <c r="I20" s="92">
        <v>10</v>
      </c>
      <c r="L20" s="87"/>
      <c r="M20" s="92">
        <f>ROUNDDOWN((E21-E20)/G20,0)</f>
        <v>2</v>
      </c>
      <c r="N20" s="94" t="s">
        <v>246</v>
      </c>
      <c r="O20" s="113" t="s">
        <v>349</v>
      </c>
      <c r="P20" s="111" t="s">
        <v>350</v>
      </c>
      <c r="Q20" s="92">
        <v>0</v>
      </c>
      <c r="T20" s="111" t="s">
        <v>448</v>
      </c>
      <c r="U20" s="111">
        <f>2*基础属性!F11</f>
        <v>34</v>
      </c>
      <c r="V20" s="111" t="s">
        <v>400</v>
      </c>
      <c r="W20" s="111"/>
    </row>
    <row r="21" spans="1:30" ht="33" x14ac:dyDescent="0.15">
      <c r="A21" s="60">
        <v>20</v>
      </c>
      <c r="B21" s="81">
        <v>18</v>
      </c>
      <c r="C21" s="84">
        <v>2</v>
      </c>
      <c r="D21" s="93">
        <v>177.82817683453339</v>
      </c>
      <c r="E21" s="92">
        <f t="shared" si="0"/>
        <v>45</v>
      </c>
      <c r="F21" s="92">
        <f t="shared" si="1"/>
        <v>7</v>
      </c>
      <c r="G21" s="92">
        <v>20</v>
      </c>
      <c r="H21" s="92">
        <v>0.33486891010665243</v>
      </c>
      <c r="I21" s="92">
        <v>15</v>
      </c>
      <c r="J21" s="92">
        <f t="shared" ref="J21:J30" si="3">ROUNDUP(I21*H21,0)</f>
        <v>6</v>
      </c>
      <c r="L21" s="87" t="s">
        <v>219</v>
      </c>
      <c r="M21" s="92">
        <v>0</v>
      </c>
      <c r="N21" s="95"/>
      <c r="O21" s="109"/>
      <c r="P21" s="109"/>
      <c r="Q21" s="92">
        <f>E22-E21-M21-J21</f>
        <v>1</v>
      </c>
      <c r="R21" s="95" t="s">
        <v>276</v>
      </c>
      <c r="S21" s="87" t="s">
        <v>192</v>
      </c>
      <c r="T21" s="87"/>
      <c r="U21" s="111"/>
      <c r="V21" s="87"/>
      <c r="W21" s="111"/>
      <c r="X21" s="83" t="s">
        <v>193</v>
      </c>
    </row>
    <row r="22" spans="1:30" x14ac:dyDescent="0.15">
      <c r="A22" s="60">
        <v>21</v>
      </c>
      <c r="B22" s="67"/>
      <c r="C22" s="67"/>
      <c r="D22" s="93">
        <v>207.9663787441321</v>
      </c>
      <c r="E22" s="92">
        <f t="shared" si="0"/>
        <v>52</v>
      </c>
      <c r="F22" s="92">
        <f t="shared" si="1"/>
        <v>9</v>
      </c>
      <c r="G22" s="92">
        <v>20</v>
      </c>
      <c r="H22" s="92">
        <v>0.36209176333007531</v>
      </c>
      <c r="I22" s="92">
        <v>15</v>
      </c>
      <c r="J22" s="92">
        <f t="shared" si="3"/>
        <v>6</v>
      </c>
      <c r="L22" s="87"/>
      <c r="M22" s="92">
        <v>1</v>
      </c>
      <c r="N22" s="94" t="s">
        <v>247</v>
      </c>
      <c r="O22" s="110" t="s">
        <v>351</v>
      </c>
      <c r="P22" s="111" t="s">
        <v>352</v>
      </c>
      <c r="Q22" s="92">
        <v>1</v>
      </c>
      <c r="R22" s="95" t="s">
        <v>277</v>
      </c>
      <c r="AB22" s="71"/>
    </row>
    <row r="23" spans="1:30" x14ac:dyDescent="0.15">
      <c r="A23" s="60">
        <v>22</v>
      </c>
      <c r="B23" s="67"/>
      <c r="C23" s="67"/>
      <c r="D23" s="93">
        <v>240.55463744383889</v>
      </c>
      <c r="E23" s="92">
        <f t="shared" si="0"/>
        <v>61</v>
      </c>
      <c r="F23" s="92">
        <f t="shared" si="1"/>
        <v>9</v>
      </c>
      <c r="G23" s="92">
        <v>20</v>
      </c>
      <c r="H23" s="92">
        <v>0.40218463905524715</v>
      </c>
      <c r="I23" s="92">
        <v>15</v>
      </c>
      <c r="J23" s="92">
        <f t="shared" si="3"/>
        <v>7</v>
      </c>
      <c r="L23" s="87"/>
      <c r="M23" s="92">
        <v>1</v>
      </c>
      <c r="N23" s="94" t="s">
        <v>248</v>
      </c>
      <c r="O23" s="110" t="s">
        <v>353</v>
      </c>
      <c r="P23" s="110" t="s">
        <v>329</v>
      </c>
      <c r="Q23" s="92">
        <f>E24-E23-M23-J23</f>
        <v>1</v>
      </c>
      <c r="R23" s="95" t="s">
        <v>278</v>
      </c>
      <c r="AB23" s="65"/>
    </row>
    <row r="24" spans="1:30" x14ac:dyDescent="0.15">
      <c r="A24" s="60">
        <v>23</v>
      </c>
      <c r="B24" s="67"/>
      <c r="C24" s="67"/>
      <c r="D24" s="93">
        <v>276.75125495881116</v>
      </c>
      <c r="E24" s="92">
        <f t="shared" si="0"/>
        <v>70</v>
      </c>
      <c r="F24" s="92">
        <f t="shared" si="1"/>
        <v>10</v>
      </c>
      <c r="G24" s="92">
        <v>20</v>
      </c>
      <c r="H24" s="92">
        <v>0.43629618502935374</v>
      </c>
      <c r="I24" s="92">
        <v>15</v>
      </c>
      <c r="J24" s="92">
        <f t="shared" si="3"/>
        <v>7</v>
      </c>
      <c r="L24" s="87"/>
      <c r="M24" s="92">
        <v>1</v>
      </c>
      <c r="N24" s="94" t="s">
        <v>249</v>
      </c>
      <c r="O24" s="110" t="s">
        <v>354</v>
      </c>
      <c r="P24" s="110" t="s">
        <v>355</v>
      </c>
      <c r="Q24" s="92">
        <v>1</v>
      </c>
      <c r="R24" s="95" t="s">
        <v>279</v>
      </c>
      <c r="T24" s="83" t="s">
        <v>420</v>
      </c>
      <c r="U24" s="110">
        <f>基础属性!C24*3+基础属性!C26</f>
        <v>25</v>
      </c>
      <c r="V24" s="83" t="s">
        <v>403</v>
      </c>
      <c r="AB24" s="71"/>
    </row>
    <row r="25" spans="1:30" x14ac:dyDescent="0.15">
      <c r="A25" s="60">
        <v>24</v>
      </c>
      <c r="B25" s="67"/>
      <c r="C25" s="67"/>
      <c r="D25" s="93">
        <v>316.01791161145297</v>
      </c>
      <c r="E25" s="92">
        <f t="shared" si="0"/>
        <v>80</v>
      </c>
      <c r="F25" s="92">
        <f t="shared" si="1"/>
        <v>11</v>
      </c>
      <c r="G25" s="92">
        <v>20</v>
      </c>
      <c r="H25" s="92">
        <v>0.48907762092123774</v>
      </c>
      <c r="I25" s="92">
        <v>15</v>
      </c>
      <c r="J25" s="92">
        <f t="shared" si="3"/>
        <v>8</v>
      </c>
      <c r="L25" s="87"/>
      <c r="M25" s="92">
        <v>1</v>
      </c>
      <c r="N25" s="94" t="s">
        <v>250</v>
      </c>
      <c r="O25" s="110" t="s">
        <v>356</v>
      </c>
      <c r="P25" s="110" t="s">
        <v>327</v>
      </c>
      <c r="Q25" s="92">
        <v>1</v>
      </c>
      <c r="R25" s="94" t="s">
        <v>280</v>
      </c>
      <c r="AB25" s="71"/>
    </row>
    <row r="26" spans="1:30" ht="66" x14ac:dyDescent="0.15">
      <c r="A26" s="60">
        <v>25</v>
      </c>
      <c r="B26" s="67"/>
      <c r="C26" s="67"/>
      <c r="D26" s="93">
        <v>360.03489749436437</v>
      </c>
      <c r="E26" s="92">
        <f t="shared" si="0"/>
        <v>91</v>
      </c>
      <c r="F26" s="92">
        <f t="shared" si="1"/>
        <v>11</v>
      </c>
      <c r="G26" s="92">
        <v>20</v>
      </c>
      <c r="H26" s="92">
        <v>0.52776676896071006</v>
      </c>
      <c r="I26" s="92">
        <v>20</v>
      </c>
      <c r="J26" s="92">
        <f t="shared" si="3"/>
        <v>11</v>
      </c>
      <c r="L26" s="87" t="s">
        <v>226</v>
      </c>
      <c r="M26" s="92">
        <f>ROUNDDOWN((E27-E26)/G26,0)</f>
        <v>0</v>
      </c>
      <c r="N26" s="95"/>
      <c r="O26" s="109"/>
      <c r="P26" s="109"/>
      <c r="Q26" s="92">
        <v>1</v>
      </c>
      <c r="R26" s="96" t="s">
        <v>281</v>
      </c>
      <c r="AB26" s="71"/>
    </row>
    <row r="27" spans="1:30" x14ac:dyDescent="0.15">
      <c r="A27" s="60">
        <v>26</v>
      </c>
      <c r="B27" s="67"/>
      <c r="C27" s="67"/>
      <c r="D27" s="93">
        <v>407.53390670082825</v>
      </c>
      <c r="E27" s="92">
        <f t="shared" si="0"/>
        <v>102</v>
      </c>
      <c r="F27" s="92">
        <f t="shared" si="1"/>
        <v>13</v>
      </c>
      <c r="G27" s="92">
        <v>20</v>
      </c>
      <c r="H27" s="92">
        <v>0.56951647449042386</v>
      </c>
      <c r="I27" s="92">
        <v>20</v>
      </c>
      <c r="J27" s="92">
        <f t="shared" si="3"/>
        <v>12</v>
      </c>
      <c r="L27" s="87"/>
      <c r="M27" s="92">
        <v>1</v>
      </c>
      <c r="N27" s="94" t="s">
        <v>251</v>
      </c>
      <c r="O27" s="110" t="s">
        <v>357</v>
      </c>
      <c r="P27" s="110" t="s">
        <v>323</v>
      </c>
      <c r="Q27" s="92">
        <v>1</v>
      </c>
      <c r="R27" s="96" t="s">
        <v>282</v>
      </c>
      <c r="AB27" s="71"/>
    </row>
    <row r="28" spans="1:30" x14ac:dyDescent="0.15">
      <c r="A28" s="60">
        <v>27</v>
      </c>
      <c r="B28" s="67"/>
      <c r="C28" s="67"/>
      <c r="D28" s="93">
        <v>458.79038940496639</v>
      </c>
      <c r="E28" s="92">
        <f t="shared" si="0"/>
        <v>115</v>
      </c>
      <c r="F28" s="92">
        <f t="shared" si="1"/>
        <v>14</v>
      </c>
      <c r="G28" s="92">
        <v>20</v>
      </c>
      <c r="H28" s="92">
        <v>0.59161396459890347</v>
      </c>
      <c r="I28" s="92">
        <v>20</v>
      </c>
      <c r="J28" s="92">
        <f t="shared" si="3"/>
        <v>12</v>
      </c>
      <c r="L28" s="87"/>
      <c r="M28" s="92">
        <v>1</v>
      </c>
      <c r="N28" s="94" t="s">
        <v>252</v>
      </c>
      <c r="O28" s="110" t="s">
        <v>358</v>
      </c>
      <c r="P28" s="110" t="s">
        <v>321</v>
      </c>
      <c r="Q28" s="92">
        <f>E29-E28-M28-J28</f>
        <v>1</v>
      </c>
      <c r="R28" s="96" t="s">
        <v>283</v>
      </c>
      <c r="AB28" s="73"/>
    </row>
    <row r="29" spans="1:30" x14ac:dyDescent="0.15">
      <c r="A29" s="60">
        <v>28</v>
      </c>
      <c r="B29" s="67"/>
      <c r="C29" s="67"/>
      <c r="D29" s="93">
        <v>512.03564621886767</v>
      </c>
      <c r="E29" s="92">
        <f t="shared" si="0"/>
        <v>129</v>
      </c>
      <c r="F29" s="92">
        <f t="shared" si="1"/>
        <v>13</v>
      </c>
      <c r="G29" s="92">
        <v>20</v>
      </c>
      <c r="H29" s="92">
        <v>0.6145688470585543</v>
      </c>
      <c r="I29" s="92">
        <v>20</v>
      </c>
      <c r="J29" s="92">
        <f t="shared" si="3"/>
        <v>13</v>
      </c>
      <c r="L29" s="87"/>
      <c r="M29" s="92">
        <v>0</v>
      </c>
      <c r="N29" s="95"/>
      <c r="O29" s="109"/>
      <c r="P29" s="109"/>
      <c r="Q29" s="92">
        <v>1</v>
      </c>
      <c r="R29" s="96" t="s">
        <v>284</v>
      </c>
    </row>
    <row r="30" spans="1:30" x14ac:dyDescent="0.3">
      <c r="A30" s="60">
        <v>29</v>
      </c>
      <c r="B30" s="67"/>
      <c r="C30" s="67"/>
      <c r="D30" s="93">
        <v>567.34684245413757</v>
      </c>
      <c r="E30" s="92">
        <f t="shared" si="0"/>
        <v>142</v>
      </c>
      <c r="F30" s="92">
        <f t="shared" si="1"/>
        <v>15</v>
      </c>
      <c r="G30" s="92">
        <v>20</v>
      </c>
      <c r="H30" s="92">
        <v>0.63841438907032289</v>
      </c>
      <c r="I30" s="92">
        <v>20</v>
      </c>
      <c r="J30" s="92">
        <f t="shared" si="3"/>
        <v>13</v>
      </c>
      <c r="L30" s="87"/>
      <c r="M30" s="92">
        <v>1</v>
      </c>
      <c r="N30" s="94" t="s">
        <v>253</v>
      </c>
      <c r="O30" s="110" t="s">
        <v>359</v>
      </c>
      <c r="P30" s="114" t="s">
        <v>360</v>
      </c>
      <c r="Q30" s="92">
        <f>E31-E30-M30-J30</f>
        <v>1</v>
      </c>
      <c r="R30" s="96" t="s">
        <v>285</v>
      </c>
      <c r="T30" s="83" t="s">
        <v>450</v>
      </c>
      <c r="U30" s="110">
        <f>4*基础属性!F11</f>
        <v>68</v>
      </c>
      <c r="V30" s="83" t="s">
        <v>404</v>
      </c>
    </row>
    <row r="31" spans="1:30" ht="49.5" x14ac:dyDescent="0.15">
      <c r="A31" s="60">
        <v>30</v>
      </c>
      <c r="B31" s="81">
        <v>45</v>
      </c>
      <c r="C31" s="84">
        <f>B31/6</f>
        <v>7.5</v>
      </c>
      <c r="D31" s="93">
        <v>624.80413747046669</v>
      </c>
      <c r="E31" s="92">
        <f t="shared" si="0"/>
        <v>157</v>
      </c>
      <c r="F31" s="92">
        <f t="shared" si="1"/>
        <v>18</v>
      </c>
      <c r="H31" s="92">
        <v>0.82908033179258089</v>
      </c>
      <c r="I31" s="92">
        <v>22</v>
      </c>
      <c r="J31" s="92">
        <f t="shared" ref="J31:J50" si="4">ROUNDUP(H31*I31,0)</f>
        <v>19</v>
      </c>
      <c r="K31" s="92">
        <f>F31-J31-Q31-M31</f>
        <v>-3</v>
      </c>
      <c r="L31" s="87" t="s">
        <v>223</v>
      </c>
      <c r="M31" s="92">
        <v>1</v>
      </c>
      <c r="N31" s="95" t="s">
        <v>254</v>
      </c>
      <c r="O31" s="110" t="s">
        <v>361</v>
      </c>
      <c r="P31" s="110" t="s">
        <v>318</v>
      </c>
      <c r="Q31" s="83">
        <v>1</v>
      </c>
      <c r="R31" s="96" t="s">
        <v>286</v>
      </c>
    </row>
    <row r="32" spans="1:30" x14ac:dyDescent="0.15">
      <c r="A32" s="60">
        <v>31</v>
      </c>
      <c r="B32" s="67"/>
      <c r="C32" s="67"/>
      <c r="D32" s="93">
        <v>699.42136733179893</v>
      </c>
      <c r="E32" s="92">
        <f t="shared" si="0"/>
        <v>175</v>
      </c>
      <c r="F32" s="92">
        <f t="shared" si="1"/>
        <v>26</v>
      </c>
      <c r="H32" s="92">
        <v>1.1199554489570054</v>
      </c>
      <c r="I32" s="92">
        <v>22</v>
      </c>
      <c r="J32" s="92">
        <f t="shared" si="4"/>
        <v>25</v>
      </c>
      <c r="K32" s="92">
        <f>F32-J32-Q32-M32</f>
        <v>-1</v>
      </c>
      <c r="L32" s="87"/>
      <c r="M32" s="92">
        <v>1</v>
      </c>
      <c r="N32" s="95" t="s">
        <v>255</v>
      </c>
      <c r="O32" s="110" t="s">
        <v>362</v>
      </c>
      <c r="P32" s="110" t="s">
        <v>363</v>
      </c>
      <c r="Q32" s="92">
        <v>1</v>
      </c>
      <c r="R32" s="96" t="s">
        <v>287</v>
      </c>
    </row>
    <row r="33" spans="1:22" x14ac:dyDescent="0.15">
      <c r="A33" s="60">
        <v>32</v>
      </c>
      <c r="B33" s="67"/>
      <c r="C33" s="67"/>
      <c r="D33" s="93">
        <v>800.21735773792943</v>
      </c>
      <c r="E33" s="92">
        <f t="shared" si="0"/>
        <v>201</v>
      </c>
      <c r="F33" s="92">
        <f t="shared" si="1"/>
        <v>33</v>
      </c>
      <c r="H33" s="92">
        <v>1.5030421544236809</v>
      </c>
      <c r="I33" s="92">
        <v>22</v>
      </c>
      <c r="J33" s="92">
        <f t="shared" si="4"/>
        <v>34</v>
      </c>
      <c r="K33" s="92">
        <f>F33-J33-Q33-M33</f>
        <v>-3</v>
      </c>
      <c r="L33" s="87"/>
      <c r="M33" s="92">
        <v>1</v>
      </c>
      <c r="N33" s="95" t="s">
        <v>256</v>
      </c>
      <c r="O33" s="110" t="s">
        <v>364</v>
      </c>
      <c r="P33" s="110" t="s">
        <v>365</v>
      </c>
      <c r="Q33" s="92">
        <v>1</v>
      </c>
      <c r="R33" s="96" t="s">
        <v>288</v>
      </c>
    </row>
    <row r="34" spans="1:22" x14ac:dyDescent="0.15">
      <c r="A34" s="60">
        <v>33</v>
      </c>
      <c r="B34" s="67"/>
      <c r="C34" s="67"/>
      <c r="D34" s="93">
        <v>935.49115163606075</v>
      </c>
      <c r="E34" s="92">
        <f t="shared" si="0"/>
        <v>234</v>
      </c>
      <c r="F34" s="92">
        <f t="shared" si="1"/>
        <v>43</v>
      </c>
      <c r="H34" s="92">
        <v>1.9001781955840664</v>
      </c>
      <c r="I34" s="92">
        <v>22</v>
      </c>
      <c r="J34" s="92">
        <f t="shared" si="4"/>
        <v>42</v>
      </c>
      <c r="K34" s="92">
        <f>F34-J34-Q34-M34</f>
        <v>-1</v>
      </c>
      <c r="L34" s="87"/>
      <c r="M34" s="92">
        <v>1</v>
      </c>
      <c r="N34" s="95" t="s">
        <v>257</v>
      </c>
      <c r="O34" s="110" t="s">
        <v>366</v>
      </c>
      <c r="P34" s="110" t="s">
        <v>367</v>
      </c>
      <c r="Q34" s="92">
        <v>1</v>
      </c>
      <c r="R34" s="96" t="s">
        <v>289</v>
      </c>
      <c r="T34" s="83" t="s">
        <v>452</v>
      </c>
      <c r="U34" s="110">
        <f>基础属性!C24+基础属性!C24+基础属性!C26+基础属性!C28</f>
        <v>10</v>
      </c>
      <c r="V34" s="83" t="s">
        <v>405</v>
      </c>
    </row>
    <row r="35" spans="1:22" ht="33" x14ac:dyDescent="0.15">
      <c r="A35" s="60">
        <v>34</v>
      </c>
      <c r="B35" s="67"/>
      <c r="C35" s="67"/>
      <c r="D35" s="93">
        <v>1106.5071892386268</v>
      </c>
      <c r="E35" s="92">
        <f t="shared" si="0"/>
        <v>277</v>
      </c>
      <c r="F35" s="92">
        <f t="shared" si="1"/>
        <v>54</v>
      </c>
      <c r="H35" s="92">
        <v>2.3906612081907559</v>
      </c>
      <c r="I35" s="92">
        <v>22</v>
      </c>
      <c r="J35" s="92">
        <f t="shared" si="4"/>
        <v>53</v>
      </c>
      <c r="K35" s="92">
        <f>F35-J35-Q35-M35</f>
        <v>-1</v>
      </c>
      <c r="L35" s="87" t="s">
        <v>224</v>
      </c>
      <c r="M35" s="92">
        <v>1</v>
      </c>
      <c r="N35" s="95" t="s">
        <v>258</v>
      </c>
      <c r="O35" s="110" t="s">
        <v>368</v>
      </c>
      <c r="P35" s="110" t="s">
        <v>369</v>
      </c>
      <c r="Q35" s="92">
        <v>1</v>
      </c>
      <c r="R35" s="96" t="s">
        <v>290</v>
      </c>
    </row>
    <row r="36" spans="1:22" x14ac:dyDescent="0.15">
      <c r="A36" s="60">
        <v>35</v>
      </c>
      <c r="B36" s="67"/>
      <c r="C36" s="67"/>
      <c r="D36" s="93">
        <v>1321.6666979757947</v>
      </c>
      <c r="E36" s="92">
        <f t="shared" si="0"/>
        <v>331</v>
      </c>
      <c r="F36" s="92">
        <f t="shared" si="1"/>
        <v>61</v>
      </c>
      <c r="H36" s="92">
        <v>2.7333676556963828</v>
      </c>
      <c r="I36" s="92">
        <v>22</v>
      </c>
      <c r="J36" s="92">
        <f t="shared" si="4"/>
        <v>61</v>
      </c>
      <c r="K36" s="92">
        <f>F36-J36-Q36-M36</f>
        <v>-2</v>
      </c>
      <c r="M36" s="92">
        <v>1</v>
      </c>
      <c r="N36" s="95" t="s">
        <v>259</v>
      </c>
      <c r="O36" s="110" t="s">
        <v>370</v>
      </c>
      <c r="P36" s="110" t="s">
        <v>371</v>
      </c>
      <c r="Q36" s="92">
        <v>1</v>
      </c>
      <c r="R36" s="96" t="s">
        <v>291</v>
      </c>
    </row>
    <row r="37" spans="1:22" x14ac:dyDescent="0.15">
      <c r="A37" s="60">
        <v>36</v>
      </c>
      <c r="B37" s="67"/>
      <c r="C37" s="67"/>
      <c r="D37" s="93">
        <v>1567.6697869884692</v>
      </c>
      <c r="E37" s="92">
        <f t="shared" si="0"/>
        <v>392</v>
      </c>
      <c r="F37" s="92">
        <f t="shared" si="1"/>
        <v>71</v>
      </c>
      <c r="H37" s="92">
        <v>3.1231987991242725</v>
      </c>
      <c r="I37" s="92">
        <v>22</v>
      </c>
      <c r="J37" s="92">
        <f t="shared" si="4"/>
        <v>69</v>
      </c>
      <c r="K37" s="92">
        <f>F37-J37-Q37-M37</f>
        <v>0</v>
      </c>
      <c r="M37" s="92">
        <v>1</v>
      </c>
      <c r="N37" s="95" t="s">
        <v>260</v>
      </c>
      <c r="O37" s="110" t="s">
        <v>372</v>
      </c>
      <c r="P37" s="110" t="s">
        <v>373</v>
      </c>
      <c r="Q37" s="92">
        <v>1</v>
      </c>
      <c r="R37" s="96" t="s">
        <v>292</v>
      </c>
    </row>
    <row r="38" spans="1:22" x14ac:dyDescent="0.3">
      <c r="A38" s="60">
        <v>37</v>
      </c>
      <c r="B38" s="67"/>
      <c r="C38" s="67"/>
      <c r="D38" s="93">
        <v>1848.7576789096538</v>
      </c>
      <c r="E38" s="92">
        <f t="shared" si="0"/>
        <v>463</v>
      </c>
      <c r="F38" s="92">
        <f t="shared" si="1"/>
        <v>78</v>
      </c>
      <c r="H38" s="92">
        <v>3.459834787232329</v>
      </c>
      <c r="I38" s="92">
        <v>22</v>
      </c>
      <c r="J38" s="92">
        <f t="shared" si="4"/>
        <v>77</v>
      </c>
      <c r="K38" s="92">
        <f>F38-J38-Q38-M38</f>
        <v>-1</v>
      </c>
      <c r="M38" s="92">
        <v>1</v>
      </c>
      <c r="N38" s="95" t="s">
        <v>261</v>
      </c>
      <c r="O38" s="110" t="s">
        <v>374</v>
      </c>
      <c r="P38" s="114" t="s">
        <v>375</v>
      </c>
      <c r="Q38" s="92">
        <v>1</v>
      </c>
      <c r="R38" s="96" t="s">
        <v>293</v>
      </c>
      <c r="T38" s="83" t="s">
        <v>414</v>
      </c>
      <c r="U38" s="110">
        <f>基础属性!F12</f>
        <v>32</v>
      </c>
      <c r="V38" s="83" t="s">
        <v>406</v>
      </c>
    </row>
    <row r="39" spans="1:22" x14ac:dyDescent="0.15">
      <c r="A39" s="60">
        <v>38</v>
      </c>
      <c r="B39" s="67"/>
      <c r="C39" s="67"/>
      <c r="D39" s="93">
        <v>2160.1428097605635</v>
      </c>
      <c r="E39" s="92">
        <f t="shared" si="0"/>
        <v>541</v>
      </c>
      <c r="F39" s="92">
        <f t="shared" si="1"/>
        <v>84</v>
      </c>
      <c r="H39" s="92">
        <v>3.7383289425027675</v>
      </c>
      <c r="I39" s="92">
        <v>22</v>
      </c>
      <c r="J39" s="92">
        <f t="shared" si="4"/>
        <v>83</v>
      </c>
      <c r="K39" s="92">
        <f>F39-J39-Q39-M39</f>
        <v>-1</v>
      </c>
      <c r="M39" s="92">
        <v>1</v>
      </c>
      <c r="N39" s="95" t="s">
        <v>262</v>
      </c>
      <c r="O39" s="110" t="s">
        <v>376</v>
      </c>
      <c r="P39" s="110" t="s">
        <v>377</v>
      </c>
      <c r="Q39" s="92">
        <v>1</v>
      </c>
      <c r="R39" s="96" t="s">
        <v>294</v>
      </c>
    </row>
    <row r="40" spans="1:22" x14ac:dyDescent="0.15">
      <c r="A40" s="60">
        <v>39</v>
      </c>
      <c r="B40" s="67"/>
      <c r="C40" s="67"/>
      <c r="D40" s="93">
        <v>2496.5924145858125</v>
      </c>
      <c r="E40" s="92">
        <f t="shared" si="0"/>
        <v>625</v>
      </c>
      <c r="F40" s="92">
        <f t="shared" si="1"/>
        <v>92</v>
      </c>
      <c r="H40" s="92">
        <v>4.0824661749796558</v>
      </c>
      <c r="I40" s="92">
        <v>22</v>
      </c>
      <c r="J40" s="92">
        <f t="shared" si="4"/>
        <v>90</v>
      </c>
      <c r="K40" s="92">
        <f>F40-J40-Q40-M40</f>
        <v>0</v>
      </c>
      <c r="M40" s="92">
        <v>1</v>
      </c>
      <c r="N40" s="95" t="s">
        <v>263</v>
      </c>
      <c r="O40" s="110" t="s">
        <v>378</v>
      </c>
      <c r="P40" s="110" t="s">
        <v>352</v>
      </c>
      <c r="Q40" s="92">
        <v>1</v>
      </c>
      <c r="R40" s="96" t="s">
        <v>295</v>
      </c>
    </row>
    <row r="41" spans="1:22" x14ac:dyDescent="0.15">
      <c r="A41" s="60">
        <v>40</v>
      </c>
      <c r="B41" s="81">
        <v>225</v>
      </c>
      <c r="C41" s="84">
        <f>B41/6</f>
        <v>37.5</v>
      </c>
      <c r="D41" s="93">
        <v>2864.0143703339818</v>
      </c>
      <c r="E41" s="92">
        <f t="shared" si="0"/>
        <v>717</v>
      </c>
      <c r="F41" s="92">
        <f t="shared" si="1"/>
        <v>100</v>
      </c>
      <c r="H41" s="92">
        <v>4.4569292229428923</v>
      </c>
      <c r="I41" s="92">
        <v>22</v>
      </c>
      <c r="J41" s="92">
        <f t="shared" si="4"/>
        <v>99</v>
      </c>
      <c r="K41" s="92">
        <f>F41-J41-Q41-M41</f>
        <v>-1</v>
      </c>
      <c r="M41" s="92">
        <v>1</v>
      </c>
      <c r="N41" s="95" t="s">
        <v>264</v>
      </c>
      <c r="O41" s="110" t="s">
        <v>379</v>
      </c>
      <c r="P41" s="110" t="s">
        <v>329</v>
      </c>
      <c r="Q41" s="92">
        <v>1</v>
      </c>
      <c r="R41" s="96" t="s">
        <v>296</v>
      </c>
    </row>
    <row r="42" spans="1:22" x14ac:dyDescent="0.15">
      <c r="A42" s="60">
        <v>41</v>
      </c>
      <c r="B42" s="67"/>
      <c r="C42" s="84"/>
      <c r="D42" s="93">
        <v>3265.138000398842</v>
      </c>
      <c r="E42" s="92">
        <f t="shared" si="0"/>
        <v>817</v>
      </c>
      <c r="F42" s="92">
        <f t="shared" si="1"/>
        <v>114</v>
      </c>
      <c r="H42" s="92">
        <v>5.0734459388625295</v>
      </c>
      <c r="I42" s="92">
        <v>22</v>
      </c>
      <c r="J42" s="92">
        <f t="shared" si="4"/>
        <v>112</v>
      </c>
      <c r="K42" s="92">
        <f>F42-J42-Q42-M42</f>
        <v>0</v>
      </c>
      <c r="M42" s="92">
        <v>1</v>
      </c>
      <c r="N42" s="95" t="s">
        <v>265</v>
      </c>
      <c r="O42" s="110" t="s">
        <v>380</v>
      </c>
      <c r="P42" s="110" t="s">
        <v>318</v>
      </c>
      <c r="Q42" s="92">
        <v>1</v>
      </c>
      <c r="R42" s="96" t="s">
        <v>297</v>
      </c>
      <c r="T42" s="83" t="s">
        <v>453</v>
      </c>
      <c r="U42" s="110">
        <f>基础属性!C24+基础属性!F12+基础属性!C16+基础属性!C17</f>
        <v>44</v>
      </c>
      <c r="V42" s="83" t="s">
        <v>407</v>
      </c>
    </row>
    <row r="43" spans="1:22" x14ac:dyDescent="0.15">
      <c r="A43" s="60">
        <v>42</v>
      </c>
      <c r="B43" s="67"/>
      <c r="C43" s="84"/>
      <c r="D43" s="93">
        <v>3721.7481348964698</v>
      </c>
      <c r="E43" s="92">
        <f t="shared" si="0"/>
        <v>931</v>
      </c>
      <c r="F43" s="92">
        <f t="shared" si="1"/>
        <v>129</v>
      </c>
      <c r="H43" s="92">
        <v>5.7278869861453083</v>
      </c>
      <c r="I43" s="92">
        <v>22</v>
      </c>
      <c r="J43" s="92">
        <f t="shared" si="4"/>
        <v>127</v>
      </c>
      <c r="K43" s="92">
        <f>F43-J43-Q43-M43</f>
        <v>0</v>
      </c>
      <c r="M43" s="92">
        <v>1</v>
      </c>
      <c r="N43" s="95" t="s">
        <v>266</v>
      </c>
      <c r="O43" s="110" t="s">
        <v>381</v>
      </c>
      <c r="P43" s="110" t="s">
        <v>382</v>
      </c>
      <c r="Q43" s="92">
        <v>1</v>
      </c>
      <c r="R43" s="96" t="s">
        <v>298</v>
      </c>
    </row>
    <row r="44" spans="1:22" x14ac:dyDescent="0.15">
      <c r="A44" s="60">
        <v>43</v>
      </c>
      <c r="B44" s="67"/>
      <c r="C44" s="84"/>
      <c r="D44" s="93">
        <v>4237.2579636495475</v>
      </c>
      <c r="E44" s="92">
        <f t="shared" si="0"/>
        <v>1060</v>
      </c>
      <c r="F44" s="92">
        <f t="shared" si="1"/>
        <v>146</v>
      </c>
      <c r="H44" s="92">
        <v>6.4839449657397683</v>
      </c>
      <c r="I44" s="92">
        <v>22</v>
      </c>
      <c r="J44" s="92">
        <f t="shared" si="4"/>
        <v>143</v>
      </c>
      <c r="K44" s="92">
        <f>F44-J44-Q44-M44</f>
        <v>1</v>
      </c>
      <c r="M44" s="92">
        <v>1</v>
      </c>
      <c r="N44" s="95" t="s">
        <v>267</v>
      </c>
      <c r="O44" s="110" t="s">
        <v>383</v>
      </c>
      <c r="P44" s="110" t="s">
        <v>323</v>
      </c>
      <c r="Q44" s="92">
        <v>1</v>
      </c>
      <c r="R44" s="96" t="s">
        <v>299</v>
      </c>
    </row>
    <row r="45" spans="1:22" x14ac:dyDescent="0.15">
      <c r="A45" s="60">
        <v>44</v>
      </c>
      <c r="B45" s="67"/>
      <c r="C45" s="84"/>
      <c r="D45" s="93">
        <v>4820.8130105661266</v>
      </c>
      <c r="E45" s="92">
        <f t="shared" si="0"/>
        <v>1206</v>
      </c>
      <c r="F45" s="92">
        <f t="shared" si="1"/>
        <v>162</v>
      </c>
      <c r="H45" s="92">
        <v>7.2021992832966628</v>
      </c>
      <c r="I45" s="92">
        <v>22</v>
      </c>
      <c r="J45" s="92">
        <f t="shared" si="4"/>
        <v>159</v>
      </c>
      <c r="K45" s="92">
        <f>F45-J45-Q45-M45</f>
        <v>1</v>
      </c>
      <c r="M45" s="92">
        <v>1</v>
      </c>
      <c r="N45" s="95" t="s">
        <v>268</v>
      </c>
      <c r="O45" s="110" t="s">
        <v>384</v>
      </c>
      <c r="P45" s="110" t="s">
        <v>363</v>
      </c>
      <c r="Q45" s="92">
        <v>1</v>
      </c>
      <c r="R45" s="96" t="s">
        <v>300</v>
      </c>
    </row>
    <row r="46" spans="1:22" x14ac:dyDescent="0.3">
      <c r="A46" s="60">
        <v>45</v>
      </c>
      <c r="B46" s="67"/>
      <c r="C46" s="84"/>
      <c r="D46" s="93">
        <v>5469.0109460628264</v>
      </c>
      <c r="E46" s="92">
        <f t="shared" si="0"/>
        <v>1368</v>
      </c>
      <c r="F46" s="92">
        <f t="shared" si="1"/>
        <v>177</v>
      </c>
      <c r="H46" s="92">
        <v>7.8718686433769403</v>
      </c>
      <c r="I46" s="92">
        <v>22</v>
      </c>
      <c r="J46" s="92">
        <f t="shared" si="4"/>
        <v>174</v>
      </c>
      <c r="K46" s="92">
        <f>F46-J46-Q46-M46</f>
        <v>1</v>
      </c>
      <c r="M46" s="92">
        <v>1</v>
      </c>
      <c r="N46" s="95" t="s">
        <v>269</v>
      </c>
      <c r="O46" s="110" t="s">
        <v>385</v>
      </c>
      <c r="P46" s="114" t="s">
        <v>386</v>
      </c>
      <c r="Q46" s="92">
        <v>1</v>
      </c>
      <c r="R46" s="96" t="s">
        <v>301</v>
      </c>
      <c r="T46" s="83" t="s">
        <v>415</v>
      </c>
      <c r="U46" s="110">
        <f>基础属性!C24+基础属性!C26+基础属性!C16+基础属性!C17</f>
        <v>22</v>
      </c>
      <c r="V46" s="83" t="s">
        <v>408</v>
      </c>
    </row>
    <row r="47" spans="1:22" x14ac:dyDescent="0.15">
      <c r="A47" s="60">
        <v>46</v>
      </c>
      <c r="B47" s="67"/>
      <c r="C47" s="84"/>
      <c r="D47" s="93">
        <v>6177.4791239667511</v>
      </c>
      <c r="E47" s="92">
        <f t="shared" si="0"/>
        <v>1545</v>
      </c>
      <c r="F47" s="92">
        <f t="shared" si="1"/>
        <v>187</v>
      </c>
      <c r="H47" s="92">
        <v>8.3358425081009297</v>
      </c>
      <c r="I47" s="92">
        <v>22</v>
      </c>
      <c r="J47" s="92">
        <f t="shared" si="4"/>
        <v>184</v>
      </c>
      <c r="K47" s="92">
        <f>F47-J47-Q47-M47</f>
        <v>1</v>
      </c>
      <c r="M47" s="92">
        <v>1</v>
      </c>
      <c r="N47" s="95" t="s">
        <v>270</v>
      </c>
      <c r="O47" s="110" t="s">
        <v>387</v>
      </c>
      <c r="P47" s="110" t="s">
        <v>388</v>
      </c>
      <c r="Q47" s="92">
        <v>1</v>
      </c>
      <c r="R47" s="96" t="s">
        <v>302</v>
      </c>
    </row>
    <row r="48" spans="1:22" x14ac:dyDescent="0.15">
      <c r="A48" s="60">
        <v>47</v>
      </c>
      <c r="B48" s="67"/>
      <c r="C48" s="84"/>
      <c r="D48" s="93">
        <v>6927.7049496958352</v>
      </c>
      <c r="E48" s="92">
        <f t="shared" si="0"/>
        <v>1732</v>
      </c>
      <c r="F48" s="92">
        <f t="shared" si="1"/>
        <v>201</v>
      </c>
      <c r="H48" s="92">
        <v>8.8969784470124385</v>
      </c>
      <c r="I48" s="92">
        <v>22</v>
      </c>
      <c r="J48" s="92">
        <f t="shared" si="4"/>
        <v>196</v>
      </c>
      <c r="K48" s="92">
        <f>F48-J48-Q48-M48</f>
        <v>3</v>
      </c>
      <c r="M48" s="92">
        <v>1</v>
      </c>
      <c r="N48" s="95" t="s">
        <v>271</v>
      </c>
      <c r="O48" s="110" t="s">
        <v>389</v>
      </c>
      <c r="P48" s="110" t="s">
        <v>390</v>
      </c>
      <c r="Q48" s="92">
        <v>1</v>
      </c>
      <c r="R48" s="96" t="s">
        <v>303</v>
      </c>
    </row>
    <row r="49" spans="1:22" x14ac:dyDescent="0.15">
      <c r="A49" s="60">
        <v>48</v>
      </c>
      <c r="B49" s="67"/>
      <c r="C49" s="84"/>
      <c r="D49" s="93">
        <v>7728.4330099269546</v>
      </c>
      <c r="E49" s="92">
        <f t="shared" si="0"/>
        <v>1933</v>
      </c>
      <c r="F49" s="92">
        <f t="shared" si="1"/>
        <v>213</v>
      </c>
      <c r="H49" s="92">
        <v>9.4958878373335889</v>
      </c>
      <c r="I49" s="92">
        <v>22</v>
      </c>
      <c r="J49" s="92">
        <f t="shared" si="4"/>
        <v>209</v>
      </c>
      <c r="K49" s="92">
        <f>F49-J49-Q49-M49</f>
        <v>2</v>
      </c>
      <c r="M49" s="92">
        <v>1</v>
      </c>
      <c r="N49" s="95" t="s">
        <v>272</v>
      </c>
      <c r="O49" s="110" t="s">
        <v>391</v>
      </c>
      <c r="P49" s="110" t="s">
        <v>392</v>
      </c>
      <c r="Q49" s="92">
        <v>1</v>
      </c>
      <c r="R49" s="96" t="s">
        <v>304</v>
      </c>
    </row>
    <row r="50" spans="1:22" x14ac:dyDescent="0.15">
      <c r="A50" s="60">
        <v>49</v>
      </c>
      <c r="B50" s="67"/>
      <c r="C50" s="84"/>
      <c r="D50" s="93">
        <v>8583.0629152869769</v>
      </c>
      <c r="E50" s="92">
        <f t="shared" si="0"/>
        <v>2146</v>
      </c>
      <c r="F50" s="92">
        <f t="shared" si="1"/>
        <v>228</v>
      </c>
      <c r="H50" s="92">
        <v>10.135113438371786</v>
      </c>
      <c r="I50" s="92">
        <v>22</v>
      </c>
      <c r="J50" s="92">
        <f t="shared" si="4"/>
        <v>223</v>
      </c>
      <c r="K50" s="92">
        <f>F50-J50-Q50-M50</f>
        <v>3</v>
      </c>
      <c r="M50" s="92">
        <v>1</v>
      </c>
      <c r="N50" s="95" t="s">
        <v>273</v>
      </c>
      <c r="O50" s="110" t="s">
        <v>374</v>
      </c>
      <c r="P50" s="110" t="s">
        <v>393</v>
      </c>
      <c r="Q50" s="92">
        <v>1</v>
      </c>
      <c r="R50" s="96" t="s">
        <v>305</v>
      </c>
      <c r="T50" s="83" t="s">
        <v>451</v>
      </c>
      <c r="U50" s="110">
        <f>8*基础属性!F11</f>
        <v>136</v>
      </c>
      <c r="V50" s="83" t="s">
        <v>409</v>
      </c>
    </row>
    <row r="51" spans="1:22" s="50" customFormat="1" ht="17.25" thickBot="1" x14ac:dyDescent="0.2">
      <c r="A51" s="88">
        <v>50</v>
      </c>
      <c r="B51" s="89">
        <v>675</v>
      </c>
      <c r="C51" s="89">
        <f>B51/6</f>
        <v>112.5</v>
      </c>
      <c r="D51" s="93">
        <v>9495.2231247404379</v>
      </c>
      <c r="E51" s="92">
        <f t="shared" si="0"/>
        <v>2374</v>
      </c>
      <c r="F51" s="92">
        <f t="shared" si="1"/>
        <v>241</v>
      </c>
      <c r="G51" s="92"/>
      <c r="I51" s="50">
        <v>22</v>
      </c>
    </row>
    <row r="52" spans="1:22" x14ac:dyDescent="0.15">
      <c r="A52" s="60">
        <v>51</v>
      </c>
      <c r="B52" s="67"/>
      <c r="C52" s="84"/>
      <c r="D52" s="93">
        <v>10456.712581147627</v>
      </c>
      <c r="E52" s="92">
        <f t="shared" si="0"/>
        <v>2615</v>
      </c>
    </row>
    <row r="53" spans="1:22" x14ac:dyDescent="0.15">
      <c r="A53" s="60">
        <v>52</v>
      </c>
      <c r="B53" s="67"/>
      <c r="C53" s="84"/>
      <c r="D53" s="93">
        <v>11464.352634467097</v>
      </c>
      <c r="E53" s="92">
        <f t="shared" si="0"/>
        <v>2867</v>
      </c>
    </row>
    <row r="54" spans="1:22" x14ac:dyDescent="0.15">
      <c r="A54" s="60">
        <v>53</v>
      </c>
      <c r="B54" s="67"/>
      <c r="C54" s="84"/>
      <c r="D54" s="93">
        <v>12529.000839340863</v>
      </c>
      <c r="E54" s="92">
        <f t="shared" si="0"/>
        <v>3133</v>
      </c>
    </row>
    <row r="55" spans="1:22" x14ac:dyDescent="0.15">
      <c r="A55" s="60">
        <v>54</v>
      </c>
      <c r="B55" s="67"/>
      <c r="C55" s="84"/>
      <c r="D55" s="93">
        <v>13663.858237914477</v>
      </c>
      <c r="E55" s="92">
        <f t="shared" si="0"/>
        <v>3416</v>
      </c>
    </row>
    <row r="56" spans="1:22" x14ac:dyDescent="0.15">
      <c r="A56" s="60">
        <v>55</v>
      </c>
      <c r="B56" s="67"/>
      <c r="C56" s="84"/>
      <c r="D56" s="93">
        <v>14858.371700549853</v>
      </c>
      <c r="E56" s="92">
        <f t="shared" si="0"/>
        <v>3715</v>
      </c>
    </row>
    <row r="57" spans="1:22" x14ac:dyDescent="0.15">
      <c r="A57" s="60">
        <v>56</v>
      </c>
      <c r="B57" s="67"/>
      <c r="C57" s="84"/>
      <c r="D57" s="93">
        <v>16123.5734020902</v>
      </c>
      <c r="E57" s="92">
        <f t="shared" si="0"/>
        <v>4031</v>
      </c>
    </row>
    <row r="58" spans="1:22" x14ac:dyDescent="0.15">
      <c r="A58" s="60">
        <v>57</v>
      </c>
      <c r="B58" s="67"/>
      <c r="C58" s="84"/>
      <c r="D58" s="93">
        <v>17453.213395985953</v>
      </c>
      <c r="E58" s="92">
        <f t="shared" si="0"/>
        <v>4364</v>
      </c>
    </row>
    <row r="59" spans="1:22" x14ac:dyDescent="0.15">
      <c r="A59" s="60">
        <v>58</v>
      </c>
      <c r="B59" s="67"/>
      <c r="C59" s="84"/>
      <c r="D59" s="93">
        <v>18834.676827702009</v>
      </c>
      <c r="E59" s="92">
        <f t="shared" si="0"/>
        <v>4709</v>
      </c>
    </row>
    <row r="60" spans="1:22" x14ac:dyDescent="0.15">
      <c r="A60" s="60">
        <v>59</v>
      </c>
      <c r="B60" s="67"/>
      <c r="C60" s="84"/>
      <c r="D60" s="93">
        <v>20268.38875851304</v>
      </c>
      <c r="E60" s="92">
        <f t="shared" si="0"/>
        <v>5068</v>
      </c>
    </row>
    <row r="61" spans="1:22" x14ac:dyDescent="0.15">
      <c r="A61" s="60">
        <v>60</v>
      </c>
      <c r="B61" s="81">
        <v>1215</v>
      </c>
      <c r="C61" s="84">
        <f>B61/6</f>
        <v>202.5</v>
      </c>
      <c r="D61" s="93">
        <v>21754.556038595263</v>
      </c>
      <c r="E61" s="92">
        <f t="shared" si="0"/>
        <v>5439</v>
      </c>
    </row>
    <row r="62" spans="1:22" x14ac:dyDescent="0.15">
      <c r="A62" s="60">
        <v>61</v>
      </c>
      <c r="B62" s="67"/>
      <c r="C62" s="84"/>
      <c r="D62" s="93">
        <v>23285.324131431145</v>
      </c>
      <c r="E62" s="92">
        <f t="shared" si="0"/>
        <v>5822</v>
      </c>
    </row>
    <row r="63" spans="1:22" x14ac:dyDescent="0.15">
      <c r="A63" s="60">
        <v>62</v>
      </c>
      <c r="B63" s="67"/>
      <c r="C63" s="84"/>
      <c r="D63" s="93">
        <v>24871.56946232366</v>
      </c>
      <c r="E63" s="92">
        <f t="shared" si="0"/>
        <v>6218</v>
      </c>
    </row>
    <row r="64" spans="1:22" x14ac:dyDescent="0.15">
      <c r="A64" s="60">
        <v>63</v>
      </c>
      <c r="B64" s="67"/>
      <c r="C64" s="84"/>
      <c r="D64" s="93">
        <v>26506.554067653593</v>
      </c>
      <c r="E64" s="92">
        <f t="shared" si="0"/>
        <v>6627</v>
      </c>
    </row>
    <row r="65" spans="1:5" x14ac:dyDescent="0.15">
      <c r="A65" s="60">
        <v>64</v>
      </c>
      <c r="B65" s="67"/>
      <c r="C65" s="84"/>
      <c r="D65" s="93">
        <v>28197.287965173608</v>
      </c>
      <c r="E65" s="92">
        <f t="shared" si="0"/>
        <v>7050</v>
      </c>
    </row>
    <row r="66" spans="1:5" x14ac:dyDescent="0.15">
      <c r="A66" s="60">
        <v>65</v>
      </c>
      <c r="B66" s="67"/>
      <c r="C66" s="84"/>
      <c r="D66" s="93">
        <v>29966.967277695658</v>
      </c>
      <c r="E66" s="92">
        <f t="shared" si="0"/>
        <v>7492</v>
      </c>
    </row>
    <row r="67" spans="1:5" x14ac:dyDescent="0.15">
      <c r="A67" s="60">
        <v>66</v>
      </c>
      <c r="B67" s="67"/>
      <c r="C67" s="84"/>
      <c r="D67" s="93">
        <v>31821.079969296257</v>
      </c>
      <c r="E67" s="92">
        <f t="shared" si="0"/>
        <v>7956</v>
      </c>
    </row>
    <row r="68" spans="1:5" x14ac:dyDescent="0.15">
      <c r="A68" s="60">
        <v>67</v>
      </c>
      <c r="B68" s="67"/>
      <c r="C68" s="84"/>
      <c r="D68" s="93">
        <v>33750.517411574248</v>
      </c>
      <c r="E68" s="92">
        <f t="shared" ref="E68:E100" si="5">ROUNDUP(D68/4,0)</f>
        <v>8438</v>
      </c>
    </row>
    <row r="69" spans="1:5" x14ac:dyDescent="0.15">
      <c r="A69" s="60">
        <v>68</v>
      </c>
      <c r="B69" s="67"/>
      <c r="C69" s="84"/>
      <c r="D69" s="93">
        <v>35747.152657664286</v>
      </c>
      <c r="E69" s="92">
        <f t="shared" si="5"/>
        <v>8937</v>
      </c>
    </row>
    <row r="70" spans="1:5" x14ac:dyDescent="0.15">
      <c r="A70" s="60">
        <v>69</v>
      </c>
      <c r="B70" s="67"/>
      <c r="C70" s="84"/>
      <c r="D70" s="93">
        <v>37801.885255449903</v>
      </c>
      <c r="E70" s="92">
        <f t="shared" si="5"/>
        <v>9451</v>
      </c>
    </row>
    <row r="71" spans="1:5" x14ac:dyDescent="0.15">
      <c r="A71" s="60">
        <v>70</v>
      </c>
      <c r="B71" s="81">
        <v>1845</v>
      </c>
      <c r="C71" s="84">
        <f>B71/6</f>
        <v>307.5</v>
      </c>
      <c r="D71" s="93">
        <v>39911.610869177966</v>
      </c>
      <c r="E71" s="92">
        <f t="shared" si="5"/>
        <v>9978</v>
      </c>
    </row>
    <row r="72" spans="1:5" x14ac:dyDescent="0.15">
      <c r="A72" s="60">
        <v>71</v>
      </c>
      <c r="B72" s="67"/>
      <c r="C72" s="84"/>
      <c r="D72" s="93">
        <v>42097.465980066125</v>
      </c>
      <c r="E72" s="92">
        <f t="shared" si="5"/>
        <v>10525</v>
      </c>
    </row>
    <row r="73" spans="1:5" x14ac:dyDescent="0.15">
      <c r="A73" s="60">
        <v>72</v>
      </c>
      <c r="B73" s="67"/>
      <c r="C73" s="84"/>
      <c r="D73" s="93">
        <v>44371.52663381998</v>
      </c>
      <c r="E73" s="92">
        <f t="shared" si="5"/>
        <v>11093</v>
      </c>
    </row>
    <row r="74" spans="1:5" x14ac:dyDescent="0.15">
      <c r="A74" s="60">
        <v>73</v>
      </c>
      <c r="B74" s="67"/>
      <c r="C74" s="84"/>
      <c r="D74" s="93">
        <v>46757.773058989878</v>
      </c>
      <c r="E74" s="92">
        <f t="shared" si="5"/>
        <v>11690</v>
      </c>
    </row>
    <row r="75" spans="1:5" x14ac:dyDescent="0.15">
      <c r="A75" s="60">
        <v>74</v>
      </c>
      <c r="B75" s="67"/>
      <c r="C75" s="84"/>
      <c r="D75" s="93">
        <v>49292.18447478523</v>
      </c>
      <c r="E75" s="92">
        <f t="shared" si="5"/>
        <v>12324</v>
      </c>
    </row>
    <row r="76" spans="1:5" x14ac:dyDescent="0.15">
      <c r="A76" s="60">
        <v>75</v>
      </c>
      <c r="B76" s="67"/>
      <c r="C76" s="84"/>
      <c r="D76" s="93">
        <v>51988.965649934595</v>
      </c>
      <c r="E76" s="92">
        <f t="shared" si="5"/>
        <v>12998</v>
      </c>
    </row>
    <row r="77" spans="1:5" x14ac:dyDescent="0.15">
      <c r="A77" s="60">
        <v>76</v>
      </c>
      <c r="B77" s="67"/>
      <c r="C77" s="84"/>
      <c r="D77" s="93">
        <v>54869.169706030523</v>
      </c>
      <c r="E77" s="92">
        <f t="shared" si="5"/>
        <v>13718</v>
      </c>
    </row>
    <row r="78" spans="1:5" x14ac:dyDescent="0.15">
      <c r="A78" s="60">
        <v>77</v>
      </c>
      <c r="B78" s="67"/>
      <c r="C78" s="84"/>
      <c r="D78" s="93">
        <v>57904.433898835123</v>
      </c>
      <c r="E78" s="92">
        <f t="shared" si="5"/>
        <v>14477</v>
      </c>
    </row>
    <row r="79" spans="1:5" x14ac:dyDescent="0.15">
      <c r="A79" s="60">
        <v>78</v>
      </c>
      <c r="B79" s="67"/>
      <c r="C79" s="84"/>
      <c r="D79" s="93">
        <v>61083.891722705448</v>
      </c>
      <c r="E79" s="92">
        <f t="shared" si="5"/>
        <v>15271</v>
      </c>
    </row>
    <row r="80" spans="1:5" x14ac:dyDescent="0.15">
      <c r="A80" s="60">
        <v>79</v>
      </c>
      <c r="B80" s="67"/>
      <c r="C80" s="84"/>
      <c r="D80" s="93">
        <v>64397.556973856037</v>
      </c>
      <c r="E80" s="92">
        <f t="shared" si="5"/>
        <v>16100</v>
      </c>
    </row>
    <row r="81" spans="1:5" x14ac:dyDescent="0.15">
      <c r="A81" s="60">
        <v>80</v>
      </c>
      <c r="B81" s="81">
        <v>2925</v>
      </c>
      <c r="C81" s="84">
        <f>B81/6</f>
        <v>487.5</v>
      </c>
      <c r="D81" s="93">
        <v>67817.634773211874</v>
      </c>
      <c r="E81" s="92">
        <f t="shared" si="5"/>
        <v>16955</v>
      </c>
    </row>
    <row r="82" spans="1:5" x14ac:dyDescent="0.15">
      <c r="A82" s="60">
        <v>81</v>
      </c>
      <c r="B82" s="67"/>
      <c r="C82" s="84"/>
      <c r="D82" s="93">
        <v>71364.80141738987</v>
      </c>
      <c r="E82" s="92">
        <f t="shared" si="5"/>
        <v>17842</v>
      </c>
    </row>
    <row r="83" spans="1:5" x14ac:dyDescent="0.15">
      <c r="A83" s="60">
        <v>82</v>
      </c>
      <c r="B83" s="67"/>
      <c r="C83" s="84"/>
      <c r="D83" s="93">
        <v>75051.688380980922</v>
      </c>
      <c r="E83" s="92">
        <f t="shared" si="5"/>
        <v>18763</v>
      </c>
    </row>
    <row r="84" spans="1:5" x14ac:dyDescent="0.15">
      <c r="A84" s="60">
        <v>83</v>
      </c>
      <c r="B84" s="67"/>
      <c r="C84" s="84"/>
      <c r="D84" s="93">
        <v>78883.208461621136</v>
      </c>
      <c r="E84" s="92">
        <f t="shared" si="5"/>
        <v>19721</v>
      </c>
    </row>
    <row r="85" spans="1:5" x14ac:dyDescent="0.15">
      <c r="A85" s="60">
        <v>84</v>
      </c>
      <c r="B85" s="67"/>
      <c r="C85" s="84"/>
      <c r="D85" s="93">
        <v>82866.109176072932</v>
      </c>
      <c r="E85" s="92">
        <f t="shared" si="5"/>
        <v>20717</v>
      </c>
    </row>
    <row r="86" spans="1:5" x14ac:dyDescent="0.15">
      <c r="A86" s="60">
        <v>85</v>
      </c>
      <c r="B86" s="67"/>
      <c r="C86" s="84"/>
      <c r="D86" s="93">
        <v>87024.022594671143</v>
      </c>
      <c r="E86" s="92">
        <f t="shared" si="5"/>
        <v>21757</v>
      </c>
    </row>
    <row r="87" spans="1:5" x14ac:dyDescent="0.15">
      <c r="A87" s="60">
        <v>86</v>
      </c>
      <c r="B87" s="67"/>
      <c r="C87" s="84"/>
      <c r="D87" s="93">
        <v>91340.894027175789</v>
      </c>
      <c r="E87" s="92">
        <f t="shared" si="5"/>
        <v>22836</v>
      </c>
    </row>
    <row r="88" spans="1:5" x14ac:dyDescent="0.15">
      <c r="A88" s="60">
        <v>87</v>
      </c>
      <c r="B88" s="67"/>
      <c r="C88" s="84"/>
      <c r="D88" s="93">
        <v>95801.79153959456</v>
      </c>
      <c r="E88" s="92">
        <f t="shared" si="5"/>
        <v>23951</v>
      </c>
    </row>
    <row r="89" spans="1:5" x14ac:dyDescent="0.15">
      <c r="A89" s="60">
        <v>88</v>
      </c>
      <c r="B89" s="67"/>
      <c r="C89" s="84"/>
      <c r="D89" s="93">
        <v>100389.88892215664</v>
      </c>
      <c r="E89" s="92">
        <f t="shared" si="5"/>
        <v>25098</v>
      </c>
    </row>
    <row r="90" spans="1:5" x14ac:dyDescent="0.15">
      <c r="A90" s="60">
        <v>89</v>
      </c>
      <c r="B90" s="67"/>
      <c r="C90" s="84"/>
      <c r="D90" s="93">
        <v>105093.69383145953</v>
      </c>
      <c r="E90" s="92">
        <f t="shared" si="5"/>
        <v>26274</v>
      </c>
    </row>
    <row r="91" spans="1:5" x14ac:dyDescent="0.15">
      <c r="A91" s="60">
        <v>90</v>
      </c>
      <c r="B91" s="81">
        <v>4095</v>
      </c>
      <c r="C91" s="84">
        <f>B91/6</f>
        <v>682.5</v>
      </c>
      <c r="D91" s="93">
        <v>109898.76355345875</v>
      </c>
      <c r="E91" s="92">
        <f t="shared" si="5"/>
        <v>27475</v>
      </c>
    </row>
    <row r="92" spans="1:5" x14ac:dyDescent="0.15">
      <c r="A92" s="60">
        <v>91</v>
      </c>
      <c r="B92" s="67"/>
      <c r="C92" s="84"/>
      <c r="D92" s="93">
        <v>114876.14948120368</v>
      </c>
      <c r="E92" s="92">
        <f t="shared" si="5"/>
        <v>28720</v>
      </c>
    </row>
    <row r="93" spans="1:5" x14ac:dyDescent="0.15">
      <c r="A93" s="60">
        <v>92</v>
      </c>
      <c r="B93" s="67"/>
      <c r="C93" s="84"/>
      <c r="D93" s="93">
        <v>120038.29422298481</v>
      </c>
      <c r="E93" s="92">
        <f t="shared" si="5"/>
        <v>30010</v>
      </c>
    </row>
    <row r="94" spans="1:5" x14ac:dyDescent="0.15">
      <c r="A94" s="60">
        <v>93</v>
      </c>
      <c r="B94" s="67"/>
      <c r="C94" s="84"/>
      <c r="D94" s="93">
        <v>125407.84351043735</v>
      </c>
      <c r="E94" s="92">
        <f t="shared" si="5"/>
        <v>31352</v>
      </c>
    </row>
    <row r="95" spans="1:5" x14ac:dyDescent="0.15">
      <c r="A95" s="60">
        <v>94</v>
      </c>
      <c r="B95" s="67"/>
      <c r="C95" s="84"/>
      <c r="D95" s="93">
        <v>131004.11632131223</v>
      </c>
      <c r="E95" s="92">
        <f t="shared" si="5"/>
        <v>32752</v>
      </c>
    </row>
    <row r="96" spans="1:5" x14ac:dyDescent="0.15">
      <c r="A96" s="60">
        <v>95</v>
      </c>
      <c r="B96" s="67"/>
      <c r="C96" s="84"/>
      <c r="D96" s="93">
        <v>136867.20403117925</v>
      </c>
      <c r="E96" s="92">
        <f t="shared" si="5"/>
        <v>34217</v>
      </c>
    </row>
    <row r="97" spans="1:5" x14ac:dyDescent="0.15">
      <c r="A97" s="60">
        <v>96</v>
      </c>
      <c r="B97" s="67"/>
      <c r="C97" s="84"/>
      <c r="D97" s="93">
        <v>142985.01001681757</v>
      </c>
      <c r="E97" s="92">
        <f t="shared" si="5"/>
        <v>35747</v>
      </c>
    </row>
    <row r="98" spans="1:5" x14ac:dyDescent="0.15">
      <c r="A98" s="60">
        <v>97</v>
      </c>
      <c r="B98" s="67"/>
      <c r="C98" s="84"/>
      <c r="D98" s="93">
        <v>149338.86462600945</v>
      </c>
      <c r="E98" s="92">
        <f t="shared" si="5"/>
        <v>37335</v>
      </c>
    </row>
    <row r="99" spans="1:5" x14ac:dyDescent="0.15">
      <c r="A99" s="60">
        <v>98</v>
      </c>
      <c r="B99" s="67"/>
      <c r="C99" s="84"/>
      <c r="D99" s="93">
        <v>155902.65748768038</v>
      </c>
      <c r="E99" s="92">
        <f t="shared" si="5"/>
        <v>38976</v>
      </c>
    </row>
    <row r="100" spans="1:5" x14ac:dyDescent="0.15">
      <c r="A100" s="60">
        <v>99</v>
      </c>
      <c r="B100" s="81">
        <v>6000</v>
      </c>
      <c r="C100" s="84">
        <f>B100/6</f>
        <v>1000</v>
      </c>
      <c r="D100" s="93">
        <v>162662.06101563683</v>
      </c>
      <c r="E100" s="92">
        <f t="shared" si="5"/>
        <v>40666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W50:Y58"/>
  <sheetViews>
    <sheetView topLeftCell="C16" workbookViewId="0">
      <selection activeCell="Z40" sqref="Z40"/>
    </sheetView>
  </sheetViews>
  <sheetFormatPr defaultRowHeight="16.5" x14ac:dyDescent="0.15"/>
  <cols>
    <col min="1" max="16384" width="9" style="96"/>
  </cols>
  <sheetData>
    <row r="50" spans="23:25" ht="17.25" thickBot="1" x14ac:dyDescent="0.2"/>
    <row r="51" spans="23:25" x14ac:dyDescent="0.15">
      <c r="W51" s="99"/>
      <c r="X51" s="100" t="s">
        <v>311</v>
      </c>
      <c r="Y51" s="101"/>
    </row>
    <row r="52" spans="23:25" x14ac:dyDescent="0.15">
      <c r="W52" s="102"/>
      <c r="X52" s="103"/>
      <c r="Y52" s="104"/>
    </row>
    <row r="53" spans="23:25" x14ac:dyDescent="0.15">
      <c r="W53" s="105" t="s">
        <v>312</v>
      </c>
      <c r="X53" s="103"/>
      <c r="Y53" s="104"/>
    </row>
    <row r="54" spans="23:25" x14ac:dyDescent="0.15">
      <c r="W54" s="105" t="s">
        <v>313</v>
      </c>
      <c r="X54" s="103"/>
      <c r="Y54" s="104"/>
    </row>
    <row r="55" spans="23:25" x14ac:dyDescent="0.15">
      <c r="W55" s="105" t="s">
        <v>316</v>
      </c>
      <c r="X55" s="103"/>
      <c r="Y55" s="104"/>
    </row>
    <row r="56" spans="23:25" x14ac:dyDescent="0.15">
      <c r="W56" s="105" t="s">
        <v>314</v>
      </c>
      <c r="X56" s="103"/>
      <c r="Y56" s="104"/>
    </row>
    <row r="57" spans="23:25" x14ac:dyDescent="0.15">
      <c r="W57" s="105" t="s">
        <v>315</v>
      </c>
      <c r="X57" s="103"/>
      <c r="Y57" s="104"/>
    </row>
    <row r="58" spans="23:25" ht="17.25" thickBot="1" x14ac:dyDescent="0.2">
      <c r="W58" s="106"/>
      <c r="X58" s="107"/>
      <c r="Y58" s="10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workbookViewId="0">
      <selection activeCell="G25" sqref="G25"/>
    </sheetView>
  </sheetViews>
  <sheetFormatPr defaultRowHeight="13.5" x14ac:dyDescent="0.15"/>
  <cols>
    <col min="2" max="2" width="27.875" bestFit="1" customWidth="1"/>
    <col min="5" max="5" width="18.375" bestFit="1" customWidth="1"/>
  </cols>
  <sheetData>
    <row r="2" spans="1:6" ht="16.5" x14ac:dyDescent="0.15">
      <c r="A2" s="130"/>
      <c r="B2" s="130"/>
      <c r="C2" s="130"/>
      <c r="D2" s="130"/>
      <c r="E2" s="130"/>
      <c r="F2" s="132" t="s">
        <v>424</v>
      </c>
    </row>
    <row r="3" spans="1:6" ht="16.5" x14ac:dyDescent="0.15">
      <c r="A3" s="130"/>
      <c r="B3" s="130"/>
      <c r="C3" s="130"/>
      <c r="D3" s="130"/>
      <c r="E3" s="130"/>
      <c r="F3" s="133" t="s">
        <v>425</v>
      </c>
    </row>
    <row r="4" spans="1:6" ht="16.5" x14ac:dyDescent="0.15">
      <c r="A4" s="131" t="s">
        <v>426</v>
      </c>
      <c r="B4" s="130"/>
      <c r="C4" s="130"/>
      <c r="D4" s="130"/>
      <c r="E4" s="130"/>
      <c r="F4" s="134" t="s">
        <v>427</v>
      </c>
    </row>
    <row r="5" spans="1:6" ht="16.5" x14ac:dyDescent="0.15">
      <c r="A5" s="130"/>
      <c r="B5" s="131" t="s">
        <v>428</v>
      </c>
      <c r="C5" s="132">
        <v>5</v>
      </c>
      <c r="D5" s="130"/>
      <c r="E5" s="130"/>
      <c r="F5" s="130"/>
    </row>
    <row r="6" spans="1:6" ht="16.5" x14ac:dyDescent="0.15">
      <c r="A6" s="130"/>
      <c r="B6" s="131" t="s">
        <v>429</v>
      </c>
      <c r="C6" s="133">
        <v>15</v>
      </c>
      <c r="D6" s="130"/>
      <c r="E6" s="130"/>
      <c r="F6" s="130"/>
    </row>
    <row r="7" spans="1:6" ht="16.5" x14ac:dyDescent="0.15">
      <c r="A7" s="130"/>
      <c r="B7" s="131" t="s">
        <v>430</v>
      </c>
      <c r="C7" s="133">
        <v>3</v>
      </c>
      <c r="D7" s="130"/>
      <c r="E7" s="130"/>
      <c r="F7" s="130"/>
    </row>
    <row r="8" spans="1:6" ht="16.5" x14ac:dyDescent="0.15">
      <c r="A8" s="130"/>
      <c r="B8" s="131" t="s">
        <v>431</v>
      </c>
      <c r="C8" s="132">
        <v>2</v>
      </c>
      <c r="D8" s="130"/>
      <c r="E8" s="130"/>
      <c r="F8" s="130"/>
    </row>
    <row r="9" spans="1:6" ht="16.5" x14ac:dyDescent="0.15">
      <c r="A9" s="130"/>
      <c r="B9" s="131" t="s">
        <v>432</v>
      </c>
      <c r="C9" s="133">
        <v>12</v>
      </c>
      <c r="D9" s="130"/>
      <c r="E9" s="130"/>
      <c r="F9" s="130"/>
    </row>
    <row r="10" spans="1:6" ht="16.5" x14ac:dyDescent="0.15">
      <c r="A10" s="130"/>
      <c r="B10" s="131" t="s">
        <v>433</v>
      </c>
      <c r="C10" s="133">
        <v>2</v>
      </c>
      <c r="D10" s="130"/>
      <c r="E10" s="131" t="s">
        <v>434</v>
      </c>
      <c r="F10" s="134">
        <v>14</v>
      </c>
    </row>
    <row r="11" spans="1:6" ht="16.5" x14ac:dyDescent="0.15">
      <c r="A11" s="130"/>
      <c r="B11" s="131" t="s">
        <v>435</v>
      </c>
      <c r="C11" s="133">
        <v>5</v>
      </c>
      <c r="D11" s="130"/>
      <c r="E11" s="131" t="s">
        <v>436</v>
      </c>
      <c r="F11" s="134">
        <v>17</v>
      </c>
    </row>
    <row r="12" spans="1:6" ht="16.5" x14ac:dyDescent="0.15">
      <c r="A12" s="130"/>
      <c r="B12" s="131" t="s">
        <v>437</v>
      </c>
      <c r="C12" s="133">
        <v>20</v>
      </c>
      <c r="D12" s="130"/>
      <c r="E12" s="131" t="s">
        <v>438</v>
      </c>
      <c r="F12" s="134">
        <v>32</v>
      </c>
    </row>
    <row r="15" spans="1:6" ht="16.5" x14ac:dyDescent="0.15">
      <c r="A15" s="131" t="s">
        <v>439</v>
      </c>
      <c r="B15" s="130"/>
      <c r="C15" s="130"/>
      <c r="D15" s="130"/>
      <c r="E15" s="130"/>
      <c r="F15" s="130"/>
    </row>
    <row r="16" spans="1:6" ht="16.5" x14ac:dyDescent="0.15">
      <c r="A16" s="130"/>
      <c r="B16" s="131" t="s">
        <v>440</v>
      </c>
      <c r="C16" s="132">
        <v>2</v>
      </c>
      <c r="D16" s="130"/>
      <c r="E16" s="130"/>
      <c r="F16" s="130"/>
    </row>
    <row r="17" spans="1:3" ht="16.5" x14ac:dyDescent="0.15">
      <c r="A17" s="130"/>
      <c r="B17" s="131" t="s">
        <v>441</v>
      </c>
      <c r="C17" s="132">
        <v>5</v>
      </c>
    </row>
    <row r="18" spans="1:3" ht="16.5" x14ac:dyDescent="0.15">
      <c r="A18" s="130"/>
      <c r="B18" s="131" t="s">
        <v>442</v>
      </c>
      <c r="C18" s="132">
        <v>10</v>
      </c>
    </row>
    <row r="19" spans="1:3" ht="16.5" x14ac:dyDescent="0.15">
      <c r="A19" s="130"/>
      <c r="B19" s="131" t="s">
        <v>443</v>
      </c>
      <c r="C19" s="132">
        <v>-5</v>
      </c>
    </row>
    <row r="20" spans="1:3" ht="16.5" x14ac:dyDescent="0.15">
      <c r="A20" s="130"/>
      <c r="B20" s="131" t="s">
        <v>444</v>
      </c>
      <c r="C20" s="132">
        <v>-10</v>
      </c>
    </row>
    <row r="23" spans="1:3" ht="16.5" x14ac:dyDescent="0.15">
      <c r="A23" s="131" t="s">
        <v>445</v>
      </c>
      <c r="B23" s="130"/>
      <c r="C23" s="130"/>
    </row>
    <row r="24" spans="1:3" ht="16.5" x14ac:dyDescent="0.15">
      <c r="A24" s="130"/>
      <c r="B24" s="131" t="s">
        <v>446</v>
      </c>
      <c r="C24" s="132">
        <v>5</v>
      </c>
    </row>
    <row r="25" spans="1:3" ht="16.5" x14ac:dyDescent="0.15">
      <c r="A25" s="130"/>
      <c r="B25" s="131" t="s">
        <v>447</v>
      </c>
      <c r="C25" s="132">
        <v>20</v>
      </c>
    </row>
    <row r="26" spans="1:3" ht="16.5" x14ac:dyDescent="0.15">
      <c r="A26" s="130"/>
      <c r="B26" s="131" t="s">
        <v>441</v>
      </c>
      <c r="C26" s="132">
        <v>10</v>
      </c>
    </row>
    <row r="27" spans="1:3" ht="16.5" x14ac:dyDescent="0.15">
      <c r="A27" s="130"/>
      <c r="B27" s="131" t="s">
        <v>442</v>
      </c>
      <c r="C27" s="132">
        <v>15</v>
      </c>
    </row>
    <row r="28" spans="1:3" ht="16.5" x14ac:dyDescent="0.15">
      <c r="A28" s="130"/>
      <c r="B28" s="131" t="s">
        <v>443</v>
      </c>
      <c r="C28" s="132">
        <v>-10</v>
      </c>
    </row>
    <row r="29" spans="1:3" ht="16.5" x14ac:dyDescent="0.15">
      <c r="A29" s="130"/>
      <c r="B29" s="131" t="s">
        <v>444</v>
      </c>
      <c r="C29" s="132">
        <v>-15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产出投放规划</vt:lpstr>
      <vt:lpstr>玩家成长历程</vt:lpstr>
      <vt:lpstr>产出消耗流图</vt:lpstr>
      <vt:lpstr>基础属性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mtong</dc:creator>
  <cp:lastModifiedBy>3fat</cp:lastModifiedBy>
  <dcterms:created xsi:type="dcterms:W3CDTF">2015-04-25T02:17:46Z</dcterms:created>
  <dcterms:modified xsi:type="dcterms:W3CDTF">2015-06-08T10:28:14Z</dcterms:modified>
</cp:coreProperties>
</file>