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8/"/>
    </mc:Choice>
  </mc:AlternateContent>
  <bookViews>
    <workbookView xWindow="4500" yWindow="1320" windowWidth="28800" windowHeight="16700" tabRatio="500" activeTab="1"/>
  </bookViews>
  <sheets>
    <sheet name="目标" sheetId="5" r:id="rId1"/>
    <sheet name="策划工作" sheetId="1" r:id="rId2"/>
    <sheet name="美术工作" sheetId="3" r:id="rId3"/>
    <sheet name="程序工作" sheetId="2" r:id="rId4"/>
    <sheet name="测试工作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  <c r="T142" i="1"/>
  <c r="T141" i="1"/>
  <c r="T125" i="1"/>
  <c r="T126" i="1"/>
  <c r="T127" i="1"/>
  <c r="T129" i="1"/>
  <c r="T130" i="1"/>
  <c r="T132" i="1"/>
  <c r="T133" i="1"/>
  <c r="T134" i="1"/>
  <c r="T135" i="1"/>
  <c r="T136" i="1"/>
  <c r="T137" i="1"/>
  <c r="T138" i="1"/>
  <c r="T131" i="1"/>
  <c r="T140" i="1"/>
  <c r="T143" i="1"/>
  <c r="T145" i="1"/>
  <c r="Q142" i="1"/>
  <c r="Q141" i="1"/>
  <c r="Q125" i="1"/>
  <c r="Q126" i="1"/>
  <c r="Q127" i="1"/>
  <c r="Q129" i="1"/>
  <c r="Q130" i="1"/>
  <c r="Q132" i="1"/>
  <c r="Q133" i="1"/>
  <c r="Q134" i="1"/>
  <c r="Q135" i="1"/>
  <c r="Q136" i="1"/>
  <c r="Q137" i="1"/>
  <c r="Q138" i="1"/>
  <c r="Q131" i="1"/>
  <c r="Q140" i="1"/>
  <c r="Q143" i="1"/>
  <c r="Q145" i="1"/>
  <c r="N142" i="1"/>
  <c r="N141" i="1"/>
  <c r="N125" i="1"/>
  <c r="N126" i="1"/>
  <c r="N127" i="1"/>
  <c r="N129" i="1"/>
  <c r="N130" i="1"/>
  <c r="N132" i="1"/>
  <c r="N133" i="1"/>
  <c r="N134" i="1"/>
  <c r="N135" i="1"/>
  <c r="N136" i="1"/>
  <c r="N137" i="1"/>
  <c r="N138" i="1"/>
  <c r="N131" i="1"/>
  <c r="N140" i="1"/>
  <c r="N143" i="1"/>
  <c r="N145" i="1"/>
  <c r="K142" i="1"/>
  <c r="K141" i="1"/>
  <c r="K125" i="1"/>
  <c r="K126" i="1"/>
  <c r="K127" i="1"/>
  <c r="K129" i="1"/>
  <c r="K130" i="1"/>
  <c r="K132" i="1"/>
  <c r="K133" i="1"/>
  <c r="K134" i="1"/>
  <c r="K135" i="1"/>
  <c r="K136" i="1"/>
  <c r="K137" i="1"/>
  <c r="K138" i="1"/>
  <c r="K131" i="1"/>
  <c r="K140" i="1"/>
  <c r="K143" i="1"/>
  <c r="K145" i="1"/>
  <c r="H142" i="1"/>
  <c r="H141" i="1"/>
  <c r="H125" i="1"/>
  <c r="H126" i="1"/>
  <c r="H127" i="1"/>
  <c r="H129" i="1"/>
  <c r="H130" i="1"/>
  <c r="H132" i="1"/>
  <c r="H133" i="1"/>
  <c r="H134" i="1"/>
  <c r="H135" i="1"/>
  <c r="H136" i="1"/>
  <c r="H137" i="1"/>
  <c r="H138" i="1"/>
  <c r="H131" i="1"/>
  <c r="H140" i="1"/>
  <c r="H143" i="1"/>
  <c r="H145" i="1"/>
  <c r="G126" i="1"/>
  <c r="J126" i="1"/>
  <c r="M126" i="1"/>
  <c r="P126" i="1"/>
  <c r="S126" i="1"/>
  <c r="G127" i="1"/>
  <c r="J127" i="1"/>
  <c r="M127" i="1"/>
  <c r="P127" i="1"/>
  <c r="S127" i="1"/>
  <c r="G129" i="1"/>
  <c r="J129" i="1"/>
  <c r="M129" i="1"/>
  <c r="P129" i="1"/>
  <c r="S129" i="1"/>
  <c r="G130" i="1"/>
  <c r="J130" i="1"/>
  <c r="M130" i="1"/>
  <c r="P130" i="1"/>
  <c r="S130" i="1"/>
  <c r="G132" i="1"/>
  <c r="J132" i="1"/>
  <c r="M132" i="1"/>
  <c r="P132" i="1"/>
  <c r="S132" i="1"/>
  <c r="G133" i="1"/>
  <c r="J133" i="1"/>
  <c r="M133" i="1"/>
  <c r="P133" i="1"/>
  <c r="S133" i="1"/>
  <c r="G134" i="1"/>
  <c r="J134" i="1"/>
  <c r="M134" i="1"/>
  <c r="P134" i="1"/>
  <c r="S134" i="1"/>
  <c r="G135" i="1"/>
  <c r="J135" i="1"/>
  <c r="M135" i="1"/>
  <c r="P135" i="1"/>
  <c r="S135" i="1"/>
  <c r="G136" i="1"/>
  <c r="J136" i="1"/>
  <c r="M136" i="1"/>
  <c r="P136" i="1"/>
  <c r="S136" i="1"/>
  <c r="G137" i="1"/>
  <c r="J137" i="1"/>
  <c r="M137" i="1"/>
  <c r="P137" i="1"/>
  <c r="S137" i="1"/>
  <c r="G138" i="1"/>
  <c r="J138" i="1"/>
  <c r="M138" i="1"/>
  <c r="P138" i="1"/>
  <c r="S138" i="1"/>
  <c r="G131" i="1"/>
  <c r="J131" i="1"/>
  <c r="M131" i="1"/>
  <c r="P131" i="1"/>
  <c r="S131" i="1"/>
  <c r="G140" i="1"/>
  <c r="J140" i="1"/>
  <c r="M140" i="1"/>
  <c r="P140" i="1"/>
  <c r="S140" i="1"/>
  <c r="G141" i="1"/>
  <c r="J141" i="1"/>
  <c r="M141" i="1"/>
  <c r="P141" i="1"/>
  <c r="S141" i="1"/>
  <c r="G142" i="1"/>
  <c r="J142" i="1"/>
  <c r="M142" i="1"/>
  <c r="P142" i="1"/>
  <c r="S142" i="1"/>
  <c r="G143" i="1"/>
  <c r="J143" i="1"/>
  <c r="M143" i="1"/>
  <c r="P143" i="1"/>
  <c r="S143" i="1"/>
  <c r="S125" i="1"/>
  <c r="P125" i="1"/>
  <c r="M125" i="1"/>
  <c r="J125" i="1"/>
  <c r="G125" i="1"/>
  <c r="S115" i="1"/>
  <c r="Q115" i="1"/>
  <c r="P115" i="1"/>
  <c r="N115" i="1"/>
  <c r="M115" i="1"/>
  <c r="K115" i="1"/>
  <c r="J115" i="1"/>
  <c r="H115" i="1"/>
  <c r="G115" i="1"/>
  <c r="T94" i="1"/>
  <c r="T95" i="1"/>
  <c r="T96" i="1"/>
  <c r="T97" i="1"/>
  <c r="T98" i="1"/>
  <c r="T93" i="1"/>
  <c r="T99" i="1"/>
  <c r="T102" i="1"/>
  <c r="T103" i="1"/>
  <c r="T104" i="1"/>
  <c r="T105" i="1"/>
  <c r="T106" i="1"/>
  <c r="T108" i="1"/>
  <c r="T110" i="1"/>
  <c r="T112" i="1"/>
  <c r="Q109" i="1"/>
  <c r="Q93" i="1"/>
  <c r="Q94" i="1"/>
  <c r="Q95" i="1"/>
  <c r="Q96" i="1"/>
  <c r="Q97" i="1"/>
  <c r="Q98" i="1"/>
  <c r="Q99" i="1"/>
  <c r="Q102" i="1"/>
  <c r="Q103" i="1"/>
  <c r="Q104" i="1"/>
  <c r="Q105" i="1"/>
  <c r="Q106" i="1"/>
  <c r="Q108" i="1"/>
  <c r="Q110" i="1"/>
  <c r="Q112" i="1"/>
  <c r="N109" i="1"/>
  <c r="N93" i="1"/>
  <c r="N94" i="1"/>
  <c r="N95" i="1"/>
  <c r="N96" i="1"/>
  <c r="N97" i="1"/>
  <c r="N98" i="1"/>
  <c r="N99" i="1"/>
  <c r="N102" i="1"/>
  <c r="N103" i="1"/>
  <c r="N104" i="1"/>
  <c r="N105" i="1"/>
  <c r="N106" i="1"/>
  <c r="N108" i="1"/>
  <c r="N110" i="1"/>
  <c r="N112" i="1"/>
  <c r="K109" i="1"/>
  <c r="K93" i="1"/>
  <c r="K94" i="1"/>
  <c r="K95" i="1"/>
  <c r="K96" i="1"/>
  <c r="K97" i="1"/>
  <c r="K98" i="1"/>
  <c r="K99" i="1"/>
  <c r="K102" i="1"/>
  <c r="K103" i="1"/>
  <c r="K104" i="1"/>
  <c r="K105" i="1"/>
  <c r="K106" i="1"/>
  <c r="K108" i="1"/>
  <c r="K110" i="1"/>
  <c r="K112" i="1"/>
  <c r="H109" i="1"/>
  <c r="H93" i="1"/>
  <c r="H94" i="1"/>
  <c r="H95" i="1"/>
  <c r="H96" i="1"/>
  <c r="H97" i="1"/>
  <c r="H98" i="1"/>
  <c r="H99" i="1"/>
  <c r="H102" i="1"/>
  <c r="H103" i="1"/>
  <c r="H104" i="1"/>
  <c r="H105" i="1"/>
  <c r="H106" i="1"/>
  <c r="H108" i="1"/>
  <c r="H110" i="1"/>
  <c r="H112" i="1"/>
  <c r="T26" i="1"/>
  <c r="T27" i="1"/>
  <c r="T28" i="1"/>
  <c r="T30" i="1"/>
  <c r="T31" i="1"/>
  <c r="T32" i="1"/>
  <c r="T34" i="1"/>
  <c r="T35" i="1"/>
  <c r="T36" i="1"/>
  <c r="T37" i="1"/>
  <c r="T38" i="1"/>
  <c r="T39" i="1"/>
  <c r="T41" i="1"/>
  <c r="T42" i="1"/>
  <c r="T43" i="1"/>
  <c r="T45" i="1"/>
  <c r="Q38" i="1"/>
  <c r="Q26" i="1"/>
  <c r="Q27" i="1"/>
  <c r="Q28" i="1"/>
  <c r="Q30" i="1"/>
  <c r="Q31" i="1"/>
  <c r="Q32" i="1"/>
  <c r="Q34" i="1"/>
  <c r="Q35" i="1"/>
  <c r="Q36" i="1"/>
  <c r="Q37" i="1"/>
  <c r="Q39" i="1"/>
  <c r="Q41" i="1"/>
  <c r="Q42" i="1"/>
  <c r="Q43" i="1"/>
  <c r="Q45" i="1"/>
  <c r="N38" i="1"/>
  <c r="N26" i="1"/>
  <c r="N27" i="1"/>
  <c r="N28" i="1"/>
  <c r="N30" i="1"/>
  <c r="N31" i="1"/>
  <c r="N32" i="1"/>
  <c r="N34" i="1"/>
  <c r="N35" i="1"/>
  <c r="N36" i="1"/>
  <c r="N37" i="1"/>
  <c r="N39" i="1"/>
  <c r="N41" i="1"/>
  <c r="N42" i="1"/>
  <c r="N43" i="1"/>
  <c r="N45" i="1"/>
  <c r="K38" i="1"/>
  <c r="K26" i="1"/>
  <c r="K27" i="1"/>
  <c r="K28" i="1"/>
  <c r="K30" i="1"/>
  <c r="K31" i="1"/>
  <c r="K32" i="1"/>
  <c r="K34" i="1"/>
  <c r="K35" i="1"/>
  <c r="K36" i="1"/>
  <c r="K37" i="1"/>
  <c r="K39" i="1"/>
  <c r="K41" i="1"/>
  <c r="K42" i="1"/>
  <c r="K43" i="1"/>
  <c r="K45" i="1"/>
  <c r="H38" i="1"/>
  <c r="H26" i="1"/>
  <c r="H27" i="1"/>
  <c r="H28" i="1"/>
  <c r="H30" i="1"/>
  <c r="H31" i="1"/>
  <c r="H32" i="1"/>
  <c r="H34" i="1"/>
  <c r="H35" i="1"/>
  <c r="H36" i="1"/>
  <c r="H37" i="1"/>
  <c r="H39" i="1"/>
  <c r="H41" i="1"/>
  <c r="H42" i="1"/>
  <c r="H43" i="1"/>
  <c r="H45" i="1"/>
  <c r="M13" i="1"/>
  <c r="N13" i="1"/>
  <c r="P15" i="1"/>
  <c r="Q15" i="1"/>
  <c r="Q4" i="1"/>
  <c r="Q5" i="1"/>
  <c r="Q6" i="1"/>
  <c r="Q7" i="1"/>
  <c r="Q9" i="1"/>
  <c r="Q10" i="1"/>
  <c r="Q12" i="1"/>
  <c r="Q16" i="1"/>
  <c r="Q17" i="1"/>
  <c r="Q18" i="1"/>
  <c r="Q19" i="1"/>
  <c r="Q20" i="1"/>
  <c r="Q23" i="1"/>
  <c r="N4" i="1"/>
  <c r="N5" i="1"/>
  <c r="N6" i="1"/>
  <c r="N7" i="1"/>
  <c r="N9" i="1"/>
  <c r="N10" i="1"/>
  <c r="N12" i="1"/>
  <c r="N16" i="1"/>
  <c r="N17" i="1"/>
  <c r="N18" i="1"/>
  <c r="N19" i="1"/>
  <c r="N20" i="1"/>
  <c r="N23" i="1"/>
  <c r="K4" i="1"/>
  <c r="K5" i="1"/>
  <c r="K6" i="1"/>
  <c r="K7" i="1"/>
  <c r="K9" i="1"/>
  <c r="K10" i="1"/>
  <c r="K12" i="1"/>
  <c r="K16" i="1"/>
  <c r="K17" i="1"/>
  <c r="K18" i="1"/>
  <c r="K19" i="1"/>
  <c r="K20" i="1"/>
  <c r="K23" i="1"/>
  <c r="H4" i="1"/>
  <c r="H5" i="1"/>
  <c r="H6" i="1"/>
  <c r="H7" i="1"/>
  <c r="H9" i="1"/>
  <c r="H10" i="1"/>
  <c r="H12" i="1"/>
  <c r="H16" i="1"/>
  <c r="H17" i="1"/>
  <c r="H18" i="1"/>
  <c r="H19" i="1"/>
  <c r="H20" i="1"/>
  <c r="H23" i="1"/>
  <c r="T60" i="1"/>
  <c r="T61" i="1"/>
  <c r="T62" i="1"/>
  <c r="T63" i="1"/>
  <c r="T65" i="1"/>
  <c r="T66" i="1"/>
  <c r="T67" i="1"/>
  <c r="T69" i="1"/>
  <c r="T70" i="1"/>
  <c r="T71" i="1"/>
  <c r="T73" i="1"/>
  <c r="T74" i="1"/>
  <c r="T75" i="1"/>
  <c r="T76" i="1"/>
  <c r="T77" i="1"/>
  <c r="T78" i="1"/>
  <c r="T80" i="1"/>
  <c r="Q60" i="1"/>
  <c r="Q61" i="1"/>
  <c r="Q62" i="1"/>
  <c r="Q63" i="1"/>
  <c r="Q65" i="1"/>
  <c r="Q66" i="1"/>
  <c r="Q67" i="1"/>
  <c r="Q69" i="1"/>
  <c r="Q70" i="1"/>
  <c r="Q71" i="1"/>
  <c r="Q73" i="1"/>
  <c r="Q74" i="1"/>
  <c r="Q75" i="1"/>
  <c r="Q76" i="1"/>
  <c r="Q77" i="1"/>
  <c r="Q78" i="1"/>
  <c r="Q80" i="1"/>
  <c r="N60" i="1"/>
  <c r="N61" i="1"/>
  <c r="N62" i="1"/>
  <c r="N63" i="1"/>
  <c r="N65" i="1"/>
  <c r="N66" i="1"/>
  <c r="N67" i="1"/>
  <c r="N69" i="1"/>
  <c r="N70" i="1"/>
  <c r="N71" i="1"/>
  <c r="N73" i="1"/>
  <c r="N74" i="1"/>
  <c r="N75" i="1"/>
  <c r="N76" i="1"/>
  <c r="N77" i="1"/>
  <c r="N78" i="1"/>
  <c r="N80" i="1"/>
  <c r="K60" i="1"/>
  <c r="K61" i="1"/>
  <c r="K62" i="1"/>
  <c r="K63" i="1"/>
  <c r="K64" i="1"/>
  <c r="K65" i="1"/>
  <c r="K66" i="1"/>
  <c r="K67" i="1"/>
  <c r="K69" i="1"/>
  <c r="K70" i="1"/>
  <c r="K71" i="1"/>
  <c r="K73" i="1"/>
  <c r="K74" i="1"/>
  <c r="K75" i="1"/>
  <c r="K76" i="1"/>
  <c r="K77" i="1"/>
  <c r="K78" i="1"/>
  <c r="K80" i="1"/>
  <c r="H60" i="1"/>
  <c r="H61" i="1"/>
  <c r="H62" i="1"/>
  <c r="H63" i="1"/>
  <c r="H65" i="1"/>
  <c r="H66" i="1"/>
  <c r="H67" i="1"/>
  <c r="H69" i="1"/>
  <c r="H70" i="1"/>
  <c r="H71" i="1"/>
  <c r="H73" i="1"/>
  <c r="H74" i="1"/>
  <c r="H75" i="1"/>
  <c r="H76" i="1"/>
  <c r="H77" i="1"/>
  <c r="H78" i="1"/>
  <c r="H80" i="1"/>
  <c r="J64" i="1"/>
  <c r="D112" i="1"/>
  <c r="G31" i="1"/>
  <c r="J31" i="1"/>
  <c r="M31" i="1"/>
  <c r="P31" i="1"/>
  <c r="S31" i="1"/>
  <c r="T149" i="1"/>
  <c r="S149" i="1"/>
  <c r="Q149" i="1"/>
  <c r="P149" i="1"/>
  <c r="N149" i="1"/>
  <c r="M149" i="1"/>
  <c r="K149" i="1"/>
  <c r="J149" i="1"/>
  <c r="H149" i="1"/>
  <c r="G149" i="1"/>
  <c r="T148" i="1"/>
  <c r="S148" i="1"/>
  <c r="Q148" i="1"/>
  <c r="P148" i="1"/>
  <c r="N148" i="1"/>
  <c r="M148" i="1"/>
  <c r="K148" i="1"/>
  <c r="J148" i="1"/>
  <c r="H148" i="1"/>
  <c r="G148" i="1"/>
  <c r="D145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Q120" i="1"/>
  <c r="P120" i="1"/>
  <c r="N120" i="1"/>
  <c r="M120" i="1"/>
  <c r="K120" i="1"/>
  <c r="J120" i="1"/>
  <c r="H120" i="1"/>
  <c r="G120" i="1"/>
  <c r="F120" i="1"/>
  <c r="T116" i="1"/>
  <c r="S116" i="1"/>
  <c r="Q116" i="1"/>
  <c r="P116" i="1"/>
  <c r="N116" i="1"/>
  <c r="M116" i="1"/>
  <c r="K116" i="1"/>
  <c r="J116" i="1"/>
  <c r="H116" i="1"/>
  <c r="G116" i="1"/>
  <c r="T117" i="1"/>
  <c r="Q117" i="1"/>
  <c r="N117" i="1"/>
  <c r="K117" i="1"/>
  <c r="H117" i="1"/>
  <c r="T119" i="1"/>
  <c r="S119" i="1"/>
  <c r="Q119" i="1"/>
  <c r="P119" i="1"/>
  <c r="N119" i="1"/>
  <c r="M119" i="1"/>
  <c r="K119" i="1"/>
  <c r="J119" i="1"/>
  <c r="H119" i="1"/>
  <c r="G119" i="1"/>
  <c r="T118" i="1"/>
  <c r="S118" i="1"/>
  <c r="Q118" i="1"/>
  <c r="P118" i="1"/>
  <c r="N118" i="1"/>
  <c r="M118" i="1"/>
  <c r="K118" i="1"/>
  <c r="J118" i="1"/>
  <c r="H118" i="1"/>
  <c r="G118" i="1"/>
  <c r="S117" i="1"/>
  <c r="P117" i="1"/>
  <c r="M117" i="1"/>
  <c r="J117" i="1"/>
  <c r="G117" i="1"/>
  <c r="S110" i="1"/>
  <c r="P110" i="1"/>
  <c r="M110" i="1"/>
  <c r="J110" i="1"/>
  <c r="G110" i="1"/>
  <c r="S109" i="1"/>
  <c r="P109" i="1"/>
  <c r="M109" i="1"/>
  <c r="J109" i="1"/>
  <c r="G109" i="1"/>
  <c r="S108" i="1"/>
  <c r="P108" i="1"/>
  <c r="M108" i="1"/>
  <c r="J108" i="1"/>
  <c r="G108" i="1"/>
  <c r="S106" i="1"/>
  <c r="P106" i="1"/>
  <c r="M106" i="1"/>
  <c r="J106" i="1"/>
  <c r="G106" i="1"/>
  <c r="S105" i="1"/>
  <c r="P105" i="1"/>
  <c r="M105" i="1"/>
  <c r="J105" i="1"/>
  <c r="G105" i="1"/>
  <c r="S104" i="1"/>
  <c r="P104" i="1"/>
  <c r="M104" i="1"/>
  <c r="J104" i="1"/>
  <c r="G104" i="1"/>
  <c r="S103" i="1"/>
  <c r="P103" i="1"/>
  <c r="M103" i="1"/>
  <c r="J103" i="1"/>
  <c r="G103" i="1"/>
  <c r="S102" i="1"/>
  <c r="P102" i="1"/>
  <c r="M102" i="1"/>
  <c r="J102" i="1"/>
  <c r="G102" i="1"/>
  <c r="S99" i="1"/>
  <c r="P99" i="1"/>
  <c r="M99" i="1"/>
  <c r="J99" i="1"/>
  <c r="G99" i="1"/>
  <c r="S98" i="1"/>
  <c r="P98" i="1"/>
  <c r="M98" i="1"/>
  <c r="J98" i="1"/>
  <c r="G98" i="1"/>
  <c r="S97" i="1"/>
  <c r="P97" i="1"/>
  <c r="M97" i="1"/>
  <c r="J97" i="1"/>
  <c r="G97" i="1"/>
  <c r="S96" i="1"/>
  <c r="P96" i="1"/>
  <c r="M96" i="1"/>
  <c r="J96" i="1"/>
  <c r="G96" i="1"/>
  <c r="S95" i="1"/>
  <c r="P95" i="1"/>
  <c r="M95" i="1"/>
  <c r="J95" i="1"/>
  <c r="G95" i="1"/>
  <c r="S94" i="1"/>
  <c r="P94" i="1"/>
  <c r="M94" i="1"/>
  <c r="J94" i="1"/>
  <c r="G94" i="1"/>
  <c r="S93" i="1"/>
  <c r="P93" i="1"/>
  <c r="M93" i="1"/>
  <c r="J93" i="1"/>
  <c r="G93" i="1"/>
  <c r="T92" i="1"/>
  <c r="S92" i="1"/>
  <c r="Q92" i="1"/>
  <c r="P92" i="1"/>
  <c r="N92" i="1"/>
  <c r="M92" i="1"/>
  <c r="K92" i="1"/>
  <c r="J92" i="1"/>
  <c r="H92" i="1"/>
  <c r="G92" i="1"/>
  <c r="F92" i="1"/>
  <c r="T91" i="1"/>
  <c r="S91" i="1"/>
  <c r="Q91" i="1"/>
  <c r="P91" i="1"/>
  <c r="N91" i="1"/>
  <c r="M91" i="1"/>
  <c r="K91" i="1"/>
  <c r="J91" i="1"/>
  <c r="H91" i="1"/>
  <c r="G91" i="1"/>
  <c r="F91" i="1"/>
  <c r="T86" i="1"/>
  <c r="S86" i="1"/>
  <c r="Q86" i="1"/>
  <c r="P86" i="1"/>
  <c r="N86" i="1"/>
  <c r="M86" i="1"/>
  <c r="K86" i="1"/>
  <c r="J86" i="1"/>
  <c r="H86" i="1"/>
  <c r="G86" i="1"/>
  <c r="F86" i="1"/>
  <c r="T85" i="1"/>
  <c r="S85" i="1"/>
  <c r="Q85" i="1"/>
  <c r="P85" i="1"/>
  <c r="N85" i="1"/>
  <c r="M85" i="1"/>
  <c r="K85" i="1"/>
  <c r="J85" i="1"/>
  <c r="H85" i="1"/>
  <c r="G85" i="1"/>
  <c r="T84" i="1"/>
  <c r="S84" i="1"/>
  <c r="Q84" i="1"/>
  <c r="P84" i="1"/>
  <c r="N84" i="1"/>
  <c r="M84" i="1"/>
  <c r="K84" i="1"/>
  <c r="J84" i="1"/>
  <c r="H84" i="1"/>
  <c r="G84" i="1"/>
  <c r="T83" i="1"/>
  <c r="S83" i="1"/>
  <c r="Q83" i="1"/>
  <c r="P83" i="1"/>
  <c r="N83" i="1"/>
  <c r="M83" i="1"/>
  <c r="K83" i="1"/>
  <c r="J83" i="1"/>
  <c r="H83" i="1"/>
  <c r="G83" i="1"/>
  <c r="H58" i="1"/>
  <c r="D80" i="1"/>
  <c r="S78" i="1"/>
  <c r="P78" i="1"/>
  <c r="M78" i="1"/>
  <c r="J78" i="1"/>
  <c r="G78" i="1"/>
  <c r="S77" i="1"/>
  <c r="P77" i="1"/>
  <c r="M77" i="1"/>
  <c r="J77" i="1"/>
  <c r="G77" i="1"/>
  <c r="S76" i="1"/>
  <c r="P76" i="1"/>
  <c r="M76" i="1"/>
  <c r="J76" i="1"/>
  <c r="G76" i="1"/>
  <c r="S75" i="1"/>
  <c r="P75" i="1"/>
  <c r="M75" i="1"/>
  <c r="J75" i="1"/>
  <c r="G75" i="1"/>
  <c r="S74" i="1"/>
  <c r="P74" i="1"/>
  <c r="M74" i="1"/>
  <c r="J74" i="1"/>
  <c r="G74" i="1"/>
  <c r="S73" i="1"/>
  <c r="P73" i="1"/>
  <c r="M73" i="1"/>
  <c r="J73" i="1"/>
  <c r="G73" i="1"/>
  <c r="S70" i="1"/>
  <c r="P70" i="1"/>
  <c r="M70" i="1"/>
  <c r="J70" i="1"/>
  <c r="G70" i="1"/>
  <c r="S69" i="1"/>
  <c r="P69" i="1"/>
  <c r="M69" i="1"/>
  <c r="J69" i="1"/>
  <c r="G69" i="1"/>
  <c r="S67" i="1"/>
  <c r="P67" i="1"/>
  <c r="M67" i="1"/>
  <c r="J67" i="1"/>
  <c r="G67" i="1"/>
  <c r="S66" i="1"/>
  <c r="P66" i="1"/>
  <c r="M66" i="1"/>
  <c r="J66" i="1"/>
  <c r="G66" i="1"/>
  <c r="S65" i="1"/>
  <c r="P65" i="1"/>
  <c r="M65" i="1"/>
  <c r="J65" i="1"/>
  <c r="G65" i="1"/>
  <c r="S63" i="1"/>
  <c r="P63" i="1"/>
  <c r="M63" i="1"/>
  <c r="J63" i="1"/>
  <c r="G63" i="1"/>
  <c r="S62" i="1"/>
  <c r="P62" i="1"/>
  <c r="M62" i="1"/>
  <c r="J62" i="1"/>
  <c r="G62" i="1"/>
  <c r="S61" i="1"/>
  <c r="P61" i="1"/>
  <c r="M61" i="1"/>
  <c r="J61" i="1"/>
  <c r="G61" i="1"/>
  <c r="S60" i="1"/>
  <c r="P60" i="1"/>
  <c r="M60" i="1"/>
  <c r="J60" i="1"/>
  <c r="G60" i="1"/>
  <c r="T58" i="1"/>
  <c r="S58" i="1"/>
  <c r="Q58" i="1"/>
  <c r="P58" i="1"/>
  <c r="N58" i="1"/>
  <c r="M58" i="1"/>
  <c r="K58" i="1"/>
  <c r="J58" i="1"/>
  <c r="G58" i="1"/>
  <c r="T54" i="1"/>
  <c r="S54" i="1"/>
  <c r="Q54" i="1"/>
  <c r="P54" i="1"/>
  <c r="N54" i="1"/>
  <c r="M54" i="1"/>
  <c r="K54" i="1"/>
  <c r="J54" i="1"/>
  <c r="H54" i="1"/>
  <c r="G54" i="1"/>
  <c r="T53" i="1"/>
  <c r="S53" i="1"/>
  <c r="Q53" i="1"/>
  <c r="P53" i="1"/>
  <c r="N53" i="1"/>
  <c r="M53" i="1"/>
  <c r="K53" i="1"/>
  <c r="J53" i="1"/>
  <c r="H53" i="1"/>
  <c r="G53" i="1"/>
  <c r="T51" i="1"/>
  <c r="S51" i="1"/>
  <c r="Q51" i="1"/>
  <c r="P51" i="1"/>
  <c r="N51" i="1"/>
  <c r="M51" i="1"/>
  <c r="K51" i="1"/>
  <c r="J51" i="1"/>
  <c r="H51" i="1"/>
  <c r="G51" i="1"/>
  <c r="T50" i="1"/>
  <c r="S50" i="1"/>
  <c r="Q50" i="1"/>
  <c r="P50" i="1"/>
  <c r="N50" i="1"/>
  <c r="M50" i="1"/>
  <c r="K50" i="1"/>
  <c r="J50" i="1"/>
  <c r="H50" i="1"/>
  <c r="G50" i="1"/>
  <c r="T49" i="1"/>
  <c r="Q49" i="1"/>
  <c r="N49" i="1"/>
  <c r="K49" i="1"/>
  <c r="H25" i="1"/>
  <c r="H49" i="1"/>
  <c r="D45" i="1"/>
  <c r="S43" i="1"/>
  <c r="P43" i="1"/>
  <c r="M43" i="1"/>
  <c r="J43" i="1"/>
  <c r="G43" i="1"/>
  <c r="S42" i="1"/>
  <c r="P42" i="1"/>
  <c r="M42" i="1"/>
  <c r="J42" i="1"/>
  <c r="G42" i="1"/>
  <c r="S41" i="1"/>
  <c r="P41" i="1"/>
  <c r="M41" i="1"/>
  <c r="J41" i="1"/>
  <c r="G41" i="1"/>
  <c r="S49" i="1"/>
  <c r="P49" i="1"/>
  <c r="M49" i="1"/>
  <c r="J49" i="1"/>
  <c r="G49" i="1"/>
  <c r="S39" i="1"/>
  <c r="P39" i="1"/>
  <c r="M39" i="1"/>
  <c r="J39" i="1"/>
  <c r="G39" i="1"/>
  <c r="S37" i="1"/>
  <c r="P37" i="1"/>
  <c r="M37" i="1"/>
  <c r="J37" i="1"/>
  <c r="G37" i="1"/>
  <c r="S36" i="1"/>
  <c r="P36" i="1"/>
  <c r="M36" i="1"/>
  <c r="J36" i="1"/>
  <c r="G36" i="1"/>
  <c r="S38" i="1"/>
  <c r="P38" i="1"/>
  <c r="M38" i="1"/>
  <c r="J38" i="1"/>
  <c r="G38" i="1"/>
  <c r="S35" i="1"/>
  <c r="P35" i="1"/>
  <c r="M35" i="1"/>
  <c r="J35" i="1"/>
  <c r="G35" i="1"/>
  <c r="S71" i="1"/>
  <c r="P71" i="1"/>
  <c r="M71" i="1"/>
  <c r="J71" i="1"/>
  <c r="G71" i="1"/>
  <c r="S32" i="1"/>
  <c r="P32" i="1"/>
  <c r="M32" i="1"/>
  <c r="J32" i="1"/>
  <c r="G32" i="1"/>
  <c r="S34" i="1"/>
  <c r="P34" i="1"/>
  <c r="M34" i="1"/>
  <c r="J34" i="1"/>
  <c r="G34" i="1"/>
  <c r="S30" i="1"/>
  <c r="P30" i="1"/>
  <c r="M30" i="1"/>
  <c r="J30" i="1"/>
  <c r="G30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U25" i="1"/>
  <c r="T25" i="1"/>
  <c r="R25" i="1"/>
  <c r="Q25" i="1"/>
  <c r="O25" i="1"/>
  <c r="N25" i="1"/>
  <c r="L25" i="1"/>
  <c r="K25" i="1"/>
  <c r="I25" i="1"/>
  <c r="T10" i="1"/>
  <c r="T12" i="1"/>
  <c r="T16" i="1"/>
  <c r="T17" i="1"/>
  <c r="T18" i="1"/>
  <c r="T19" i="1"/>
  <c r="T20" i="1"/>
  <c r="T23" i="1"/>
  <c r="D23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J18" i="1"/>
  <c r="G18" i="1"/>
  <c r="S17" i="1"/>
  <c r="P17" i="1"/>
  <c r="M17" i="1"/>
  <c r="J17" i="1"/>
  <c r="G17" i="1"/>
  <c r="S16" i="1"/>
  <c r="P16" i="1"/>
  <c r="M16" i="1"/>
  <c r="J16" i="1"/>
  <c r="G16" i="1"/>
  <c r="S12" i="1"/>
  <c r="P12" i="1"/>
  <c r="M12" i="1"/>
  <c r="J12" i="1"/>
  <c r="G12" i="1"/>
  <c r="S10" i="1"/>
  <c r="P10" i="1"/>
  <c r="M10" i="1"/>
  <c r="J10" i="1"/>
  <c r="G10" i="1"/>
  <c r="T9" i="1"/>
  <c r="S9" i="1"/>
  <c r="P9" i="1"/>
  <c r="M9" i="1"/>
  <c r="J9" i="1"/>
  <c r="G9" i="1"/>
  <c r="T7" i="1"/>
  <c r="S7" i="1"/>
  <c r="P7" i="1"/>
  <c r="M7" i="1"/>
  <c r="J7" i="1"/>
  <c r="G7" i="1"/>
  <c r="T6" i="1"/>
  <c r="S6" i="1"/>
  <c r="P6" i="1"/>
  <c r="M6" i="1"/>
  <c r="J6" i="1"/>
  <c r="G6" i="1"/>
  <c r="T5" i="1"/>
  <c r="S5" i="1"/>
  <c r="P5" i="1"/>
  <c r="M5" i="1"/>
  <c r="J5" i="1"/>
  <c r="G5" i="1"/>
  <c r="T4" i="1"/>
  <c r="S4" i="1"/>
  <c r="P4" i="1"/>
  <c r="M4" i="1"/>
  <c r="J4" i="1"/>
  <c r="G4" i="1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<sst xmlns="http://schemas.openxmlformats.org/spreadsheetml/2006/main" count="1287" uniqueCount="372">
  <si>
    <t>总计</t>
    <phoneticPr fontId="0" type="noConversion"/>
  </si>
  <si>
    <t>Week</t>
  </si>
  <si>
    <t>需求描述</t>
  </si>
  <si>
    <t>W1</t>
    <phoneticPr fontId="0" type="noConversion"/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</si>
  <si>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</si>
  <si>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</si>
  <si>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</si>
  <si>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W4</t>
    <phoneticPr fontId="0" type="noConversion"/>
  </si>
  <si>
    <t>W5</t>
    <phoneticPr fontId="0" type="noConversion"/>
  </si>
  <si>
    <t>MT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</si>
  <si>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</si>
  <si>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</si>
  <si>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</si>
  <si>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</si>
  <si>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</si>
  <si>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</si>
  <si>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</si>
  <si>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</si>
  <si>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三到六章Boss设计</t>
  </si>
  <si>
    <t>收费点方案</t>
  </si>
  <si>
    <t>成长卡点需求</t>
    <phoneticPr fontId="0" type="noConversion"/>
  </si>
  <si>
    <t>审核投放价值，和各种道具价值</t>
  </si>
  <si>
    <t>胖子</t>
    <rPh sb="0" eb="1">
      <t>pang'zi</t>
    </rPh>
    <phoneticPr fontId="0" type="noConversion"/>
  </si>
  <si>
    <t>需求 - 新增对局调优修改</t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</si>
  <si>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</si>
  <si>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</si>
  <si>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</si>
  <si>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</si>
  <si>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</si>
  <si>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</si>
  <si>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</si>
  <si>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</si>
  <si>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</si>
  <si>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</si>
  <si>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</si>
  <si>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自动战斗逻辑验收，debug</t>
    <phoneticPr fontId="0" type="noConversion"/>
  </si>
  <si>
    <t>5-6章boss，怪配置</t>
  </si>
  <si>
    <t>系统设置，loading界面</t>
  </si>
  <si>
    <t>每天登陆送钻石</t>
  </si>
  <si>
    <t>雪</t>
    <phoneticPr fontId="0" type="noConversion"/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</si>
  <si>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</si>
  <si>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</si>
  <si>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</si>
  <si>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</si>
  <si>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</si>
  <si>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</si>
  <si>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</si>
  <si>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</si>
  <si>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</si>
  <si>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</si>
  <si>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</si>
  <si>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新手引导（文档）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</si>
  <si>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</si>
  <si>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</si>
  <si>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</si>
  <si>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</si>
  <si>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</si>
  <si>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</si>
  <si>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</si>
  <si>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星</t>
    <phoneticPr fontId="0" type="noConversion"/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</si>
  <si>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</si>
  <si>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</si>
  <si>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</si>
  <si>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</si>
  <si>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</si>
  <si>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</si>
  <si>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</si>
  <si>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三至六章Boss设计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</si>
  <si>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</si>
  <si>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</si>
  <si>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</si>
  <si>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</si>
  <si>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</si>
  <si>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</si>
  <si>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</si>
  <si>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</si>
  <si>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</si>
  <si>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</si>
  <si>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李</t>
    <phoneticPr fontId="0" type="noConversion"/>
  </si>
  <si>
    <t>第一二天成长调优</t>
  </si>
  <si>
    <t>运营工具（程序需求）</t>
  </si>
  <si>
    <t>宝石系统修改方案（锁孔问题）</t>
  </si>
  <si>
    <t>金钱，经验塔Reward配置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</si>
  <si>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</si>
  <si>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</si>
  <si>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</si>
  <si>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</si>
  <si>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</si>
  <si>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</si>
  <si>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</si>
  <si>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</si>
  <si>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</si>
  <si>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</si>
  <si>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</si>
  <si>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</si>
  <si>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</si>
  <si>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</si>
  <si>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</si>
  <si>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</si>
  <si>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账号登陆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</si>
  <si>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</si>
  <si>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</si>
  <si>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</si>
  <si>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</si>
  <si>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</si>
  <si>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</si>
  <si>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</si>
  <si>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</si>
  <si>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</si>
  <si>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</si>
  <si>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</si>
  <si>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</si>
  <si>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</si>
  <si>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</si>
  <si>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</si>
  <si>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</si>
  <si>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</si>
  <si>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公会基地</t>
  </si>
  <si>
    <t>活动界面</t>
  </si>
  <si>
    <t>宝石（缩孔修改）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</si>
  <si>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</si>
  <si>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</si>
  <si>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</si>
  <si>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</si>
  <si>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</si>
  <si>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</si>
  <si>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</si>
  <si>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</si>
  <si>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</si>
  <si>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</si>
  <si>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</si>
  <si>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</si>
  <si>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</si>
  <si>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</si>
  <si>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</si>
  <si>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</si>
  <si>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</si>
  <si>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</si>
  <si>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</si>
  <si>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</si>
  <si>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</si>
  <si>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</si>
  <si>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</si>
  <si>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</si>
  <si>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</si>
  <si>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</si>
  <si>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</si>
  <si>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</si>
  <si>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</si>
  <si>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</si>
  <si>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</si>
  <si>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</si>
  <si>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</si>
  <si>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</si>
  <si>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</si>
  <si>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</si>
  <si>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</si>
  <si>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</si>
  <si>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</si>
  <si>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</si>
  <si>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</si>
  <si>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</si>
  <si>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</si>
  <si>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</si>
  <si>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</si>
  <si>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</si>
  <si>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</si>
  <si>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</si>
  <si>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</si>
  <si>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</si>
  <si>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</si>
  <si>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</si>
  <si>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PvP或特殊地下城</t>
  </si>
  <si>
    <t>玩法和各个系统定位，觉醒，PvP或特殊地下城</t>
  </si>
  <si>
    <t>对局节奏调试</t>
  </si>
  <si>
    <t>战力回归 （阵容选择）</t>
  </si>
  <si>
    <t>更新收入产出图 （宝石/PvP/特殊地下城）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</si>
  <si>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</si>
  <si>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</si>
  <si>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</si>
  <si>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</si>
  <si>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</si>
  <si>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1" type="noConversion"/>
  </si>
  <si>
    <t>主UI （场景）</t>
    <phoneticPr fontId="11" type="noConversion"/>
  </si>
  <si>
    <t>芳姐8W2</t>
    <phoneticPr fontId="11" type="noConversion"/>
  </si>
  <si>
    <t>8W2</t>
    <phoneticPr fontId="11" type="noConversion"/>
  </si>
  <si>
    <t>铁马8W2</t>
    <phoneticPr fontId="11" type="noConversion"/>
  </si>
  <si>
    <t>铁马8W4</t>
    <phoneticPr fontId="11" type="noConversion"/>
  </si>
  <si>
    <t>罗阳8W3</t>
    <phoneticPr fontId="11" type="noConversion"/>
  </si>
  <si>
    <t>铁马8W1</t>
    <phoneticPr fontId="11" type="noConversion"/>
  </si>
  <si>
    <t>铁马8W2</t>
    <phoneticPr fontId="11" type="noConversion"/>
  </si>
  <si>
    <t>铁马8W2</t>
    <phoneticPr fontId="11" type="noConversion"/>
  </si>
  <si>
    <t>铁马8W3</t>
    <phoneticPr fontId="11" type="noConversion"/>
  </si>
  <si>
    <t>UI动画</t>
    <phoneticPr fontId="11" type="noConversion"/>
  </si>
  <si>
    <t>8W5（超额）</t>
    <phoneticPr fontId="11" type="noConversion"/>
  </si>
  <si>
    <t>8W3（能不能先出一些？）</t>
    <phoneticPr fontId="11" type="noConversion"/>
  </si>
  <si>
    <t>8W4？</t>
    <phoneticPr fontId="11" type="noConversion"/>
  </si>
  <si>
    <t>8W4？</t>
    <phoneticPr fontId="11" type="noConversion"/>
  </si>
  <si>
    <t>合计</t>
    <phoneticPr fontId="11" type="noConversion"/>
  </si>
  <si>
    <t>孙帆</t>
    <phoneticPr fontId="11" type="noConversion"/>
  </si>
  <si>
    <t>罗阳</t>
    <phoneticPr fontId="11" type="noConversion"/>
  </si>
  <si>
    <t>铁马</t>
    <phoneticPr fontId="11" type="noConversion"/>
  </si>
  <si>
    <t>芳姐</t>
    <phoneticPr fontId="11" type="noConversion"/>
  </si>
  <si>
    <t>云祥</t>
    <phoneticPr fontId="11" type="noConversion"/>
  </si>
  <si>
    <t>铁马8W3</t>
  </si>
  <si>
    <t>孙帆8W1</t>
    <phoneticPr fontId="11" type="noConversion"/>
  </si>
  <si>
    <t>孙帆8W3</t>
  </si>
  <si>
    <t>孙帆8W3</t>
    <phoneticPr fontId="11" type="noConversion"/>
  </si>
  <si>
    <t>孙帆8W4</t>
  </si>
  <si>
    <t>孙帆8W4</t>
    <phoneticPr fontId="11" type="noConversion"/>
  </si>
  <si>
    <t>孙帆8W2</t>
  </si>
  <si>
    <t>孙帆8W2</t>
    <phoneticPr fontId="11" type="noConversion"/>
  </si>
  <si>
    <t>立绘（UI边框）</t>
    <phoneticPr fontId="11" type="noConversion"/>
  </si>
  <si>
    <t>公会 - 祈福大图1</t>
    <phoneticPr fontId="11" type="noConversion"/>
  </si>
  <si>
    <t>公会 - 祈福大图2</t>
    <phoneticPr fontId="11" type="noConversion"/>
  </si>
  <si>
    <t>公会 - 祈福大图3</t>
    <phoneticPr fontId="11" type="noConversion"/>
  </si>
  <si>
    <t>豆豆8W2</t>
    <phoneticPr fontId="11" type="noConversion"/>
  </si>
  <si>
    <t>豆豆8W3</t>
    <phoneticPr fontId="11" type="noConversion"/>
  </si>
  <si>
    <t>芳姐8W2</t>
  </si>
  <si>
    <t>芳姐8W3</t>
    <phoneticPr fontId="11" type="noConversion"/>
  </si>
  <si>
    <t>8W1</t>
    <phoneticPr fontId="11" type="noConversion"/>
  </si>
  <si>
    <t>罗阳8W3</t>
    <phoneticPr fontId="11" type="noConversion"/>
  </si>
  <si>
    <t>罗阳8W4</t>
    <phoneticPr fontId="11" type="noConversion"/>
  </si>
  <si>
    <t>罗阳8W2</t>
    <phoneticPr fontId="11" type="noConversion"/>
  </si>
  <si>
    <t>孙帆8W2</t>
    <phoneticPr fontId="11" type="noConversion"/>
  </si>
  <si>
    <t>孙帆8W4</t>
    <phoneticPr fontId="11" type="noConversion"/>
  </si>
  <si>
    <t>孙帆8W2</t>
    <phoneticPr fontId="11" type="noConversion"/>
  </si>
  <si>
    <t>孙帆8W2</t>
    <phoneticPr fontId="11" type="noConversion"/>
  </si>
  <si>
    <t>铁马8W1</t>
  </si>
  <si>
    <t>铁马8W2</t>
  </si>
  <si>
    <t>铁马8W3</t>
    <phoneticPr fontId="11" type="noConversion"/>
  </si>
  <si>
    <t>云祥8W3</t>
    <phoneticPr fontId="11" type="noConversion"/>
  </si>
  <si>
    <t>云祥8W4</t>
    <phoneticPr fontId="11" type="noConversion"/>
  </si>
  <si>
    <t>云祥8W4</t>
    <phoneticPr fontId="11" type="noConversion"/>
  </si>
  <si>
    <t>云祥8W1</t>
    <phoneticPr fontId="11" type="noConversion"/>
  </si>
  <si>
    <t>云祥8W2</t>
    <phoneticPr fontId="11" type="noConversion"/>
  </si>
  <si>
    <t>云祥8W4</t>
    <phoneticPr fontId="11" type="noConversion"/>
  </si>
  <si>
    <t>主UI （通天塔）1</t>
    <phoneticPr fontId="11" type="noConversion"/>
  </si>
  <si>
    <t>主UI （通天塔）2</t>
    <phoneticPr fontId="11" type="noConversion"/>
  </si>
  <si>
    <t>主UI （通天塔）3</t>
    <phoneticPr fontId="11" type="noConversion"/>
  </si>
  <si>
    <t>芳姐8W1</t>
    <phoneticPr fontId="11" type="noConversion"/>
  </si>
  <si>
    <t>芳姐8W1</t>
    <phoneticPr fontId="11" type="noConversion"/>
  </si>
  <si>
    <t>孙帆8W1</t>
    <phoneticPr fontId="11" type="noConversion"/>
  </si>
  <si>
    <t>豆豆</t>
    <phoneticPr fontId="11" type="noConversion"/>
  </si>
  <si>
    <t>外包8W5</t>
    <phoneticPr fontId="11" type="noConversion"/>
  </si>
  <si>
    <t>豆豆8W5</t>
    <phoneticPr fontId="11" type="noConversion"/>
  </si>
  <si>
    <t>云祥8W3</t>
    <phoneticPr fontId="11" type="noConversion"/>
  </si>
  <si>
    <t>副本选择（章节12图）</t>
    <phoneticPr fontId="11" type="noConversion"/>
  </si>
  <si>
    <t>副本 - 场景</t>
    <phoneticPr fontId="11" type="noConversion"/>
  </si>
  <si>
    <t>单位为1天</t>
    <phoneticPr fontId="11" type="noConversion"/>
  </si>
  <si>
    <t>场景 - 第五章 （冰雪）</t>
    <phoneticPr fontId="11" type="noConversion"/>
  </si>
  <si>
    <t>场景 - 第二章 （现实）</t>
    <phoneticPr fontId="11" type="noConversion"/>
  </si>
  <si>
    <t>场景 - 第四章 （火山）</t>
    <phoneticPr fontId="11" type="noConversion"/>
  </si>
  <si>
    <t>场景 - 第一章 （现实）</t>
    <phoneticPr fontId="11" type="noConversion"/>
  </si>
  <si>
    <t>场景 - 第三章 （森林，调优）</t>
    <phoneticPr fontId="11" type="noConversion"/>
  </si>
  <si>
    <t>副本选择第一章</t>
    <phoneticPr fontId="11" type="noConversion"/>
  </si>
  <si>
    <t xml:space="preserve">副本选择第二章 </t>
    <phoneticPr fontId="11" type="noConversion"/>
  </si>
  <si>
    <t>副本选择第三章</t>
    <phoneticPr fontId="11" type="noConversion"/>
  </si>
  <si>
    <t xml:space="preserve">副本选择第四章 </t>
    <phoneticPr fontId="11" type="noConversion"/>
  </si>
  <si>
    <t>副本选择第五章</t>
    <phoneticPr fontId="11" type="noConversion"/>
  </si>
  <si>
    <t>副本选择第六章</t>
    <phoneticPr fontId="11" type="noConversion"/>
  </si>
  <si>
    <t>外包</t>
    <phoneticPr fontId="11" type="noConversion"/>
  </si>
  <si>
    <t>外包8W3</t>
    <phoneticPr fontId="11" type="noConversion"/>
  </si>
  <si>
    <t>外包8W3</t>
    <phoneticPr fontId="11" type="noConversion"/>
  </si>
  <si>
    <t>芳姐8W2</t>
    <phoneticPr fontId="11" type="noConversion"/>
  </si>
  <si>
    <t>公会 - 科技Icon</t>
    <phoneticPr fontId="11" type="noConversion"/>
  </si>
  <si>
    <t>云祥8W4</t>
    <phoneticPr fontId="11" type="noConversion"/>
  </si>
  <si>
    <t>芳姐8W3</t>
    <phoneticPr fontId="11" type="noConversion"/>
  </si>
  <si>
    <t>铁马8W4</t>
  </si>
  <si>
    <t>豆豆8W1</t>
    <phoneticPr fontId="11" type="noConversion"/>
  </si>
  <si>
    <t>外包8W2</t>
    <phoneticPr fontId="11" type="noConversion"/>
  </si>
  <si>
    <t>外包8W1</t>
    <phoneticPr fontId="11" type="noConversion"/>
  </si>
  <si>
    <t>【</t>
    <phoneticPr fontId="11" type="noConversion"/>
  </si>
  <si>
    <t>外包8W2</t>
    <phoneticPr fontId="11" type="noConversion"/>
  </si>
  <si>
    <t>豆豆8W4</t>
    <phoneticPr fontId="11" type="noConversion"/>
  </si>
  <si>
    <t>立绘（约12张）</t>
    <phoneticPr fontId="11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</si>
  <si>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</si>
  <si>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</si>
  <si>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</si>
  <si>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</si>
  <si>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1" type="noConversion"/>
  </si>
  <si>
    <t>立绘1</t>
    <phoneticPr fontId="11" type="noConversion"/>
  </si>
  <si>
    <t>8W5（超额）</t>
    <phoneticPr fontId="11" type="noConversion"/>
  </si>
  <si>
    <t>熔岩巨人</t>
    <phoneticPr fontId="11" type="noConversion"/>
  </si>
  <si>
    <t>外包8W4</t>
    <phoneticPr fontId="11" type="noConversion"/>
  </si>
  <si>
    <t>冰龙</t>
    <phoneticPr fontId="11" type="noConversion"/>
  </si>
  <si>
    <t>8W3</t>
    <phoneticPr fontId="11" type="noConversion"/>
  </si>
  <si>
    <t>8W3</t>
    <phoneticPr fontId="11" type="noConversion"/>
  </si>
  <si>
    <t>云祥8W5</t>
    <phoneticPr fontId="11" type="noConversion"/>
  </si>
  <si>
    <t>【</t>
    <phoneticPr fontId="11" type="noConversion"/>
  </si>
  <si>
    <t>孙帆8W5</t>
    <phoneticPr fontId="11" type="noConversion"/>
  </si>
  <si>
    <t>云祥8W1</t>
    <phoneticPr fontId="11" type="noConversion"/>
  </si>
  <si>
    <t>铁马8W5</t>
    <phoneticPr fontId="11" type="noConversion"/>
  </si>
  <si>
    <t>云祥8W4</t>
    <phoneticPr fontId="11" type="noConversion"/>
  </si>
  <si>
    <t>铁马8W5</t>
    <phoneticPr fontId="11" type="noConversion"/>
  </si>
  <si>
    <t>W1</t>
    <phoneticPr fontId="18" type="noConversion"/>
  </si>
  <si>
    <t>完成</t>
    <rPh sb="0" eb="1">
      <t>wan'cheng</t>
    </rPh>
    <phoneticPr fontId="11" type="noConversion"/>
  </si>
  <si>
    <t>W2</t>
    <phoneticPr fontId="11" type="noConversion"/>
  </si>
  <si>
    <t>W3</t>
    <phoneticPr fontId="11" type="noConversion"/>
  </si>
  <si>
    <t>W4</t>
    <phoneticPr fontId="11" type="noConversion"/>
  </si>
  <si>
    <t>W5</t>
    <phoneticPr fontId="11" type="noConversion"/>
  </si>
  <si>
    <t>ts</t>
    <phoneticPr fontId="11" type="noConversion"/>
  </si>
  <si>
    <t>雷神</t>
    <phoneticPr fontId="11" type="noConversion"/>
  </si>
  <si>
    <t>大冒险</t>
    <phoneticPr fontId="11" type="noConversion"/>
  </si>
  <si>
    <t>任务内容</t>
    <phoneticPr fontId="11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</si>
  <si>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</si>
  <si>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</si>
  <si>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</si>
  <si>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村落场景，主UI （配置，验收，Debug)</t>
    <phoneticPr fontId="0" type="noConversion"/>
  </si>
  <si>
    <t xml:space="preserve">村落场景，主UI </t>
  </si>
  <si>
    <t>账号登陆， 选择服务器，创建角色验收</t>
    <phoneticPr fontId="11" type="noConversion"/>
  </si>
  <si>
    <t>3-4章副本</t>
    <phoneticPr fontId="11" type="noConversion"/>
  </si>
  <si>
    <t>文档分析&amp;用例修改</t>
    <phoneticPr fontId="11" type="noConversion"/>
  </si>
  <si>
    <t>1-2章副本内容</t>
    <phoneticPr fontId="11" type="noConversion"/>
  </si>
  <si>
    <t>文档分析</t>
    <phoneticPr fontId="11" type="noConversion"/>
  </si>
  <si>
    <t>文档分析</t>
    <phoneticPr fontId="11" type="noConversion"/>
  </si>
  <si>
    <t>测试</t>
    <phoneticPr fontId="11" type="noConversion"/>
  </si>
  <si>
    <t>测试</t>
    <phoneticPr fontId="11" type="noConversion"/>
  </si>
  <si>
    <t>文档分析</t>
    <phoneticPr fontId="11" type="noConversion"/>
  </si>
  <si>
    <t>3-6章boss设计</t>
    <phoneticPr fontId="11" type="noConversion"/>
  </si>
  <si>
    <t>文档分析</t>
    <phoneticPr fontId="11" type="noConversion"/>
  </si>
  <si>
    <t>大冒险内容设计</t>
    <phoneticPr fontId="11" type="noConversion"/>
  </si>
  <si>
    <t>测试</t>
    <phoneticPr fontId="11" type="noConversion"/>
  </si>
  <si>
    <t>用例设计</t>
    <phoneticPr fontId="11" type="noConversion"/>
  </si>
  <si>
    <t>公会整体测试</t>
    <phoneticPr fontId="11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</si>
  <si>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</si>
  <si>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</si>
  <si>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</si>
  <si>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</si>
  <si>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</si>
  <si>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</si>
  <si>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</si>
  <si>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</si>
  <si>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</si>
  <si>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</si>
  <si>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</si>
  <si>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</si>
  <si>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</si>
  <si>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</si>
  <si>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</si>
  <si>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</si>
  <si>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</si>
  <si>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</si>
  <si>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</si>
  <si>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</si>
  <si>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</si>
  <si>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</si>
  <si>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</si>
  <si>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</si>
  <si>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三到六章副本，包括Boss设计，三到四章副本配置，公会内容配置， 大冒险内容配置，各个通天塔内容设计，各新系统成长配置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</si>
  <si>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</si>
  <si>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</si>
  <si>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</si>
  <si>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</si>
  <si>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</si>
  <si>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</si>
  <si>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</si>
  <si>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</si>
  <si>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</si>
  <si>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</si>
  <si>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</si>
  <si>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</si>
  <si>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</si>
  <si>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</si>
  <si>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1" type="noConversion"/>
  </si>
  <si>
    <t>云祥8W1</t>
    <phoneticPr fontId="11" type="noConversion"/>
  </si>
  <si>
    <t>找老李要失败条件， 照妖镜失败条件， 升级情况条件， 策略（宠物）引导条件。</t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</si>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</sst>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>
      <alignment vertical="center"/>
    </xf>
    <xf numFmtId="0" fontId="2" fillId="0" borderId="0"/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 applyBorder="1" applyAlignme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3" borderId="0" xfId="0" applyFont="1" applyFill="1"/>
    <xf numFmtId="0" fontId="4" fillId="2" borderId="0" xfId="1" applyFont="1" applyFill="1" applyBorder="1" applyAlignment="1">
      <alignment vertical="center" wrapText="1"/>
    </xf>
    <xf numFmtId="0" fontId="4" fillId="0" borderId="0" xfId="0" applyFont="1" applyBorder="1"/>
    <xf numFmtId="0" fontId="4" fillId="0" borderId="0" xfId="1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2" fillId="6" borderId="0" xfId="0" applyFont="1" applyFill="1" applyAlignment="1">
      <alignment horizontal="right"/>
    </xf>
    <xf numFmtId="0" fontId="12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2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2" fillId="8" borderId="0" xfId="0" applyFont="1" applyFill="1" applyAlignment="1">
      <alignment horizontal="right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wrapText="1"/>
    </xf>
    <xf numFmtId="0" fontId="6" fillId="0" borderId="0" xfId="1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1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Alignment="1">
      <alignment horizontal="left" wrapText="1"/>
    </xf>
  </cellXfs>
  <cellStyles count="13"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/>
    <cellStyle name="常规 12" xfId="3"/>
    <cellStyle name="常规 2" xfId="1"/>
    <cellStyle name="常规 25" xfId="4"/>
    <cellStyle name="常规 3" xfId="5"/>
    <cellStyle name="常规 4" xfId="6"/>
  </cellStyles>
  <dxfs count="8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美术工作!$E$1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美术工作!$F$1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美术工作!$G$1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美术工作!$H$1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美术工作!$I$1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美术工作!$D$2:$D$9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美术工作!$I$2:$I$9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19722544"/>
        <c:axId val="-2119718976"/>
      </c:barChart>
      <c:catAx>
        <c:axId val="-21197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18976"/>
        <c:crosses val="autoZero"/>
        <c:auto val="1"/>
        <c:lblAlgn val="ctr"/>
        <c:lblOffset val="100"/>
        <c:noMultiLvlLbl val="0"/>
      </c:catAx>
      <c:valAx>
        <c:axId val="-211971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19722544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zoomScalePageLayoutView="115" workbookViewId="0">
      <selection activeCell="D13" sqref="D13"/>
    </sheetView>
  </sheetViews>
  <sheetFormatPr baseColWidth="10" defaultColWidth="10.7109375" defaultRowHeight="18" x14ac:dyDescent="0.25"/>
  <cols>
    <col min="1" max="1" width="16.28515625" style="83" customWidth="1"/>
    <col min="2" max="2" width="11.85546875" style="83" customWidth="1"/>
    <col min="3" max="3" width="28.5703125" style="83" customWidth="1"/>
    <col min="4" max="4" width="23.85546875" style="83" customWidth="1"/>
    <col min="5" max="5" width="29.140625" style="83" customWidth="1"/>
    <col min="6" max="16384" width="10.7109375" style="83"/>
  </cols>
  <sheetData>
    <row r="1" spans="1:5" x14ac:dyDescent="0.25">
      <c r="A1" s="82" t="s">
        <v>325</v>
      </c>
      <c r="B1" s="82"/>
      <c r="C1" s="82" t="s">
        <v>326</v>
      </c>
      <c r="D1" s="82" t="s">
        <v>327</v>
      </c>
      <c r="E1" s="82" t="s">
        <v>328</v>
      </c>
    </row>
    <row r="2" spans="1:5" ht="72" x14ac:dyDescent="0.25">
      <c r="A2" s="83" t="s">
        <v>329</v>
      </c>
      <c r="B2" s="83" t="s">
        <v>330</v>
      </c>
      <c r="C2" s="83" t="s">
        <v>331</v>
      </c>
      <c r="D2" s="83" t="s">
        <v>332</v>
      </c>
      <c r="E2" s="83" t="s">
        <v>333</v>
      </c>
    </row>
    <row r="3" spans="1:5" ht="36" x14ac:dyDescent="0.25">
      <c r="B3" s="83" t="s">
        <v>334</v>
      </c>
      <c r="C3" s="83" t="s">
        <v>335</v>
      </c>
      <c r="D3" s="83" t="s">
        <v>336</v>
      </c>
      <c r="E3" s="83" t="s">
        <v>337</v>
      </c>
    </row>
    <row r="4" spans="1:5" ht="54" x14ac:dyDescent="0.25">
      <c r="B4" s="83" t="s">
        <v>338</v>
      </c>
      <c r="C4" s="83" t="s">
        <v>339</v>
      </c>
      <c r="D4" s="83" t="s">
        <v>340</v>
      </c>
      <c r="E4" s="83" t="s">
        <v>341</v>
      </c>
    </row>
    <row r="5" spans="1:5" ht="36" x14ac:dyDescent="0.25">
      <c r="A5" s="83" t="s">
        <v>342</v>
      </c>
      <c r="B5" s="83" t="s">
        <v>343</v>
      </c>
      <c r="C5" s="83" t="s">
        <v>344</v>
      </c>
      <c r="D5" s="83" t="s">
        <v>345</v>
      </c>
      <c r="E5" s="83" t="s">
        <v>346</v>
      </c>
    </row>
    <row r="6" spans="1:5" ht="72" x14ac:dyDescent="0.25">
      <c r="B6" s="83" t="s">
        <v>347</v>
      </c>
      <c r="C6" s="83" t="s">
        <v>348</v>
      </c>
      <c r="E6" s="83" t="s">
        <v>349</v>
      </c>
    </row>
    <row r="7" spans="1:5" x14ac:dyDescent="0.25">
      <c r="B7" s="83" t="s">
        <v>350</v>
      </c>
      <c r="D7" s="83" t="s">
        <v>351</v>
      </c>
    </row>
    <row r="8" spans="1:5" x14ac:dyDescent="0.25">
      <c r="B8" s="83" t="s">
        <v>352</v>
      </c>
      <c r="D8" s="83" t="s">
        <v>353</v>
      </c>
      <c r="E8" s="83" t="s">
        <v>354</v>
      </c>
    </row>
    <row r="9" spans="1:5" x14ac:dyDescent="0.25">
      <c r="A9" s="83" t="s">
        <v>355</v>
      </c>
      <c r="B9" s="83" t="s">
        <v>356</v>
      </c>
      <c r="C9" s="83" t="s">
        <v>104</v>
      </c>
      <c r="D9" s="83" t="s">
        <v>104</v>
      </c>
    </row>
    <row r="10" spans="1:5" x14ac:dyDescent="0.25">
      <c r="B10" s="83" t="s">
        <v>357</v>
      </c>
      <c r="E10" s="83" t="s">
        <v>358</v>
      </c>
    </row>
    <row r="11" spans="1:5" x14ac:dyDescent="0.25">
      <c r="B11" s="83" t="s">
        <v>334</v>
      </c>
      <c r="C11" s="83" t="s">
        <v>359</v>
      </c>
      <c r="D11" s="83" t="s">
        <v>360</v>
      </c>
    </row>
    <row r="12" spans="1:5" x14ac:dyDescent="0.25">
      <c r="B12" s="83" t="s">
        <v>361</v>
      </c>
      <c r="D12" s="83" t="s">
        <v>362</v>
      </c>
      <c r="E12" s="83" t="s">
        <v>363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7"/>
  <sheetViews>
    <sheetView tabSelected="1" zoomScale="106" zoomScaleNormal="106" zoomScalePageLayoutView="106" workbookViewId="0">
      <pane xSplit="4" ySplit="2" topLeftCell="E128" activePane="bottomRight" state="frozen"/>
      <selection pane="topRight" activeCell="D1" sqref="D1"/>
      <selection pane="bottomLeft" activeCell="A3" sqref="A3"/>
      <selection pane="bottomRight" activeCell="B134" sqref="B134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5" customWidth="1"/>
    <col min="3" max="3" width="7.42578125" style="5" customWidth="1"/>
    <col min="4" max="4" width="7.42578125" style="6" customWidth="1"/>
    <col min="5" max="5" width="6.140625" style="6" customWidth="1"/>
    <col min="6" max="6" width="25.28515625" style="11" customWidth="1"/>
    <col min="7" max="7" width="31" style="5" customWidth="1"/>
    <col min="8" max="8" width="5.140625" style="9" customWidth="1"/>
    <col min="9" max="9" width="4.140625" style="10" customWidth="1"/>
    <col min="10" max="10" width="29.28515625" style="5" bestFit="1" customWidth="1"/>
    <col min="11" max="11" width="5.5703125" style="5" bestFit="1" customWidth="1"/>
    <col min="12" max="12" width="4.42578125" style="10" bestFit="1" customWidth="1"/>
    <col min="13" max="13" width="37" style="5" customWidth="1"/>
    <col min="14" max="14" width="5.5703125" style="5" bestFit="1" customWidth="1"/>
    <col min="15" max="15" width="4.42578125" style="10" bestFit="1" customWidth="1"/>
    <col min="16" max="16" width="25.42578125" style="5" bestFit="1" customWidth="1"/>
    <col min="17" max="17" width="5.5703125" style="5" bestFit="1" customWidth="1"/>
    <col min="18" max="18" width="4.42578125" style="10" bestFit="1" customWidth="1"/>
    <col min="19" max="19" width="23.7109375" style="5" customWidth="1"/>
    <col min="20" max="20" width="3.85546875" style="5" bestFit="1" customWidth="1"/>
    <col min="21" max="21" width="4.42578125" style="10" bestFit="1" customWidth="1"/>
    <col min="22" max="22" width="15" style="5" customWidth="1"/>
    <col min="23" max="16384" width="8.7109375" style="5"/>
  </cols>
  <sheetData>
    <row r="2" spans="1:21" s="1" customFormat="1" x14ac:dyDescent="0.25">
      <c r="B2" s="1" t="s">
        <v>0</v>
      </c>
      <c r="D2" s="2"/>
      <c r="E2" s="2" t="s">
        <v>1</v>
      </c>
      <c r="F2" s="29" t="s">
        <v>2</v>
      </c>
      <c r="G2" s="1" t="s">
        <v>3</v>
      </c>
      <c r="H2" s="3"/>
      <c r="I2" s="4" t="s">
        <v>4</v>
      </c>
      <c r="J2" s="1" t="s">
        <v>5</v>
      </c>
      <c r="L2" s="4" t="s">
        <v>4</v>
      </c>
      <c r="M2" s="1" t="s">
        <v>6</v>
      </c>
      <c r="O2" s="4" t="s">
        <v>4</v>
      </c>
      <c r="P2" s="1" t="s">
        <v>7</v>
      </c>
      <c r="R2" s="4" t="s">
        <v>4</v>
      </c>
      <c r="S2" s="1" t="s">
        <v>8</v>
      </c>
      <c r="U2" s="4" t="s">
        <v>4</v>
      </c>
    </row>
    <row r="3" spans="1:21" x14ac:dyDescent="0.25">
      <c r="A3" s="1" t="s">
        <v>9</v>
      </c>
      <c r="G3" s="8"/>
    </row>
    <row r="4" spans="1:21" x14ac:dyDescent="0.25">
      <c r="B4" s="5" t="s">
        <v>10</v>
      </c>
      <c r="D4" s="6">
        <v>1</v>
      </c>
      <c r="E4" s="6">
        <v>1</v>
      </c>
      <c r="G4" s="11" t="str">
        <f>IF($E4=1,$B4," ")</f>
        <v>体验1-2章玩法</v>
      </c>
      <c r="H4" s="12">
        <f>IF($E4=1,$D4," ")</f>
        <v>1</v>
      </c>
      <c r="I4" s="13"/>
      <c r="J4" s="11" t="str">
        <f>IF($E4=2,$B4," ")</f>
        <v xml:space="preserve"> </v>
      </c>
      <c r="K4" s="12" t="str">
        <f>IF($E4=2,$D4," ")</f>
        <v xml:space="preserve"> </v>
      </c>
      <c r="L4" s="13"/>
      <c r="M4" s="11" t="str">
        <f>IF($E4=3,$B4," ")</f>
        <v xml:space="preserve"> </v>
      </c>
      <c r="N4" s="12" t="str">
        <f>IF($E4=3,$D4," ")</f>
        <v xml:space="preserve"> </v>
      </c>
      <c r="O4" s="13"/>
      <c r="P4" s="11" t="str">
        <f>IF($E4=4,$B4," ")</f>
        <v xml:space="preserve"> </v>
      </c>
      <c r="Q4" s="12" t="str">
        <f>IF($E4=4,$D4," ")</f>
        <v xml:space="preserve"> </v>
      </c>
      <c r="R4" s="13"/>
      <c r="S4" s="11" t="str">
        <f>IF($E4=5,$B4," ")</f>
        <v xml:space="preserve"> </v>
      </c>
      <c r="T4" s="12" t="str">
        <f>IF($E4=5,$D4," ")</f>
        <v xml:space="preserve"> </v>
      </c>
    </row>
    <row r="5" spans="1:21" x14ac:dyDescent="0.25">
      <c r="B5" s="8" t="s">
        <v>11</v>
      </c>
      <c r="C5" s="8"/>
      <c r="D5" s="14">
        <v>0.5</v>
      </c>
      <c r="E5" s="6">
        <v>1</v>
      </c>
      <c r="G5" s="11" t="str">
        <f t="shared" ref="G5:G6" si="0">IF($E5=1,$B5," ")</f>
        <v>大冒险文档审核</v>
      </c>
      <c r="H5" s="12">
        <f t="shared" ref="H5:H6" si="1">IF($E5=1,$D5," ")</f>
        <v>0.5</v>
      </c>
      <c r="I5" s="13"/>
      <c r="J5" s="11" t="str">
        <f t="shared" ref="J5:J6" si="2">IF($E5=2,$B5," ")</f>
        <v xml:space="preserve"> </v>
      </c>
      <c r="K5" s="12" t="str">
        <f t="shared" ref="K5:K6" si="3">IF($E5=2,$D5," ")</f>
        <v xml:space="preserve"> </v>
      </c>
      <c r="L5" s="13"/>
      <c r="M5" s="11" t="str">
        <f t="shared" ref="M5:M6" si="4">IF($E5=3,$B5," ")</f>
        <v xml:space="preserve"> </v>
      </c>
      <c r="N5" s="12" t="str">
        <f t="shared" ref="N5:N6" si="5">IF($E5=3,$D5," ")</f>
        <v xml:space="preserve"> </v>
      </c>
      <c r="O5" s="13"/>
      <c r="P5" s="11" t="str">
        <f t="shared" ref="P5:P6" si="6">IF($E5=4,$B5," ")</f>
        <v xml:space="preserve"> </v>
      </c>
      <c r="Q5" s="12" t="str">
        <f t="shared" ref="Q5:Q6" si="7">IF($E5=4,$D5," ")</f>
        <v xml:space="preserve"> </v>
      </c>
      <c r="R5" s="13"/>
      <c r="S5" s="11" t="str">
        <f t="shared" ref="S5:S6" si="8">IF($E5=5,$B5," ")</f>
        <v xml:space="preserve"> </v>
      </c>
      <c r="T5" s="12" t="str">
        <f t="shared" ref="T5:T6" si="9">IF($E5=5,$D5," ")</f>
        <v xml:space="preserve"> </v>
      </c>
    </row>
    <row r="6" spans="1:21" x14ac:dyDescent="0.25">
      <c r="B6" s="5" t="s">
        <v>12</v>
      </c>
      <c r="D6" s="6">
        <v>0.5</v>
      </c>
      <c r="E6" s="6">
        <v>1</v>
      </c>
      <c r="G6" s="11" t="str">
        <f t="shared" si="0"/>
        <v>任务内容设计审核</v>
      </c>
      <c r="H6" s="12">
        <f t="shared" si="1"/>
        <v>0.5</v>
      </c>
      <c r="I6" s="13"/>
      <c r="J6" s="11" t="str">
        <f t="shared" si="2"/>
        <v xml:space="preserve"> </v>
      </c>
      <c r="K6" s="12" t="str">
        <f t="shared" si="3"/>
        <v xml:space="preserve"> </v>
      </c>
      <c r="L6" s="13"/>
      <c r="M6" s="11" t="str">
        <f t="shared" si="4"/>
        <v xml:space="preserve"> </v>
      </c>
      <c r="N6" s="12" t="str">
        <f t="shared" si="5"/>
        <v xml:space="preserve"> </v>
      </c>
      <c r="O6" s="13"/>
      <c r="P6" s="11" t="str">
        <f t="shared" si="6"/>
        <v xml:space="preserve"> </v>
      </c>
      <c r="Q6" s="12" t="str">
        <f t="shared" si="7"/>
        <v xml:space="preserve"> </v>
      </c>
      <c r="R6" s="13"/>
      <c r="S6" s="11" t="str">
        <f t="shared" si="8"/>
        <v xml:space="preserve"> </v>
      </c>
      <c r="T6" s="12" t="str">
        <f t="shared" si="9"/>
        <v xml:space="preserve"> </v>
      </c>
    </row>
    <row r="7" spans="1:21" x14ac:dyDescent="0.25">
      <c r="B7" s="15" t="s">
        <v>13</v>
      </c>
      <c r="C7" s="15"/>
      <c r="D7" s="16">
        <v>2</v>
      </c>
      <c r="E7" s="6">
        <v>1</v>
      </c>
      <c r="G7" s="11" t="str">
        <f>IF($E7=1,$B7," ")</f>
        <v>对局修改方案</v>
      </c>
      <c r="H7" s="12">
        <f>IF($E7=1,$D7," ")</f>
        <v>2</v>
      </c>
      <c r="I7" s="13"/>
      <c r="J7" s="11" t="str">
        <f>IF($E7=2,$B7," ")</f>
        <v xml:space="preserve"> </v>
      </c>
      <c r="K7" s="12" t="str">
        <f>IF($E7=2,$D7," ")</f>
        <v xml:space="preserve"> </v>
      </c>
      <c r="L7" s="13"/>
      <c r="M7" s="11" t="str">
        <f>IF($E7=3,$B7," ")</f>
        <v xml:space="preserve"> </v>
      </c>
      <c r="N7" s="12" t="str">
        <f>IF($E7=3,$D7," ")</f>
        <v xml:space="preserve"> </v>
      </c>
      <c r="O7" s="13"/>
      <c r="P7" s="11" t="str">
        <f>IF($E7=4,$B7," ")</f>
        <v xml:space="preserve"> </v>
      </c>
      <c r="Q7" s="12" t="str">
        <f>IF($E7=4,$D7," ")</f>
        <v xml:space="preserve"> </v>
      </c>
      <c r="R7" s="13"/>
      <c r="S7" s="11" t="str">
        <f>IF($E7=5,$B7," ")</f>
        <v xml:space="preserve"> </v>
      </c>
      <c r="T7" s="12" t="str">
        <f>IF($E7=5,$D7," ")</f>
        <v xml:space="preserve"> </v>
      </c>
    </row>
    <row r="8" spans="1:21" x14ac:dyDescent="0.25">
      <c r="B8" s="15"/>
      <c r="C8" s="15"/>
      <c r="D8" s="16"/>
      <c r="G8" s="11"/>
      <c r="H8" s="12"/>
      <c r="I8" s="13"/>
      <c r="J8" s="11"/>
      <c r="K8" s="12"/>
      <c r="L8" s="13"/>
      <c r="M8" s="11"/>
      <c r="N8" s="12"/>
      <c r="O8" s="13"/>
      <c r="P8" s="11"/>
      <c r="Q8" s="12"/>
      <c r="R8" s="13"/>
      <c r="S8" s="11"/>
      <c r="T8" s="12"/>
    </row>
    <row r="9" spans="1:21" ht="34" x14ac:dyDescent="0.25">
      <c r="B9" s="8" t="s">
        <v>173</v>
      </c>
      <c r="D9" s="6">
        <v>3</v>
      </c>
      <c r="E9" s="6">
        <v>2</v>
      </c>
      <c r="F9" s="11" t="s">
        <v>14</v>
      </c>
      <c r="G9" s="11" t="str">
        <f t="shared" ref="G9:G20" si="10">IF($E9=1,$B9," ")</f>
        <v xml:space="preserve"> </v>
      </c>
      <c r="H9" s="12" t="str">
        <f t="shared" ref="H9:H20" si="11">IF($E9=1,$D9," ")</f>
        <v xml:space="preserve"> </v>
      </c>
      <c r="I9" s="13"/>
      <c r="J9" s="11" t="str">
        <f t="shared" ref="J9:J20" si="12">IF($E9=2,$B9," ")</f>
        <v>玩法和各个系统定位，觉醒，PvP或特殊地下城</v>
      </c>
      <c r="K9" s="12">
        <f t="shared" ref="K9:K20" si="13">IF($E9=2,$D9," ")</f>
        <v>3</v>
      </c>
      <c r="L9" s="13"/>
      <c r="M9" s="11" t="str">
        <f t="shared" ref="M9:M20" si="14">IF($E9=3,$B9," ")</f>
        <v xml:space="preserve"> </v>
      </c>
      <c r="N9" s="12" t="str">
        <f t="shared" ref="N9:N20" si="15">IF($E9=3,$D9," ")</f>
        <v xml:space="preserve"> </v>
      </c>
      <c r="O9" s="13"/>
      <c r="P9" s="11" t="str">
        <f t="shared" ref="P9:P20" si="16">IF($E9=4,$B9," ")</f>
        <v xml:space="preserve"> </v>
      </c>
      <c r="Q9" s="12" t="str">
        <f t="shared" ref="Q9:Q20" si="17">IF($E9=4,$D9," ")</f>
        <v xml:space="preserve"> </v>
      </c>
      <c r="R9" s="13"/>
      <c r="S9" s="11" t="str">
        <f t="shared" ref="S9:S20" si="18">IF($E9=5,$B9," ")</f>
        <v xml:space="preserve"> </v>
      </c>
      <c r="T9" s="12" t="str">
        <f t="shared" ref="T9:T20" si="19">IF($E9=5,$D9," ")</f>
        <v xml:space="preserve"> </v>
      </c>
    </row>
    <row r="10" spans="1:21" x14ac:dyDescent="0.25">
      <c r="B10" s="8" t="s">
        <v>15</v>
      </c>
      <c r="D10" s="6">
        <v>3</v>
      </c>
      <c r="E10" s="6">
        <v>2</v>
      </c>
      <c r="F10" s="11" t="s">
        <v>16</v>
      </c>
      <c r="G10" s="11" t="str">
        <f t="shared" si="10"/>
        <v xml:space="preserve"> </v>
      </c>
      <c r="H10" s="12" t="str">
        <f t="shared" si="11"/>
        <v xml:space="preserve"> </v>
      </c>
      <c r="I10" s="13"/>
      <c r="J10" s="11" t="str">
        <f t="shared" si="12"/>
        <v>丰富剧情故事， 角色之间关系</v>
      </c>
      <c r="K10" s="12">
        <f t="shared" si="13"/>
        <v>3</v>
      </c>
      <c r="L10" s="13"/>
      <c r="M10" s="11" t="str">
        <f t="shared" si="14"/>
        <v xml:space="preserve"> </v>
      </c>
      <c r="N10" s="12" t="str">
        <f t="shared" si="15"/>
        <v xml:space="preserve"> </v>
      </c>
      <c r="O10" s="13"/>
      <c r="P10" s="11" t="str">
        <f t="shared" si="16"/>
        <v xml:space="preserve"> </v>
      </c>
      <c r="Q10" s="12" t="str">
        <f t="shared" si="17"/>
        <v xml:space="preserve"> </v>
      </c>
      <c r="R10" s="13"/>
      <c r="S10" s="11" t="str">
        <f t="shared" si="18"/>
        <v xml:space="preserve"> </v>
      </c>
      <c r="T10" s="12" t="str">
        <f t="shared" si="19"/>
        <v xml:space="preserve"> </v>
      </c>
    </row>
    <row r="11" spans="1:21" x14ac:dyDescent="0.25">
      <c r="B11" s="8"/>
      <c r="G11" s="11"/>
      <c r="H11" s="12"/>
      <c r="I11" s="13"/>
      <c r="J11" s="11"/>
      <c r="K11" s="12"/>
      <c r="L11" s="13"/>
      <c r="M11" s="11"/>
      <c r="N11" s="12"/>
      <c r="O11" s="13"/>
      <c r="P11" s="11"/>
      <c r="Q11" s="12"/>
      <c r="R11" s="13"/>
      <c r="S11" s="11"/>
      <c r="T11" s="12"/>
    </row>
    <row r="12" spans="1:21" x14ac:dyDescent="0.25">
      <c r="B12" s="8" t="s">
        <v>17</v>
      </c>
      <c r="D12" s="17">
        <v>1</v>
      </c>
      <c r="E12" s="6">
        <v>3</v>
      </c>
      <c r="G12" s="11" t="str">
        <f t="shared" si="10"/>
        <v xml:space="preserve"> </v>
      </c>
      <c r="H12" s="12" t="str">
        <f t="shared" si="11"/>
        <v xml:space="preserve"> </v>
      </c>
      <c r="I12" s="13"/>
      <c r="J12" s="11" t="str">
        <f t="shared" si="12"/>
        <v xml:space="preserve"> </v>
      </c>
      <c r="K12" s="12" t="str">
        <f t="shared" si="13"/>
        <v xml:space="preserve"> </v>
      </c>
      <c r="L12" s="13"/>
      <c r="M12" s="11" t="str">
        <f t="shared" si="14"/>
        <v>音效需求 - 包括UI部分</v>
      </c>
      <c r="N12" s="12">
        <f t="shared" si="15"/>
        <v>1</v>
      </c>
      <c r="O12" s="13"/>
      <c r="P12" s="11" t="str">
        <f t="shared" si="16"/>
        <v xml:space="preserve"> </v>
      </c>
      <c r="Q12" s="12" t="str">
        <f t="shared" si="17"/>
        <v xml:space="preserve"> </v>
      </c>
      <c r="R12" s="13"/>
      <c r="S12" s="11" t="str">
        <f t="shared" si="18"/>
        <v xml:space="preserve"> </v>
      </c>
      <c r="T12" s="12" t="str">
        <f t="shared" si="19"/>
        <v xml:space="preserve"> </v>
      </c>
    </row>
    <row r="13" spans="1:21" x14ac:dyDescent="0.25">
      <c r="B13" s="8" t="s">
        <v>18</v>
      </c>
      <c r="D13" s="17">
        <v>4</v>
      </c>
      <c r="E13" s="6">
        <v>3</v>
      </c>
      <c r="G13" s="11"/>
      <c r="H13" s="12"/>
      <c r="I13" s="13"/>
      <c r="J13" s="11"/>
      <c r="K13" s="12"/>
      <c r="L13" s="13"/>
      <c r="M13" s="11" t="str">
        <f t="shared" si="14"/>
        <v>三到六章Boss设计</v>
      </c>
      <c r="N13" s="12">
        <f t="shared" si="15"/>
        <v>4</v>
      </c>
      <c r="O13" s="13"/>
      <c r="P13" s="11"/>
      <c r="Q13" s="12"/>
      <c r="R13" s="13"/>
      <c r="S13" s="11"/>
      <c r="T13" s="12"/>
    </row>
    <row r="14" spans="1:21" x14ac:dyDescent="0.25">
      <c r="B14" s="8"/>
      <c r="D14" s="17"/>
      <c r="G14" s="11"/>
      <c r="H14" s="12"/>
      <c r="I14" s="13"/>
      <c r="J14" s="11"/>
      <c r="K14" s="12"/>
      <c r="L14" s="13"/>
      <c r="M14" s="11"/>
      <c r="N14" s="12"/>
      <c r="O14" s="13"/>
      <c r="P14" s="11"/>
      <c r="Q14" s="12"/>
      <c r="R14" s="13"/>
      <c r="S14" s="11"/>
      <c r="T14" s="12"/>
    </row>
    <row r="15" spans="1:21" x14ac:dyDescent="0.25">
      <c r="B15" s="8" t="s">
        <v>19</v>
      </c>
      <c r="D15" s="17">
        <v>3</v>
      </c>
      <c r="E15" s="6">
        <v>4</v>
      </c>
      <c r="G15" s="11"/>
      <c r="H15" s="12"/>
      <c r="I15" s="13"/>
      <c r="J15" s="11"/>
      <c r="K15" s="12"/>
      <c r="L15" s="13"/>
      <c r="M15" s="11"/>
      <c r="N15" s="12"/>
      <c r="O15" s="13"/>
      <c r="P15" s="11" t="str">
        <f t="shared" si="16"/>
        <v>收费点方案</v>
      </c>
      <c r="Q15" s="12">
        <f t="shared" si="17"/>
        <v>3</v>
      </c>
      <c r="R15" s="13"/>
      <c r="S15" s="11"/>
      <c r="T15" s="12"/>
    </row>
    <row r="16" spans="1:21" x14ac:dyDescent="0.25">
      <c r="B16" s="5" t="s">
        <v>20</v>
      </c>
      <c r="D16" s="6">
        <v>3</v>
      </c>
      <c r="E16" s="6">
        <v>4</v>
      </c>
      <c r="G16" s="11" t="str">
        <f t="shared" si="10"/>
        <v xml:space="preserve"> </v>
      </c>
      <c r="H16" s="12" t="str">
        <f t="shared" si="11"/>
        <v xml:space="preserve"> </v>
      </c>
      <c r="I16" s="13"/>
      <c r="J16" s="11" t="str">
        <f t="shared" si="12"/>
        <v xml:space="preserve"> </v>
      </c>
      <c r="K16" s="12" t="str">
        <f t="shared" si="13"/>
        <v xml:space="preserve"> </v>
      </c>
      <c r="L16" s="13"/>
      <c r="M16" s="11" t="str">
        <f t="shared" si="14"/>
        <v xml:space="preserve"> </v>
      </c>
      <c r="N16" s="12" t="str">
        <f t="shared" si="15"/>
        <v xml:space="preserve"> </v>
      </c>
      <c r="O16" s="13"/>
      <c r="P16" s="11" t="str">
        <f t="shared" si="16"/>
        <v>成长卡点需求</v>
      </c>
      <c r="Q16" s="12">
        <f t="shared" si="17"/>
        <v>3</v>
      </c>
      <c r="R16" s="13"/>
      <c r="S16" s="11" t="str">
        <f t="shared" si="18"/>
        <v xml:space="preserve"> </v>
      </c>
      <c r="T16" s="12" t="str">
        <f t="shared" si="19"/>
        <v xml:space="preserve"> </v>
      </c>
    </row>
    <row r="17" spans="1:21" x14ac:dyDescent="0.25">
      <c r="B17" s="8"/>
      <c r="C17" s="8"/>
      <c r="D17" s="14"/>
      <c r="G17" s="11" t="str">
        <f t="shared" si="10"/>
        <v xml:space="preserve"> </v>
      </c>
      <c r="H17" s="12" t="str">
        <f t="shared" si="11"/>
        <v xml:space="preserve"> </v>
      </c>
      <c r="I17" s="13"/>
      <c r="J17" s="11" t="str">
        <f t="shared" si="12"/>
        <v xml:space="preserve"> </v>
      </c>
      <c r="K17" s="12" t="str">
        <f t="shared" si="13"/>
        <v xml:space="preserve"> </v>
      </c>
      <c r="L17" s="13"/>
      <c r="M17" s="11" t="str">
        <f t="shared" si="14"/>
        <v xml:space="preserve"> </v>
      </c>
      <c r="N17" s="12" t="str">
        <f t="shared" si="15"/>
        <v xml:space="preserve"> </v>
      </c>
      <c r="O17" s="13"/>
      <c r="P17" s="11" t="str">
        <f t="shared" si="16"/>
        <v xml:space="preserve"> </v>
      </c>
      <c r="Q17" s="12" t="str">
        <f t="shared" si="17"/>
        <v xml:space="preserve"> </v>
      </c>
      <c r="R17" s="13"/>
      <c r="S17" s="11" t="str">
        <f t="shared" si="18"/>
        <v xml:space="preserve"> </v>
      </c>
      <c r="T17" s="12" t="str">
        <f t="shared" si="19"/>
        <v xml:space="preserve"> </v>
      </c>
    </row>
    <row r="18" spans="1:21" x14ac:dyDescent="0.25">
      <c r="B18" s="5" t="s">
        <v>21</v>
      </c>
      <c r="D18" s="6">
        <v>2</v>
      </c>
      <c r="E18" s="6">
        <v>5</v>
      </c>
      <c r="G18" s="11" t="str">
        <f t="shared" si="10"/>
        <v xml:space="preserve"> </v>
      </c>
      <c r="H18" s="12" t="str">
        <f t="shared" si="11"/>
        <v xml:space="preserve"> </v>
      </c>
      <c r="I18" s="13"/>
      <c r="J18" s="11" t="str">
        <f t="shared" si="12"/>
        <v xml:space="preserve"> </v>
      </c>
      <c r="K18" s="12" t="str">
        <f t="shared" si="13"/>
        <v xml:space="preserve"> </v>
      </c>
      <c r="L18" s="13"/>
      <c r="M18" s="11" t="str">
        <f t="shared" si="14"/>
        <v xml:space="preserve"> </v>
      </c>
      <c r="N18" s="12" t="str">
        <f t="shared" si="15"/>
        <v xml:space="preserve"> </v>
      </c>
      <c r="O18" s="13"/>
      <c r="P18" s="11" t="str">
        <f t="shared" si="16"/>
        <v xml:space="preserve"> </v>
      </c>
      <c r="Q18" s="12" t="str">
        <f t="shared" si="17"/>
        <v xml:space="preserve"> </v>
      </c>
      <c r="R18" s="13"/>
      <c r="S18" s="11" t="str">
        <f t="shared" si="18"/>
        <v>审核投放价值，和各种道具价值</v>
      </c>
      <c r="T18" s="12">
        <f t="shared" si="19"/>
        <v>2</v>
      </c>
    </row>
    <row r="19" spans="1:21" x14ac:dyDescent="0.25">
      <c r="B19" s="15" t="s">
        <v>305</v>
      </c>
      <c r="C19" s="15"/>
      <c r="D19" s="16">
        <v>3</v>
      </c>
      <c r="E19" s="6">
        <v>5</v>
      </c>
      <c r="G19" s="11" t="str">
        <f t="shared" si="10"/>
        <v xml:space="preserve"> </v>
      </c>
      <c r="H19" s="12" t="str">
        <f t="shared" si="11"/>
        <v xml:space="preserve"> </v>
      </c>
      <c r="I19" s="13"/>
      <c r="J19" s="11" t="str">
        <f t="shared" si="12"/>
        <v xml:space="preserve"> </v>
      </c>
      <c r="K19" s="12" t="str">
        <f t="shared" si="13"/>
        <v xml:space="preserve"> </v>
      </c>
      <c r="L19" s="13"/>
      <c r="M19" s="11" t="str">
        <f t="shared" si="14"/>
        <v xml:space="preserve"> </v>
      </c>
      <c r="N19" s="12" t="str">
        <f t="shared" si="15"/>
        <v xml:space="preserve"> </v>
      </c>
      <c r="O19" s="13"/>
      <c r="P19" s="11" t="str">
        <f t="shared" si="16"/>
        <v xml:space="preserve"> </v>
      </c>
      <c r="Q19" s="12" t="str">
        <f t="shared" si="17"/>
        <v xml:space="preserve"> </v>
      </c>
      <c r="R19" s="13"/>
      <c r="S19" s="11" t="str">
        <f t="shared" si="18"/>
        <v>0.7玩法难度定义和需求</v>
      </c>
      <c r="T19" s="12">
        <f t="shared" si="19"/>
        <v>3</v>
      </c>
    </row>
    <row r="20" spans="1:21" x14ac:dyDescent="0.25">
      <c r="B20" s="15"/>
      <c r="C20" s="15"/>
      <c r="D20" s="16"/>
      <c r="G20" s="11" t="str">
        <f t="shared" si="10"/>
        <v xml:space="preserve"> </v>
      </c>
      <c r="H20" s="12" t="str">
        <f t="shared" si="11"/>
        <v xml:space="preserve"> </v>
      </c>
      <c r="I20" s="13"/>
      <c r="J20" s="11" t="str">
        <f t="shared" si="12"/>
        <v xml:space="preserve"> </v>
      </c>
      <c r="K20" s="12" t="str">
        <f t="shared" si="13"/>
        <v xml:space="preserve"> </v>
      </c>
      <c r="L20" s="13"/>
      <c r="M20" s="11" t="str">
        <f t="shared" si="14"/>
        <v xml:space="preserve"> </v>
      </c>
      <c r="N20" s="12" t="str">
        <f t="shared" si="15"/>
        <v xml:space="preserve"> </v>
      </c>
      <c r="O20" s="13"/>
      <c r="P20" s="11" t="str">
        <f t="shared" si="16"/>
        <v xml:space="preserve"> </v>
      </c>
      <c r="Q20" s="12" t="str">
        <f t="shared" si="17"/>
        <v xml:space="preserve"> </v>
      </c>
      <c r="R20" s="13"/>
      <c r="S20" s="11" t="str">
        <f t="shared" si="18"/>
        <v xml:space="preserve"> </v>
      </c>
      <c r="T20" s="12" t="str">
        <f t="shared" si="19"/>
        <v xml:space="preserve"> </v>
      </c>
    </row>
    <row r="22" spans="1:21" x14ac:dyDescent="0.25">
      <c r="U22" s="5"/>
    </row>
    <row r="23" spans="1:21" x14ac:dyDescent="0.25">
      <c r="A23" s="5"/>
      <c r="B23" s="9" t="s">
        <v>0</v>
      </c>
      <c r="C23" s="9"/>
      <c r="D23" s="6">
        <f>SUM(D5:D22)</f>
        <v>25</v>
      </c>
      <c r="H23" s="6">
        <f>SUM(H4:H22)</f>
        <v>4</v>
      </c>
      <c r="K23" s="6">
        <f>SUM(K4:K22)</f>
        <v>6</v>
      </c>
      <c r="N23" s="6">
        <f>SUM(N4:N22)</f>
        <v>5</v>
      </c>
      <c r="Q23" s="6">
        <f>SUM(Q4:Q22)</f>
        <v>6</v>
      </c>
      <c r="T23" s="6">
        <f>SUM(T10:T22)</f>
        <v>5</v>
      </c>
    </row>
    <row r="24" spans="1:21" s="21" customFormat="1" x14ac:dyDescent="0.25">
      <c r="A24" s="18"/>
      <c r="B24" s="19"/>
      <c r="C24" s="19"/>
      <c r="D24" s="20"/>
      <c r="E24" s="20"/>
      <c r="F24" s="87"/>
      <c r="H24" s="22"/>
      <c r="I24" s="23"/>
      <c r="J24" s="19"/>
      <c r="L24" s="23"/>
      <c r="M24" s="19"/>
      <c r="O24" s="23"/>
      <c r="R24" s="23"/>
      <c r="U24" s="23"/>
    </row>
    <row r="25" spans="1:21" s="8" customFormat="1" x14ac:dyDescent="0.25">
      <c r="A25" s="1" t="s">
        <v>22</v>
      </c>
      <c r="B25" s="24"/>
      <c r="C25" s="24"/>
      <c r="D25" s="14"/>
      <c r="E25" s="14"/>
      <c r="F25" s="88"/>
      <c r="G25" s="9"/>
      <c r="H25" s="11" t="str">
        <f>IF($E25=1,$B25," ")</f>
        <v xml:space="preserve"> </v>
      </c>
      <c r="I25" s="12" t="str">
        <f>IF($E25=1,$D25," ")</f>
        <v xml:space="preserve"> </v>
      </c>
      <c r="J25" s="13"/>
      <c r="K25" s="11" t="str">
        <f>IF($E25=2,$B25," ")</f>
        <v xml:space="preserve"> </v>
      </c>
      <c r="L25" s="12" t="str">
        <f>IF($E25=2,$D25," ")</f>
        <v xml:space="preserve"> </v>
      </c>
      <c r="M25" s="13"/>
      <c r="N25" s="11" t="str">
        <f>IF($E25=3,$B25," ")</f>
        <v xml:space="preserve"> </v>
      </c>
      <c r="O25" s="12" t="str">
        <f>IF($E25=3,$D25," ")</f>
        <v xml:space="preserve"> </v>
      </c>
      <c r="P25" s="13"/>
      <c r="Q25" s="11" t="str">
        <f>IF($E25=4,$B25," ")</f>
        <v xml:space="preserve"> </v>
      </c>
      <c r="R25" s="12" t="str">
        <f>IF($E25=4,$D25," ")</f>
        <v xml:space="preserve"> </v>
      </c>
      <c r="S25" s="13"/>
      <c r="T25" s="11" t="str">
        <f>IF($E25=5,$B25," ")</f>
        <v xml:space="preserve"> </v>
      </c>
      <c r="U25" s="12" t="str">
        <f>IF($E25=5,$D25," ")</f>
        <v xml:space="preserve"> </v>
      </c>
    </row>
    <row r="26" spans="1:21" x14ac:dyDescent="0.25">
      <c r="B26" s="24" t="s">
        <v>306</v>
      </c>
      <c r="C26" s="7"/>
      <c r="D26" s="6">
        <v>3</v>
      </c>
      <c r="E26" s="6">
        <v>1</v>
      </c>
      <c r="G26" s="11" t="str">
        <f>IF($E26=1,$B26," ")</f>
        <v>需求 - 新增对局调优修改</v>
      </c>
      <c r="H26" s="12">
        <f>IF($E26=1,$D26," ")</f>
        <v>3</v>
      </c>
      <c r="I26" s="13"/>
      <c r="J26" s="11" t="str">
        <f>IF($E26=2,$B26," ")</f>
        <v xml:space="preserve"> </v>
      </c>
      <c r="K26" s="12" t="str">
        <f>IF($E26=2,$D26," ")</f>
        <v xml:space="preserve"> </v>
      </c>
      <c r="L26" s="13"/>
      <c r="M26" s="11" t="str">
        <f>IF($E26=3,$B26," ")</f>
        <v xml:space="preserve"> </v>
      </c>
      <c r="N26" s="12" t="str">
        <f>IF($E26=3,$D26," ")</f>
        <v xml:space="preserve"> </v>
      </c>
      <c r="O26" s="13"/>
      <c r="P26" s="11" t="str">
        <f>IF($E26=4,$B26," ")</f>
        <v xml:space="preserve"> </v>
      </c>
      <c r="Q26" s="12" t="str">
        <f>IF($E26=4,$D26," ")</f>
        <v xml:space="preserve"> </v>
      </c>
      <c r="R26" s="13"/>
      <c r="S26" s="11" t="str">
        <f>IF($E26=5,$B26," ")</f>
        <v xml:space="preserve"> </v>
      </c>
      <c r="T26" s="12" t="str">
        <f>IF($E26=5,$D26," ")</f>
        <v xml:space="preserve"> </v>
      </c>
    </row>
    <row r="27" spans="1:21" x14ac:dyDescent="0.25">
      <c r="B27" s="8" t="s">
        <v>24</v>
      </c>
      <c r="D27" s="6">
        <v>2</v>
      </c>
      <c r="E27" s="6">
        <v>1</v>
      </c>
      <c r="G27" s="11" t="str">
        <f t="shared" ref="G27:G43" si="20">IF($E27=1,$B27," ")</f>
        <v>1-2章副本配置debug</v>
      </c>
      <c r="H27" s="12">
        <f t="shared" ref="H27:H43" si="21">IF($E27=1,$D27," ")</f>
        <v>2</v>
      </c>
      <c r="I27" s="13"/>
      <c r="J27" s="11" t="str">
        <f t="shared" ref="J27:J43" si="22">IF($E27=2,$B27," ")</f>
        <v xml:space="preserve"> </v>
      </c>
      <c r="K27" s="12" t="str">
        <f t="shared" ref="K27:K43" si="23">IF($E27=2,$D27," ")</f>
        <v xml:space="preserve"> </v>
      </c>
      <c r="L27" s="13"/>
      <c r="M27" s="11" t="str">
        <f t="shared" ref="M27:M43" si="24">IF($E27=3,$B27," ")</f>
        <v xml:space="preserve"> </v>
      </c>
      <c r="N27" s="12" t="str">
        <f t="shared" ref="N27:N43" si="25">IF($E27=3,$D27," ")</f>
        <v xml:space="preserve"> </v>
      </c>
      <c r="O27" s="13"/>
      <c r="P27" s="11" t="str">
        <f t="shared" ref="P27:P43" si="26">IF($E27=4,$B27," ")</f>
        <v xml:space="preserve"> </v>
      </c>
      <c r="Q27" s="12" t="str">
        <f t="shared" ref="Q27:Q43" si="27">IF($E27=4,$D27," ")</f>
        <v xml:space="preserve"> </v>
      </c>
      <c r="R27" s="13"/>
      <c r="S27" s="11" t="str">
        <f t="shared" ref="S27:S43" si="28">IF($E27=5,$B27," ")</f>
        <v xml:space="preserve"> </v>
      </c>
      <c r="T27" s="12" t="str">
        <f t="shared" ref="T27:T43" si="29">IF($E27=5,$D27," ")</f>
        <v xml:space="preserve"> </v>
      </c>
    </row>
    <row r="28" spans="1:21" x14ac:dyDescent="0.25">
      <c r="A28" s="5"/>
      <c r="B28" s="7" t="s">
        <v>307</v>
      </c>
      <c r="C28" s="7"/>
      <c r="D28" s="6">
        <v>1</v>
      </c>
      <c r="E28" s="6">
        <v>1</v>
      </c>
      <c r="G28" s="11" t="str">
        <f t="shared" si="20"/>
        <v>任务系统 - 验收，Debug</v>
      </c>
      <c r="H28" s="12">
        <f t="shared" si="21"/>
        <v>1</v>
      </c>
      <c r="I28" s="13"/>
      <c r="J28" s="11" t="str">
        <f t="shared" si="22"/>
        <v xml:space="preserve"> </v>
      </c>
      <c r="K28" s="12" t="str">
        <f t="shared" si="23"/>
        <v xml:space="preserve"> </v>
      </c>
      <c r="L28" s="13"/>
      <c r="M28" s="11" t="str">
        <f t="shared" si="24"/>
        <v xml:space="preserve"> </v>
      </c>
      <c r="N28" s="12" t="str">
        <f t="shared" si="25"/>
        <v xml:space="preserve"> </v>
      </c>
      <c r="O28" s="13"/>
      <c r="P28" s="11" t="str">
        <f t="shared" si="26"/>
        <v xml:space="preserve"> </v>
      </c>
      <c r="Q28" s="12" t="str">
        <f t="shared" si="27"/>
        <v xml:space="preserve"> </v>
      </c>
      <c r="R28" s="13"/>
      <c r="S28" s="11" t="str">
        <f t="shared" si="28"/>
        <v xml:space="preserve"> </v>
      </c>
      <c r="T28" s="12" t="str">
        <f t="shared" si="29"/>
        <v xml:space="preserve"> </v>
      </c>
    </row>
    <row r="29" spans="1:21" x14ac:dyDescent="0.25">
      <c r="A29" s="5"/>
      <c r="B29" s="7"/>
      <c r="C29" s="7"/>
      <c r="G29" s="11"/>
      <c r="H29" s="12"/>
      <c r="I29" s="13"/>
      <c r="J29" s="11"/>
      <c r="K29" s="12"/>
      <c r="L29" s="13"/>
      <c r="M29" s="11"/>
      <c r="N29" s="12"/>
      <c r="O29" s="13"/>
      <c r="P29" s="11"/>
      <c r="Q29" s="12"/>
      <c r="R29" s="13"/>
      <c r="S29" s="11"/>
      <c r="T29" s="12"/>
    </row>
    <row r="30" spans="1:21" x14ac:dyDescent="0.25">
      <c r="A30" s="5"/>
      <c r="B30" s="7" t="s">
        <v>308</v>
      </c>
      <c r="C30" s="7"/>
      <c r="D30" s="6">
        <v>1</v>
      </c>
      <c r="E30" s="6">
        <v>2</v>
      </c>
      <c r="G30" s="11" t="str">
        <f t="shared" si="20"/>
        <v xml:space="preserve"> </v>
      </c>
      <c r="H30" s="12" t="str">
        <f t="shared" si="21"/>
        <v xml:space="preserve"> </v>
      </c>
      <c r="I30" s="13"/>
      <c r="J30" s="11" t="str">
        <f t="shared" si="22"/>
        <v>村落场景，主UI （配置，验收，Debug)</v>
      </c>
      <c r="K30" s="12">
        <f t="shared" si="23"/>
        <v>1</v>
      </c>
      <c r="L30" s="13"/>
      <c r="M30" s="11" t="str">
        <f t="shared" si="24"/>
        <v xml:space="preserve"> </v>
      </c>
      <c r="N30" s="12" t="str">
        <f t="shared" si="25"/>
        <v xml:space="preserve"> </v>
      </c>
      <c r="O30" s="13"/>
      <c r="P30" s="11" t="str">
        <f t="shared" si="26"/>
        <v xml:space="preserve"> </v>
      </c>
      <c r="Q30" s="12" t="str">
        <f t="shared" si="27"/>
        <v xml:space="preserve"> </v>
      </c>
      <c r="R30" s="13"/>
      <c r="S30" s="11" t="str">
        <f t="shared" si="28"/>
        <v xml:space="preserve"> </v>
      </c>
      <c r="T30" s="12" t="str">
        <f t="shared" si="29"/>
        <v xml:space="preserve"> </v>
      </c>
    </row>
    <row r="31" spans="1:21" x14ac:dyDescent="0.25">
      <c r="B31" s="5" t="s">
        <v>174</v>
      </c>
      <c r="D31" s="6">
        <v>3</v>
      </c>
      <c r="E31" s="6">
        <v>2</v>
      </c>
      <c r="G31" s="5" t="str">
        <f t="shared" si="20"/>
        <v xml:space="preserve"> </v>
      </c>
      <c r="H31" s="9" t="str">
        <f t="shared" si="21"/>
        <v xml:space="preserve"> </v>
      </c>
      <c r="J31" s="5" t="str">
        <f t="shared" si="22"/>
        <v>对局节奏调试</v>
      </c>
      <c r="K31" s="5">
        <f t="shared" si="23"/>
        <v>3</v>
      </c>
      <c r="M31" s="5" t="str">
        <f t="shared" si="24"/>
        <v xml:space="preserve"> </v>
      </c>
      <c r="N31" s="5" t="str">
        <f t="shared" si="25"/>
        <v xml:space="preserve"> </v>
      </c>
      <c r="P31" s="5" t="str">
        <f t="shared" si="26"/>
        <v xml:space="preserve"> </v>
      </c>
      <c r="Q31" s="5" t="str">
        <f t="shared" si="27"/>
        <v xml:space="preserve"> </v>
      </c>
      <c r="S31" s="5" t="str">
        <f t="shared" si="28"/>
        <v xml:space="preserve"> </v>
      </c>
      <c r="T31" s="5" t="str">
        <f t="shared" si="29"/>
        <v xml:space="preserve"> </v>
      </c>
    </row>
    <row r="32" spans="1:21" x14ac:dyDescent="0.25">
      <c r="B32" s="5" t="s">
        <v>26</v>
      </c>
      <c r="D32" s="6">
        <v>2</v>
      </c>
      <c r="E32" s="6">
        <v>2</v>
      </c>
      <c r="G32" s="11" t="str">
        <f t="shared" si="20"/>
        <v xml:space="preserve"> </v>
      </c>
      <c r="H32" s="12" t="str">
        <f t="shared" si="21"/>
        <v xml:space="preserve"> </v>
      </c>
      <c r="I32" s="13"/>
      <c r="J32" s="11" t="str">
        <f t="shared" si="22"/>
        <v>立绘系统需求</v>
      </c>
      <c r="K32" s="12">
        <f t="shared" si="23"/>
        <v>2</v>
      </c>
      <c r="L32" s="13"/>
      <c r="M32" s="11" t="str">
        <f t="shared" si="24"/>
        <v xml:space="preserve"> </v>
      </c>
      <c r="N32" s="12" t="str">
        <f t="shared" si="25"/>
        <v xml:space="preserve"> </v>
      </c>
      <c r="O32" s="13"/>
      <c r="P32" s="11" t="str">
        <f t="shared" si="26"/>
        <v xml:space="preserve"> </v>
      </c>
      <c r="Q32" s="12" t="str">
        <f t="shared" si="27"/>
        <v xml:space="preserve"> </v>
      </c>
      <c r="R32" s="13"/>
      <c r="S32" s="11" t="str">
        <f t="shared" si="28"/>
        <v xml:space="preserve"> </v>
      </c>
      <c r="T32" s="12" t="str">
        <f t="shared" si="29"/>
        <v xml:space="preserve"> </v>
      </c>
    </row>
    <row r="33" spans="2:21" x14ac:dyDescent="0.25">
      <c r="G33" s="11"/>
      <c r="H33" s="12"/>
      <c r="I33" s="13"/>
      <c r="J33" s="11"/>
      <c r="K33" s="12"/>
      <c r="L33" s="13"/>
      <c r="M33" s="11"/>
      <c r="N33" s="12"/>
      <c r="O33" s="13"/>
      <c r="P33" s="11"/>
      <c r="Q33" s="12"/>
      <c r="R33" s="13"/>
      <c r="S33" s="11"/>
      <c r="T33" s="12"/>
    </row>
    <row r="34" spans="2:21" x14ac:dyDescent="0.25">
      <c r="B34" s="5" t="s">
        <v>25</v>
      </c>
      <c r="D34" s="6">
        <v>3</v>
      </c>
      <c r="E34" s="6">
        <v>3</v>
      </c>
      <c r="F34" s="11" t="s">
        <v>122</v>
      </c>
      <c r="G34" s="11" t="str">
        <f>IF($E34=1,$B34," ")</f>
        <v xml:space="preserve"> </v>
      </c>
      <c r="H34" s="12" t="str">
        <f>IF($E34=1,$D34," ")</f>
        <v xml:space="preserve"> </v>
      </c>
      <c r="I34" s="13"/>
      <c r="J34" s="11" t="str">
        <f>IF($E34=2,$B34," ")</f>
        <v xml:space="preserve"> </v>
      </c>
      <c r="K34" s="12" t="str">
        <f>IF($E34=2,$D34," ")</f>
        <v xml:space="preserve"> </v>
      </c>
      <c r="L34" s="13"/>
      <c r="M34" s="11" t="str">
        <f>IF($E34=3,$B34," ")</f>
        <v xml:space="preserve">活动指引界面 </v>
      </c>
      <c r="N34" s="12">
        <f>IF($E34=3,$D34," ")</f>
        <v>3</v>
      </c>
      <c r="O34" s="13"/>
      <c r="P34" s="11" t="str">
        <f>IF($E34=4,$B34," ")</f>
        <v xml:space="preserve"> </v>
      </c>
      <c r="Q34" s="12" t="str">
        <f>IF($E34=4,$D34," ")</f>
        <v xml:space="preserve"> </v>
      </c>
      <c r="R34" s="13"/>
      <c r="S34" s="11" t="str">
        <f>IF($E34=5,$B34," ")</f>
        <v xml:space="preserve"> </v>
      </c>
      <c r="T34" s="12" t="str">
        <f>IF($E34=5,$D34," ")</f>
        <v xml:space="preserve"> </v>
      </c>
    </row>
    <row r="35" spans="2:21" x14ac:dyDescent="0.25">
      <c r="B35" s="8" t="s">
        <v>175</v>
      </c>
      <c r="C35" s="8"/>
      <c r="D35" s="14">
        <v>1</v>
      </c>
      <c r="E35" s="6">
        <v>3</v>
      </c>
      <c r="G35" s="11" t="str">
        <f t="shared" si="20"/>
        <v xml:space="preserve"> </v>
      </c>
      <c r="H35" s="12" t="str">
        <f t="shared" si="21"/>
        <v xml:space="preserve"> </v>
      </c>
      <c r="I35" s="13"/>
      <c r="J35" s="11" t="str">
        <f t="shared" si="22"/>
        <v xml:space="preserve"> </v>
      </c>
      <c r="K35" s="12" t="str">
        <f t="shared" si="23"/>
        <v xml:space="preserve"> </v>
      </c>
      <c r="L35" s="13"/>
      <c r="M35" s="11" t="str">
        <f t="shared" si="24"/>
        <v>战力回归 （阵容选择）</v>
      </c>
      <c r="N35" s="12">
        <f t="shared" si="25"/>
        <v>1</v>
      </c>
      <c r="O35" s="13"/>
      <c r="P35" s="11" t="str">
        <f t="shared" si="26"/>
        <v xml:space="preserve"> </v>
      </c>
      <c r="Q35" s="12" t="str">
        <f t="shared" si="27"/>
        <v xml:space="preserve"> </v>
      </c>
      <c r="R35" s="13"/>
      <c r="S35" s="11" t="str">
        <f t="shared" si="28"/>
        <v xml:space="preserve"> </v>
      </c>
      <c r="T35" s="12" t="str">
        <f t="shared" si="29"/>
        <v xml:space="preserve"> </v>
      </c>
    </row>
    <row r="36" spans="2:21" x14ac:dyDescent="0.25">
      <c r="B36" s="5" t="s">
        <v>310</v>
      </c>
      <c r="D36" s="6">
        <v>1</v>
      </c>
      <c r="E36" s="6">
        <v>3</v>
      </c>
      <c r="G36" s="11" t="str">
        <f t="shared" si="20"/>
        <v xml:space="preserve"> </v>
      </c>
      <c r="H36" s="12" t="str">
        <f t="shared" si="21"/>
        <v xml:space="preserve"> </v>
      </c>
      <c r="I36" s="13"/>
      <c r="J36" s="11" t="str">
        <f t="shared" si="22"/>
        <v xml:space="preserve"> </v>
      </c>
      <c r="K36" s="12" t="str">
        <f t="shared" si="23"/>
        <v xml:space="preserve"> </v>
      </c>
      <c r="L36" s="13"/>
      <c r="M36" s="11" t="str">
        <f t="shared" si="24"/>
        <v>账号登陆， 选择服务器，创建角色验收</v>
      </c>
      <c r="N36" s="12">
        <f t="shared" si="25"/>
        <v>1</v>
      </c>
      <c r="O36" s="13"/>
      <c r="P36" s="11" t="str">
        <f t="shared" si="26"/>
        <v xml:space="preserve"> </v>
      </c>
      <c r="Q36" s="12" t="str">
        <f t="shared" si="27"/>
        <v xml:space="preserve"> </v>
      </c>
      <c r="R36" s="13"/>
      <c r="S36" s="11" t="str">
        <f t="shared" si="28"/>
        <v xml:space="preserve"> </v>
      </c>
      <c r="T36" s="12" t="str">
        <f t="shared" si="29"/>
        <v xml:space="preserve"> </v>
      </c>
    </row>
    <row r="37" spans="2:21" x14ac:dyDescent="0.25">
      <c r="G37" s="11" t="str">
        <f t="shared" si="20"/>
        <v xml:space="preserve"> </v>
      </c>
      <c r="H37" s="12" t="str">
        <f t="shared" si="21"/>
        <v xml:space="preserve"> </v>
      </c>
      <c r="I37" s="13"/>
      <c r="J37" s="11" t="str">
        <f t="shared" si="22"/>
        <v xml:space="preserve"> </v>
      </c>
      <c r="K37" s="12" t="str">
        <f t="shared" si="23"/>
        <v xml:space="preserve"> </v>
      </c>
      <c r="L37" s="13"/>
      <c r="M37" s="11" t="str">
        <f t="shared" si="24"/>
        <v xml:space="preserve"> </v>
      </c>
      <c r="N37" s="12" t="str">
        <f t="shared" si="25"/>
        <v xml:space="preserve"> </v>
      </c>
      <c r="O37" s="13"/>
      <c r="P37" s="11" t="str">
        <f t="shared" si="26"/>
        <v xml:space="preserve"> </v>
      </c>
      <c r="Q37" s="12" t="str">
        <f t="shared" si="27"/>
        <v xml:space="preserve"> </v>
      </c>
      <c r="R37" s="13"/>
      <c r="S37" s="11" t="str">
        <f t="shared" si="28"/>
        <v xml:space="preserve"> </v>
      </c>
      <c r="T37" s="12" t="str">
        <f t="shared" si="29"/>
        <v xml:space="preserve"> </v>
      </c>
    </row>
    <row r="38" spans="2:21" x14ac:dyDescent="0.25">
      <c r="B38" s="5" t="s">
        <v>28</v>
      </c>
      <c r="D38" s="6">
        <v>2</v>
      </c>
      <c r="E38" s="6">
        <v>4</v>
      </c>
      <c r="G38" s="11" t="str">
        <f>IF($E38=1,$B38," ")</f>
        <v xml:space="preserve"> </v>
      </c>
      <c r="H38" s="12" t="str">
        <f>IF($E38=1,$D38," ")</f>
        <v xml:space="preserve"> </v>
      </c>
      <c r="I38" s="13"/>
      <c r="J38" s="11" t="str">
        <f>IF($E38=2,$B38," ")</f>
        <v xml:space="preserve"> </v>
      </c>
      <c r="K38" s="12" t="str">
        <f>IF($E38=2,$D38," ")</f>
        <v xml:space="preserve"> </v>
      </c>
      <c r="L38" s="13"/>
      <c r="M38" s="11" t="str">
        <f>IF($E38=3,$B38," ")</f>
        <v xml:space="preserve"> </v>
      </c>
      <c r="N38" s="12" t="str">
        <f>IF($E38=3,$D38," ")</f>
        <v xml:space="preserve"> </v>
      </c>
      <c r="O38" s="13"/>
      <c r="P38" s="11" t="str">
        <f>IF($E38=4,$B38," ")</f>
        <v xml:space="preserve">签到 </v>
      </c>
      <c r="Q38" s="12">
        <f>IF($E38=4,$D38," ")</f>
        <v>2</v>
      </c>
      <c r="R38" s="13"/>
      <c r="S38" s="11" t="str">
        <f>IF($E38=5,$B38," ")</f>
        <v xml:space="preserve"> </v>
      </c>
      <c r="T38" s="12" t="str">
        <f>IF($E38=5,$D38," ")</f>
        <v xml:space="preserve"> </v>
      </c>
    </row>
    <row r="39" spans="2:21" x14ac:dyDescent="0.25">
      <c r="B39" s="5" t="s">
        <v>29</v>
      </c>
      <c r="D39" s="6">
        <v>4</v>
      </c>
      <c r="E39" s="6">
        <v>4</v>
      </c>
      <c r="G39" s="11" t="str">
        <f t="shared" si="20"/>
        <v xml:space="preserve"> </v>
      </c>
      <c r="H39" s="12" t="str">
        <f t="shared" si="21"/>
        <v xml:space="preserve"> </v>
      </c>
      <c r="I39" s="13"/>
      <c r="J39" s="11" t="str">
        <f t="shared" si="22"/>
        <v xml:space="preserve"> </v>
      </c>
      <c r="K39" s="12" t="str">
        <f t="shared" si="23"/>
        <v xml:space="preserve"> </v>
      </c>
      <c r="L39" s="13"/>
      <c r="M39" s="11" t="str">
        <f t="shared" si="24"/>
        <v xml:space="preserve"> </v>
      </c>
      <c r="N39" s="12" t="str">
        <f t="shared" si="25"/>
        <v xml:space="preserve"> </v>
      </c>
      <c r="O39" s="13"/>
      <c r="P39" s="11" t="str">
        <f t="shared" si="26"/>
        <v>3-4章小怪配置</v>
      </c>
      <c r="Q39" s="12">
        <f t="shared" si="27"/>
        <v>4</v>
      </c>
      <c r="R39" s="13"/>
      <c r="S39" s="11" t="str">
        <f t="shared" si="28"/>
        <v xml:space="preserve"> </v>
      </c>
      <c r="T39" s="12" t="str">
        <f t="shared" si="29"/>
        <v xml:space="preserve"> </v>
      </c>
    </row>
    <row r="41" spans="2:21" x14ac:dyDescent="0.25">
      <c r="B41" s="5" t="s">
        <v>31</v>
      </c>
      <c r="D41" s="6">
        <v>4</v>
      </c>
      <c r="E41" s="6">
        <v>5</v>
      </c>
      <c r="G41" s="11" t="str">
        <f t="shared" si="20"/>
        <v xml:space="preserve"> </v>
      </c>
      <c r="H41" s="12" t="str">
        <f t="shared" si="21"/>
        <v xml:space="preserve"> </v>
      </c>
      <c r="I41" s="13"/>
      <c r="J41" s="11" t="str">
        <f t="shared" si="22"/>
        <v xml:space="preserve"> </v>
      </c>
      <c r="K41" s="12" t="str">
        <f t="shared" si="23"/>
        <v xml:space="preserve"> </v>
      </c>
      <c r="L41" s="13"/>
      <c r="M41" s="11" t="str">
        <f t="shared" si="24"/>
        <v xml:space="preserve"> </v>
      </c>
      <c r="N41" s="12" t="str">
        <f t="shared" si="25"/>
        <v xml:space="preserve"> </v>
      </c>
      <c r="O41" s="13"/>
      <c r="P41" s="11" t="str">
        <f t="shared" si="26"/>
        <v xml:space="preserve"> </v>
      </c>
      <c r="Q41" s="12" t="str">
        <f t="shared" si="27"/>
        <v xml:space="preserve"> </v>
      </c>
      <c r="R41" s="13"/>
      <c r="S41" s="11" t="str">
        <f t="shared" si="28"/>
        <v>3-4章Boss配置</v>
      </c>
      <c r="T41" s="12">
        <f t="shared" si="29"/>
        <v>4</v>
      </c>
    </row>
    <row r="42" spans="2:21" x14ac:dyDescent="0.25">
      <c r="B42" s="5" t="s">
        <v>32</v>
      </c>
      <c r="D42" s="6">
        <v>2</v>
      </c>
      <c r="E42" s="6">
        <v>5</v>
      </c>
      <c r="G42" s="11" t="str">
        <f t="shared" si="20"/>
        <v xml:space="preserve"> </v>
      </c>
      <c r="H42" s="12" t="str">
        <f t="shared" si="21"/>
        <v xml:space="preserve"> </v>
      </c>
      <c r="I42" s="13"/>
      <c r="J42" s="11" t="str">
        <f t="shared" si="22"/>
        <v xml:space="preserve"> </v>
      </c>
      <c r="K42" s="12" t="str">
        <f t="shared" si="23"/>
        <v xml:space="preserve"> </v>
      </c>
      <c r="L42" s="13"/>
      <c r="M42" s="11" t="str">
        <f t="shared" si="24"/>
        <v xml:space="preserve"> </v>
      </c>
      <c r="N42" s="12" t="str">
        <f t="shared" si="25"/>
        <v xml:space="preserve"> </v>
      </c>
      <c r="O42" s="13"/>
      <c r="P42" s="11" t="str">
        <f t="shared" si="26"/>
        <v xml:space="preserve"> </v>
      </c>
      <c r="Q42" s="12" t="str">
        <f t="shared" si="27"/>
        <v xml:space="preserve"> </v>
      </c>
      <c r="R42" s="13"/>
      <c r="S42" s="11" t="str">
        <f t="shared" si="28"/>
        <v>3-4章小怪配置 debug</v>
      </c>
      <c r="T42" s="12">
        <f t="shared" si="29"/>
        <v>2</v>
      </c>
    </row>
    <row r="43" spans="2:21" x14ac:dyDescent="0.25">
      <c r="G43" s="11" t="str">
        <f t="shared" si="20"/>
        <v xml:space="preserve"> </v>
      </c>
      <c r="H43" s="12" t="str">
        <f t="shared" si="21"/>
        <v xml:space="preserve"> </v>
      </c>
      <c r="I43" s="13"/>
      <c r="J43" s="11" t="str">
        <f t="shared" si="22"/>
        <v xml:space="preserve"> </v>
      </c>
      <c r="K43" s="12" t="str">
        <f t="shared" si="23"/>
        <v xml:space="preserve"> </v>
      </c>
      <c r="L43" s="13"/>
      <c r="M43" s="11" t="str">
        <f t="shared" si="24"/>
        <v xml:space="preserve"> </v>
      </c>
      <c r="N43" s="12" t="str">
        <f t="shared" si="25"/>
        <v xml:space="preserve"> </v>
      </c>
      <c r="O43" s="13"/>
      <c r="P43" s="11" t="str">
        <f t="shared" si="26"/>
        <v xml:space="preserve"> </v>
      </c>
      <c r="Q43" s="12" t="str">
        <f t="shared" si="27"/>
        <v xml:space="preserve"> </v>
      </c>
      <c r="R43" s="13"/>
      <c r="S43" s="11" t="str">
        <f t="shared" si="28"/>
        <v xml:space="preserve"> </v>
      </c>
      <c r="T43" s="12" t="str">
        <f t="shared" si="29"/>
        <v xml:space="preserve"> </v>
      </c>
    </row>
    <row r="44" spans="2:21" x14ac:dyDescent="0.25">
      <c r="G44" s="11"/>
      <c r="H44" s="12"/>
      <c r="I44" s="13"/>
      <c r="J44" s="11"/>
      <c r="K44" s="12"/>
      <c r="L44" s="13"/>
      <c r="M44" s="11"/>
      <c r="N44" s="12"/>
      <c r="O44" s="13"/>
      <c r="P44" s="11"/>
      <c r="Q44" s="12"/>
      <c r="R44" s="13"/>
      <c r="S44" s="11"/>
      <c r="T44" s="12"/>
      <c r="U44" s="5"/>
    </row>
    <row r="45" spans="2:21" s="1" customFormat="1" x14ac:dyDescent="0.25">
      <c r="B45" s="3" t="s">
        <v>0</v>
      </c>
      <c r="C45" s="3"/>
      <c r="D45" s="2">
        <f>SUM(D26:D44)</f>
        <v>29</v>
      </c>
      <c r="E45" s="2"/>
      <c r="F45" s="29"/>
      <c r="H45" s="2">
        <f>SUM(H26:H44)</f>
        <v>6</v>
      </c>
      <c r="I45" s="4"/>
      <c r="K45" s="2">
        <f>SUM(K26:K44)</f>
        <v>6</v>
      </c>
      <c r="L45" s="4"/>
      <c r="N45" s="2">
        <f>SUM(N26:N44)</f>
        <v>5</v>
      </c>
      <c r="O45" s="4"/>
      <c r="Q45" s="2">
        <f>SUM(Q26:Q44)</f>
        <v>6</v>
      </c>
      <c r="R45" s="4"/>
      <c r="T45" s="2">
        <f>SUM(T26:T44)</f>
        <v>6</v>
      </c>
    </row>
    <row r="46" spans="2:21" x14ac:dyDescent="0.25">
      <c r="G46" s="11"/>
      <c r="H46" s="12"/>
      <c r="I46" s="13"/>
      <c r="J46" s="11"/>
      <c r="K46" s="12"/>
      <c r="L46" s="13"/>
      <c r="M46" s="11"/>
      <c r="N46" s="12"/>
      <c r="O46" s="13"/>
      <c r="P46" s="11"/>
      <c r="Q46" s="12"/>
      <c r="R46" s="13"/>
      <c r="S46" s="11"/>
      <c r="T46" s="12"/>
      <c r="U46" s="5"/>
    </row>
    <row r="47" spans="2:21" x14ac:dyDescent="0.25">
      <c r="G47" s="11"/>
      <c r="H47" s="12"/>
      <c r="I47" s="13"/>
      <c r="J47" s="11"/>
      <c r="K47" s="12"/>
      <c r="L47" s="13"/>
      <c r="M47" s="11"/>
      <c r="N47" s="12"/>
      <c r="O47" s="13"/>
      <c r="P47" s="11"/>
      <c r="Q47" s="12"/>
      <c r="R47" s="13"/>
      <c r="S47" s="11"/>
      <c r="T47" s="12"/>
      <c r="U47" s="5"/>
    </row>
    <row r="48" spans="2:21" x14ac:dyDescent="0.25">
      <c r="B48" s="5" t="s">
        <v>33</v>
      </c>
      <c r="G48" s="11"/>
      <c r="H48" s="12"/>
      <c r="I48" s="13"/>
      <c r="J48" s="11"/>
      <c r="K48" s="12"/>
      <c r="L48" s="13"/>
      <c r="M48" s="11"/>
      <c r="N48" s="12"/>
      <c r="O48" s="13"/>
      <c r="P48" s="11"/>
      <c r="Q48" s="12"/>
      <c r="R48" s="13"/>
      <c r="S48" s="11"/>
      <c r="T48" s="12"/>
      <c r="U48" s="5"/>
    </row>
    <row r="49" spans="1:21" x14ac:dyDescent="0.25">
      <c r="B49" s="5" t="s">
        <v>30</v>
      </c>
      <c r="D49" s="6">
        <v>1</v>
      </c>
      <c r="E49" s="6">
        <v>4</v>
      </c>
      <c r="G49" s="11" t="str">
        <f>IF($E49=1,$B49," ")</f>
        <v xml:space="preserve"> </v>
      </c>
      <c r="H49" s="12" t="str">
        <f>IF($E49=1,$D49," ")</f>
        <v xml:space="preserve"> </v>
      </c>
      <c r="I49" s="13"/>
      <c r="J49" s="11" t="str">
        <f>IF($E49=2,$B49," ")</f>
        <v xml:space="preserve"> </v>
      </c>
      <c r="K49" s="12" t="str">
        <f>IF($E49=2,$D49," ")</f>
        <v xml:space="preserve"> </v>
      </c>
      <c r="L49" s="13"/>
      <c r="M49" s="11" t="str">
        <f>IF($E49=3,$B49," ")</f>
        <v xml:space="preserve"> </v>
      </c>
      <c r="N49" s="12" t="str">
        <f>IF($E49=3,$D49," ")</f>
        <v xml:space="preserve"> </v>
      </c>
      <c r="O49" s="13"/>
      <c r="P49" s="11" t="str">
        <f>IF($E49=4,$B49," ")</f>
        <v>游戏更新 （策划需求）</v>
      </c>
      <c r="Q49" s="12">
        <f>IF($E49=4,$D49," ")</f>
        <v>1</v>
      </c>
      <c r="R49" s="13"/>
      <c r="S49" s="11" t="str">
        <f>IF($E49=5,$B49," ")</f>
        <v xml:space="preserve"> </v>
      </c>
      <c r="T49" s="12" t="str">
        <f>IF($E49=5,$D49," ")</f>
        <v xml:space="preserve"> </v>
      </c>
    </row>
    <row r="50" spans="1:21" ht="34" x14ac:dyDescent="0.25">
      <c r="B50" s="7" t="s">
        <v>34</v>
      </c>
      <c r="C50" s="7"/>
      <c r="D50" s="6">
        <v>3</v>
      </c>
      <c r="E50" s="6">
        <v>5</v>
      </c>
      <c r="F50" s="11" t="s">
        <v>123</v>
      </c>
      <c r="G50" s="11" t="str">
        <f>IF($E50=1,$B50," ")</f>
        <v xml:space="preserve"> </v>
      </c>
      <c r="H50" s="12" t="str">
        <f>IF($E50=1,$D50," ")</f>
        <v xml:space="preserve"> </v>
      </c>
      <c r="I50" s="13"/>
      <c r="J50" s="11" t="str">
        <f>IF($E50=2,$B50," ")</f>
        <v xml:space="preserve"> </v>
      </c>
      <c r="K50" s="12" t="str">
        <f>IF($E50=2,$D50," ")</f>
        <v xml:space="preserve"> </v>
      </c>
      <c r="L50" s="13"/>
      <c r="M50" s="11" t="str">
        <f>IF($E50=3,$B50," ")</f>
        <v xml:space="preserve"> </v>
      </c>
      <c r="N50" s="12" t="str">
        <f>IF($E50=3,$D50," ")</f>
        <v xml:space="preserve"> </v>
      </c>
      <c r="O50" s="13"/>
      <c r="P50" s="11" t="str">
        <f>IF($E50=4,$B50," ")</f>
        <v xml:space="preserve"> </v>
      </c>
      <c r="Q50" s="12" t="str">
        <f>IF($E50=4,$D50," ")</f>
        <v xml:space="preserve"> </v>
      </c>
      <c r="R50" s="13"/>
      <c r="S50" s="11" t="str">
        <f>IF($E50=5,$B50," ")</f>
        <v>自动战斗逻辑</v>
      </c>
      <c r="T50" s="12">
        <f>IF($E50=5,$D50," ")</f>
        <v>3</v>
      </c>
    </row>
    <row r="51" spans="1:21" x14ac:dyDescent="0.25">
      <c r="B51" s="5" t="s">
        <v>35</v>
      </c>
      <c r="D51" s="6">
        <v>1</v>
      </c>
      <c r="G51" s="11" t="str">
        <f>IF($E51=1,$B51," ")</f>
        <v xml:space="preserve"> </v>
      </c>
      <c r="H51" s="12" t="str">
        <f>IF($E51=1,$D51," ")</f>
        <v xml:space="preserve"> </v>
      </c>
      <c r="I51" s="13"/>
      <c r="J51" s="11" t="str">
        <f>IF($E51=2,$B51," ")</f>
        <v xml:space="preserve"> </v>
      </c>
      <c r="K51" s="12" t="str">
        <f>IF($E51=2,$D51," ")</f>
        <v xml:space="preserve"> </v>
      </c>
      <c r="L51" s="13"/>
      <c r="M51" s="11" t="str">
        <f>IF($E51=3,$B51," ")</f>
        <v xml:space="preserve"> </v>
      </c>
      <c r="N51" s="12" t="str">
        <f>IF($E51=3,$D51," ")</f>
        <v xml:space="preserve"> </v>
      </c>
      <c r="O51" s="13"/>
      <c r="P51" s="11" t="str">
        <f>IF($E51=4,$B51," ")</f>
        <v xml:space="preserve"> </v>
      </c>
      <c r="Q51" s="12" t="str">
        <f>IF($E51=4,$D51," ")</f>
        <v xml:space="preserve"> </v>
      </c>
      <c r="R51" s="13"/>
      <c r="S51" s="11" t="str">
        <f>IF($E51=5,$B51," ")</f>
        <v xml:space="preserve"> </v>
      </c>
      <c r="T51" s="12" t="str">
        <f>IF($E51=5,$D51," ")</f>
        <v xml:space="preserve"> </v>
      </c>
    </row>
    <row r="52" spans="1:21" x14ac:dyDescent="0.25">
      <c r="B52" s="5" t="s">
        <v>36</v>
      </c>
    </row>
    <row r="53" spans="1:21" x14ac:dyDescent="0.25">
      <c r="B53" s="7" t="s">
        <v>37</v>
      </c>
      <c r="C53" s="7"/>
      <c r="G53" s="11" t="str">
        <f>IF($E53=1,$B53," ")</f>
        <v xml:space="preserve"> </v>
      </c>
      <c r="H53" s="12" t="str">
        <f>IF($E53=1,$D53," ")</f>
        <v xml:space="preserve"> </v>
      </c>
      <c r="I53" s="13"/>
      <c r="J53" s="11" t="str">
        <f>IF($E53=2,$B53," ")</f>
        <v xml:space="preserve"> </v>
      </c>
      <c r="K53" s="12" t="str">
        <f>IF($E53=2,$D53," ")</f>
        <v xml:space="preserve"> </v>
      </c>
      <c r="L53" s="13"/>
      <c r="M53" s="11" t="str">
        <f>IF($E53=3,$B53," ")</f>
        <v xml:space="preserve"> </v>
      </c>
      <c r="N53" s="12" t="str">
        <f>IF($E53=3,$D53," ")</f>
        <v xml:space="preserve"> </v>
      </c>
      <c r="O53" s="13"/>
      <c r="P53" s="11" t="str">
        <f>IF($E53=4,$B53," ")</f>
        <v xml:space="preserve"> </v>
      </c>
      <c r="Q53" s="12" t="str">
        <f>IF($E53=4,$D53," ")</f>
        <v xml:space="preserve"> </v>
      </c>
      <c r="R53" s="13"/>
      <c r="S53" s="11" t="str">
        <f>IF($E53=5,$B53," ")</f>
        <v xml:space="preserve"> </v>
      </c>
      <c r="T53" s="12" t="str">
        <f>IF($E53=5,$D53," ")</f>
        <v xml:space="preserve"> </v>
      </c>
    </row>
    <row r="54" spans="1:21" x14ac:dyDescent="0.25">
      <c r="B54" s="5" t="s">
        <v>38</v>
      </c>
      <c r="G54" s="11" t="str">
        <f>IF($E54=1,$B54," ")</f>
        <v xml:space="preserve"> </v>
      </c>
      <c r="H54" s="12" t="str">
        <f>IF($E54=1,$D54," ")</f>
        <v xml:space="preserve"> </v>
      </c>
      <c r="I54" s="13"/>
      <c r="J54" s="11" t="str">
        <f>IF($E54=2,$B54," ")</f>
        <v xml:space="preserve"> </v>
      </c>
      <c r="K54" s="12" t="str">
        <f>IF($E54=2,$D54," ")</f>
        <v xml:space="preserve"> </v>
      </c>
      <c r="L54" s="13"/>
      <c r="M54" s="11" t="str">
        <f>IF($E54=3,$B54," ")</f>
        <v xml:space="preserve"> </v>
      </c>
      <c r="N54" s="12" t="str">
        <f>IF($E54=3,$D54," ")</f>
        <v xml:space="preserve"> </v>
      </c>
      <c r="O54" s="13"/>
      <c r="P54" s="11" t="str">
        <f>IF($E54=4,$B54," ")</f>
        <v xml:space="preserve"> </v>
      </c>
      <c r="Q54" s="12" t="str">
        <f>IF($E54=4,$D54," ")</f>
        <v xml:space="preserve"> </v>
      </c>
      <c r="R54" s="13"/>
      <c r="S54" s="11" t="str">
        <f>IF($E54=5,$B54," ")</f>
        <v xml:space="preserve"> </v>
      </c>
      <c r="T54" s="12" t="str">
        <f>IF($E54=5,$D54," ")</f>
        <v xml:space="preserve"> </v>
      </c>
    </row>
    <row r="55" spans="1:21" x14ac:dyDescent="0.25">
      <c r="B55" s="7"/>
      <c r="C55" s="7"/>
      <c r="J55" s="7"/>
      <c r="M55" s="7"/>
    </row>
    <row r="56" spans="1:21" x14ac:dyDescent="0.25">
      <c r="B56" s="7"/>
      <c r="C56" s="7"/>
      <c r="J56" s="7"/>
      <c r="M56" s="7"/>
    </row>
    <row r="57" spans="1:21" s="21" customFormat="1" x14ac:dyDescent="0.25">
      <c r="A57" s="18"/>
      <c r="B57" s="19"/>
      <c r="C57" s="19"/>
      <c r="D57" s="20"/>
      <c r="E57" s="20"/>
      <c r="F57" s="87"/>
      <c r="H57" s="22"/>
      <c r="I57" s="23"/>
      <c r="J57" s="19"/>
      <c r="L57" s="23"/>
      <c r="M57" s="19"/>
      <c r="O57" s="23"/>
      <c r="R57" s="23"/>
      <c r="U57" s="23"/>
    </row>
    <row r="58" spans="1:21" x14ac:dyDescent="0.25">
      <c r="A58" s="1" t="s">
        <v>39</v>
      </c>
      <c r="B58" s="8"/>
      <c r="G58" s="11" t="str">
        <f t="shared" ref="G58" si="30">IF($E58=1,$B58," ")</f>
        <v xml:space="preserve"> </v>
      </c>
      <c r="H58" s="12" t="str">
        <f t="shared" ref="H58" si="31">IF($E58=1,$D58," ")</f>
        <v xml:space="preserve"> </v>
      </c>
      <c r="I58" s="13"/>
      <c r="J58" s="11" t="str">
        <f t="shared" ref="J58" si="32">IF($E58=2,$B58," ")</f>
        <v xml:space="preserve"> </v>
      </c>
      <c r="K58" s="12" t="str">
        <f t="shared" ref="K58" si="33">IF($E58=2,$D58," ")</f>
        <v xml:space="preserve"> </v>
      </c>
      <c r="L58" s="13"/>
      <c r="M58" s="11" t="str">
        <f t="shared" ref="M58" si="34">IF($E58=3,$B58," ")</f>
        <v xml:space="preserve"> </v>
      </c>
      <c r="N58" s="12" t="str">
        <f t="shared" ref="N58" si="35">IF($E58=3,$D58," ")</f>
        <v xml:space="preserve"> </v>
      </c>
      <c r="O58" s="13"/>
      <c r="P58" s="11" t="str">
        <f t="shared" ref="P58" si="36">IF($E58=4,$B58," ")</f>
        <v xml:space="preserve"> </v>
      </c>
      <c r="Q58" s="12" t="str">
        <f t="shared" ref="Q58" si="37">IF($E58=4,$D58," ")</f>
        <v xml:space="preserve"> </v>
      </c>
      <c r="R58" s="13"/>
      <c r="S58" s="11" t="str">
        <f t="shared" ref="S58" si="38">IF($E58=5,$B58," ")</f>
        <v xml:space="preserve"> </v>
      </c>
      <c r="T58" s="12" t="str">
        <f t="shared" ref="T58" si="39">IF($E58=5,$D58," ")</f>
        <v xml:space="preserve"> </v>
      </c>
    </row>
    <row r="59" spans="1:21" x14ac:dyDescent="0.25">
      <c r="B59" s="8"/>
      <c r="G59" s="11"/>
      <c r="H59" s="12"/>
      <c r="I59" s="13"/>
      <c r="J59" s="11"/>
      <c r="K59" s="12"/>
      <c r="L59" s="13"/>
      <c r="M59" s="11"/>
      <c r="N59" s="12"/>
      <c r="O59" s="13"/>
      <c r="P59" s="11"/>
      <c r="Q59" s="12"/>
      <c r="R59" s="13"/>
      <c r="S59" s="11"/>
      <c r="T59" s="12"/>
    </row>
    <row r="60" spans="1:21" x14ac:dyDescent="0.25">
      <c r="B60" s="5" t="s">
        <v>40</v>
      </c>
      <c r="D60" s="6">
        <v>2</v>
      </c>
      <c r="E60" s="6">
        <v>1</v>
      </c>
      <c r="F60" s="11" t="s">
        <v>41</v>
      </c>
      <c r="G60" s="11" t="str">
        <f>IF($E60=1,$B60," ")</f>
        <v>大冒险 - 文档，评审</v>
      </c>
      <c r="H60" s="12">
        <f>IF($E60=1,$D60," ")</f>
        <v>2</v>
      </c>
      <c r="I60" s="13"/>
      <c r="J60" s="11" t="str">
        <f>IF($E60=2,$B60," ")</f>
        <v xml:space="preserve"> </v>
      </c>
      <c r="K60" s="12" t="str">
        <f>IF($E60=2,$D60," ")</f>
        <v xml:space="preserve"> </v>
      </c>
      <c r="L60" s="13"/>
      <c r="M60" s="11" t="str">
        <f>IF($E60=3,$B60," ")</f>
        <v xml:space="preserve"> </v>
      </c>
      <c r="N60" s="12" t="str">
        <f>IF($E60=3,$D60," ")</f>
        <v xml:space="preserve"> </v>
      </c>
      <c r="O60" s="13"/>
      <c r="P60" s="11" t="str">
        <f>IF($E60=4,$B60," ")</f>
        <v xml:space="preserve"> </v>
      </c>
      <c r="Q60" s="12" t="str">
        <f>IF($E60=4,$D60," ")</f>
        <v xml:space="preserve"> </v>
      </c>
      <c r="R60" s="13"/>
      <c r="S60" s="11" t="str">
        <f>IF($E60=5,$B60," ")</f>
        <v xml:space="preserve"> </v>
      </c>
      <c r="T60" s="12" t="str">
        <f>IF($E60=5,$D60," ")</f>
        <v xml:space="preserve"> </v>
      </c>
    </row>
    <row r="61" spans="1:21" x14ac:dyDescent="0.25">
      <c r="B61" s="8" t="s">
        <v>42</v>
      </c>
      <c r="C61" s="8"/>
      <c r="D61" s="14">
        <v>2</v>
      </c>
      <c r="E61" s="6">
        <v>1</v>
      </c>
      <c r="G61" s="11" t="str">
        <f t="shared" ref="G61:G78" si="40">IF($E61=1,$B61," ")</f>
        <v>公会基地（对应大冒险）</v>
      </c>
      <c r="H61" s="12">
        <f t="shared" ref="H61:H78" si="41">IF($E61=1,$D61," ")</f>
        <v>2</v>
      </c>
      <c r="I61" s="13"/>
      <c r="J61" s="11" t="str">
        <f t="shared" ref="J61:J78" si="42">IF($E61=2,$B61," ")</f>
        <v xml:space="preserve"> </v>
      </c>
      <c r="K61" s="12" t="str">
        <f t="shared" ref="K61:K78" si="43">IF($E61=2,$D61," ")</f>
        <v xml:space="preserve"> </v>
      </c>
      <c r="L61" s="13"/>
      <c r="M61" s="11" t="str">
        <f t="shared" ref="M61:M78" si="44">IF($E61=3,$B61," ")</f>
        <v xml:space="preserve"> </v>
      </c>
      <c r="N61" s="12" t="str">
        <f t="shared" ref="N61:N78" si="45">IF($E61=3,$D61," ")</f>
        <v xml:space="preserve"> </v>
      </c>
      <c r="O61" s="13"/>
      <c r="P61" s="11" t="str">
        <f t="shared" ref="P61:P78" si="46">IF($E61=4,$B61," ")</f>
        <v xml:space="preserve"> </v>
      </c>
      <c r="Q61" s="12" t="str">
        <f t="shared" ref="Q61:Q78" si="47">IF($E61=4,$D61," ")</f>
        <v xml:space="preserve"> </v>
      </c>
      <c r="R61" s="13"/>
      <c r="S61" s="11" t="str">
        <f t="shared" ref="S61:S78" si="48">IF($E61=5,$B61," ")</f>
        <v xml:space="preserve"> </v>
      </c>
      <c r="T61" s="12" t="str">
        <f t="shared" ref="T61:T78" si="49">IF($E61=5,$D61," ")</f>
        <v xml:space="preserve"> </v>
      </c>
    </row>
    <row r="62" spans="1:21" x14ac:dyDescent="0.25">
      <c r="B62" s="8" t="s">
        <v>43</v>
      </c>
      <c r="D62" s="6">
        <v>1</v>
      </c>
      <c r="E62" s="6">
        <v>1</v>
      </c>
      <c r="F62" s="11" t="s">
        <v>368</v>
      </c>
      <c r="G62" s="11" t="str">
        <f t="shared" si="40"/>
        <v>抽蛋 ， 副本获得宠物表现 （评审）</v>
      </c>
      <c r="H62" s="12">
        <f t="shared" si="41"/>
        <v>1</v>
      </c>
      <c r="I62" s="13"/>
      <c r="J62" s="11" t="str">
        <f t="shared" si="42"/>
        <v xml:space="preserve"> </v>
      </c>
      <c r="K62" s="12" t="str">
        <f t="shared" si="43"/>
        <v xml:space="preserve"> </v>
      </c>
      <c r="L62" s="13"/>
      <c r="M62" s="11" t="str">
        <f t="shared" si="44"/>
        <v xml:space="preserve"> </v>
      </c>
      <c r="N62" s="12" t="str">
        <f t="shared" si="45"/>
        <v xml:space="preserve"> </v>
      </c>
      <c r="O62" s="13"/>
      <c r="P62" s="11" t="str">
        <f t="shared" si="46"/>
        <v xml:space="preserve"> </v>
      </c>
      <c r="Q62" s="12" t="str">
        <f t="shared" si="47"/>
        <v xml:space="preserve"> </v>
      </c>
      <c r="R62" s="13"/>
      <c r="S62" s="11" t="str">
        <f t="shared" si="48"/>
        <v xml:space="preserve"> </v>
      </c>
      <c r="T62" s="12" t="str">
        <f t="shared" si="49"/>
        <v xml:space="preserve"> </v>
      </c>
    </row>
    <row r="63" spans="1:21" x14ac:dyDescent="0.25">
      <c r="B63" s="8"/>
      <c r="G63" s="11" t="str">
        <f t="shared" si="40"/>
        <v xml:space="preserve"> </v>
      </c>
      <c r="H63" s="12" t="str">
        <f t="shared" si="41"/>
        <v xml:space="preserve"> </v>
      </c>
      <c r="I63" s="13"/>
      <c r="J63" s="11" t="str">
        <f t="shared" si="42"/>
        <v xml:space="preserve"> </v>
      </c>
      <c r="K63" s="12" t="str">
        <f t="shared" si="43"/>
        <v xml:space="preserve"> </v>
      </c>
      <c r="L63" s="13"/>
      <c r="M63" s="11" t="str">
        <f t="shared" si="44"/>
        <v xml:space="preserve"> </v>
      </c>
      <c r="N63" s="12" t="str">
        <f t="shared" si="45"/>
        <v xml:space="preserve"> </v>
      </c>
      <c r="O63" s="13"/>
      <c r="P63" s="11" t="str">
        <f t="shared" si="46"/>
        <v xml:space="preserve"> </v>
      </c>
      <c r="Q63" s="12" t="str">
        <f t="shared" si="47"/>
        <v xml:space="preserve"> </v>
      </c>
      <c r="R63" s="13"/>
      <c r="S63" s="11" t="str">
        <f t="shared" si="48"/>
        <v xml:space="preserve"> </v>
      </c>
      <c r="T63" s="12" t="str">
        <f t="shared" si="49"/>
        <v xml:space="preserve"> </v>
      </c>
    </row>
    <row r="64" spans="1:21" x14ac:dyDescent="0.25">
      <c r="B64" s="8" t="s">
        <v>44</v>
      </c>
      <c r="D64" s="6">
        <v>2</v>
      </c>
      <c r="E64" s="6">
        <v>2</v>
      </c>
      <c r="G64" s="11"/>
      <c r="H64" s="12"/>
      <c r="I64" s="13"/>
      <c r="J64" s="11" t="str">
        <f t="shared" si="42"/>
        <v>抽蛋，副本获得宠物表现（文档）</v>
      </c>
      <c r="K64" s="12">
        <f t="shared" si="43"/>
        <v>2</v>
      </c>
      <c r="L64" s="13"/>
      <c r="M64" s="11"/>
      <c r="N64" s="12"/>
      <c r="O64" s="13"/>
      <c r="P64" s="11"/>
      <c r="Q64" s="12"/>
      <c r="R64" s="13"/>
      <c r="S64" s="11"/>
      <c r="T64" s="12"/>
    </row>
    <row r="65" spans="1:21" x14ac:dyDescent="0.25">
      <c r="B65" s="7" t="s">
        <v>45</v>
      </c>
      <c r="C65" s="7"/>
      <c r="D65" s="6">
        <v>1</v>
      </c>
      <c r="E65" s="6">
        <v>2</v>
      </c>
      <c r="F65" s="11" t="s">
        <v>367</v>
      </c>
      <c r="G65" s="11" t="str">
        <f t="shared" si="40"/>
        <v xml:space="preserve"> </v>
      </c>
      <c r="H65" s="12" t="str">
        <f t="shared" si="41"/>
        <v xml:space="preserve"> </v>
      </c>
      <c r="I65" s="13"/>
      <c r="J65" s="11" t="str">
        <f t="shared" si="42"/>
        <v>公会祈福内容设计</v>
      </c>
      <c r="K65" s="12">
        <f t="shared" si="43"/>
        <v>1</v>
      </c>
      <c r="L65" s="13"/>
      <c r="M65" s="11" t="str">
        <f t="shared" si="44"/>
        <v xml:space="preserve"> </v>
      </c>
      <c r="N65" s="12" t="str">
        <f t="shared" si="45"/>
        <v xml:space="preserve"> </v>
      </c>
      <c r="O65" s="13"/>
      <c r="P65" s="11" t="str">
        <f t="shared" si="46"/>
        <v xml:space="preserve"> </v>
      </c>
      <c r="Q65" s="12" t="str">
        <f t="shared" si="47"/>
        <v xml:space="preserve"> </v>
      </c>
      <c r="R65" s="13"/>
      <c r="S65" s="11" t="str">
        <f t="shared" si="48"/>
        <v xml:space="preserve"> </v>
      </c>
      <c r="T65" s="12" t="str">
        <f t="shared" si="49"/>
        <v xml:space="preserve"> </v>
      </c>
    </row>
    <row r="66" spans="1:21" x14ac:dyDescent="0.25">
      <c r="B66" s="8" t="s">
        <v>46</v>
      </c>
      <c r="C66" s="8"/>
      <c r="D66" s="14">
        <v>1</v>
      </c>
      <c r="E66" s="6">
        <v>2</v>
      </c>
      <c r="G66" s="11" t="str">
        <f t="shared" si="40"/>
        <v xml:space="preserve"> </v>
      </c>
      <c r="H66" s="12" t="str">
        <f t="shared" si="41"/>
        <v xml:space="preserve"> </v>
      </c>
      <c r="I66" s="13"/>
      <c r="J66" s="11" t="str">
        <f t="shared" si="42"/>
        <v>公会任务设计</v>
      </c>
      <c r="K66" s="12">
        <f t="shared" si="43"/>
        <v>1</v>
      </c>
      <c r="L66" s="13"/>
      <c r="M66" s="11" t="str">
        <f t="shared" si="44"/>
        <v xml:space="preserve"> </v>
      </c>
      <c r="N66" s="12" t="str">
        <f t="shared" si="45"/>
        <v xml:space="preserve"> </v>
      </c>
      <c r="O66" s="13"/>
      <c r="P66" s="11" t="str">
        <f t="shared" si="46"/>
        <v xml:space="preserve"> </v>
      </c>
      <c r="Q66" s="12" t="str">
        <f t="shared" si="47"/>
        <v xml:space="preserve"> </v>
      </c>
      <c r="R66" s="13"/>
      <c r="S66" s="11" t="str">
        <f t="shared" si="48"/>
        <v xml:space="preserve"> </v>
      </c>
      <c r="T66" s="12" t="str">
        <f t="shared" si="49"/>
        <v xml:space="preserve"> </v>
      </c>
    </row>
    <row r="67" spans="1:21" x14ac:dyDescent="0.25">
      <c r="B67" s="8" t="s">
        <v>47</v>
      </c>
      <c r="C67" s="8"/>
      <c r="D67" s="14">
        <v>1</v>
      </c>
      <c r="E67" s="6">
        <v>2</v>
      </c>
      <c r="G67" s="11" t="str">
        <f t="shared" si="40"/>
        <v xml:space="preserve"> </v>
      </c>
      <c r="H67" s="12" t="str">
        <f t="shared" si="41"/>
        <v xml:space="preserve"> </v>
      </c>
      <c r="I67" s="13"/>
      <c r="J67" s="11" t="str">
        <f t="shared" si="42"/>
        <v>公会科技 内容</v>
      </c>
      <c r="K67" s="12">
        <f t="shared" si="43"/>
        <v>1</v>
      </c>
      <c r="L67" s="13"/>
      <c r="M67" s="11" t="str">
        <f t="shared" si="44"/>
        <v xml:space="preserve"> </v>
      </c>
      <c r="N67" s="12" t="str">
        <f t="shared" si="45"/>
        <v xml:space="preserve"> </v>
      </c>
      <c r="O67" s="13"/>
      <c r="P67" s="11" t="str">
        <f t="shared" si="46"/>
        <v xml:space="preserve"> </v>
      </c>
      <c r="Q67" s="12" t="str">
        <f t="shared" si="47"/>
        <v xml:space="preserve"> </v>
      </c>
      <c r="R67" s="13"/>
      <c r="S67" s="11" t="str">
        <f t="shared" si="48"/>
        <v xml:space="preserve"> </v>
      </c>
      <c r="T67" s="12" t="str">
        <f t="shared" si="49"/>
        <v xml:space="preserve"> </v>
      </c>
    </row>
    <row r="68" spans="1:21" x14ac:dyDescent="0.25">
      <c r="B68" s="8"/>
      <c r="C68" s="8"/>
      <c r="D68" s="14"/>
      <c r="G68" s="11"/>
      <c r="H68" s="12"/>
      <c r="I68" s="13"/>
      <c r="J68" s="11"/>
      <c r="K68" s="12"/>
      <c r="L68" s="13"/>
      <c r="M68" s="11"/>
      <c r="N68" s="12"/>
      <c r="O68" s="13"/>
      <c r="P68" s="11"/>
      <c r="Q68" s="12"/>
      <c r="R68" s="13"/>
      <c r="S68" s="11"/>
      <c r="T68" s="12"/>
    </row>
    <row r="69" spans="1:21" ht="34" x14ac:dyDescent="0.25">
      <c r="B69" s="8" t="s">
        <v>124</v>
      </c>
      <c r="C69" s="8"/>
      <c r="D69" s="14">
        <v>3</v>
      </c>
      <c r="E69" s="6">
        <v>3</v>
      </c>
      <c r="F69" s="11" t="s">
        <v>370</v>
      </c>
      <c r="G69" s="11" t="str">
        <f t="shared" si="40"/>
        <v xml:space="preserve"> </v>
      </c>
      <c r="H69" s="12" t="str">
        <f t="shared" si="41"/>
        <v xml:space="preserve"> </v>
      </c>
      <c r="I69" s="13"/>
      <c r="J69" s="11" t="str">
        <f t="shared" si="42"/>
        <v xml:space="preserve"> </v>
      </c>
      <c r="K69" s="12" t="str">
        <f t="shared" si="43"/>
        <v xml:space="preserve"> </v>
      </c>
      <c r="L69" s="13"/>
      <c r="M69" s="11" t="str">
        <f t="shared" si="44"/>
        <v>PVP (系统玩法）or （XX地下城）</v>
      </c>
      <c r="N69" s="12">
        <f t="shared" si="45"/>
        <v>3</v>
      </c>
      <c r="O69" s="13"/>
      <c r="P69" s="11" t="str">
        <f t="shared" si="46"/>
        <v xml:space="preserve"> </v>
      </c>
      <c r="Q69" s="12" t="str">
        <f t="shared" si="47"/>
        <v xml:space="preserve"> </v>
      </c>
      <c r="R69" s="13"/>
      <c r="S69" s="11" t="str">
        <f t="shared" si="48"/>
        <v xml:space="preserve"> </v>
      </c>
      <c r="T69" s="12" t="str">
        <f t="shared" si="49"/>
        <v xml:space="preserve"> </v>
      </c>
    </row>
    <row r="70" spans="1:21" x14ac:dyDescent="0.25">
      <c r="B70" s="25" t="s">
        <v>48</v>
      </c>
      <c r="D70" s="6">
        <v>1</v>
      </c>
      <c r="E70" s="6">
        <v>3</v>
      </c>
      <c r="F70" s="11" t="s">
        <v>49</v>
      </c>
      <c r="G70" s="11" t="str">
        <f>IF($E70=1,$B70," ")</f>
        <v xml:space="preserve"> </v>
      </c>
      <c r="H70" s="12" t="str">
        <f>IF($E70=1,$D70," ")</f>
        <v xml:space="preserve"> </v>
      </c>
      <c r="I70" s="13"/>
      <c r="J70" s="11" t="str">
        <f>IF($E70=2,$B70," ")</f>
        <v xml:space="preserve"> </v>
      </c>
      <c r="K70" s="12" t="str">
        <f>IF($E70=2,$D70," ")</f>
        <v xml:space="preserve"> </v>
      </c>
      <c r="L70" s="13"/>
      <c r="M70" s="11" t="str">
        <f>IF($E70=3,$B70," ")</f>
        <v>大冒险 - 内容设计</v>
      </c>
      <c r="N70" s="12">
        <f>IF($E70=3,$D70," ")</f>
        <v>1</v>
      </c>
      <c r="O70" s="13"/>
      <c r="P70" s="11" t="str">
        <f>IF($E70=4,$B70," ")</f>
        <v xml:space="preserve"> </v>
      </c>
      <c r="Q70" s="12" t="str">
        <f>IF($E70=4,$D70," ")</f>
        <v xml:space="preserve"> </v>
      </c>
      <c r="R70" s="13"/>
      <c r="S70" s="11" t="str">
        <f>IF($E70=5,$B70," ")</f>
        <v xml:space="preserve"> </v>
      </c>
      <c r="T70" s="12" t="str">
        <f>IF($E70=5,$D70," ")</f>
        <v xml:space="preserve"> </v>
      </c>
    </row>
    <row r="71" spans="1:21" ht="51" x14ac:dyDescent="0.25">
      <c r="B71" s="7" t="s">
        <v>27</v>
      </c>
      <c r="C71" s="7"/>
      <c r="D71" s="6">
        <v>1</v>
      </c>
      <c r="E71" s="6">
        <v>3</v>
      </c>
      <c r="F71" s="11" t="s">
        <v>366</v>
      </c>
      <c r="G71" s="11" t="str">
        <f>IF($E71=1,$B71," ")</f>
        <v xml:space="preserve"> </v>
      </c>
      <c r="H71" s="12" t="str">
        <f>IF($E71=1,$D71," ")</f>
        <v xml:space="preserve"> </v>
      </c>
      <c r="I71" s="13"/>
      <c r="J71" s="11" t="str">
        <f>IF($E71=2,$B71," ")</f>
        <v xml:space="preserve"> </v>
      </c>
      <c r="K71" s="12" t="str">
        <f>IF($E71=2,$D71," ")</f>
        <v xml:space="preserve"> </v>
      </c>
      <c r="L71" s="13"/>
      <c r="M71" s="11" t="str">
        <f>IF($E71=3,$B71," ")</f>
        <v>副本失败指引</v>
      </c>
      <c r="N71" s="12">
        <f>IF($E71=3,$D71," ")</f>
        <v>1</v>
      </c>
      <c r="O71" s="13"/>
      <c r="P71" s="11" t="str">
        <f>IF($E71=4,$B71," ")</f>
        <v xml:space="preserve"> </v>
      </c>
      <c r="Q71" s="12" t="str">
        <f>IF($E71=4,$D71," ")</f>
        <v xml:space="preserve"> </v>
      </c>
      <c r="R71" s="13"/>
      <c r="S71" s="11" t="str">
        <f>IF($E71=5,$B71," ")</f>
        <v xml:space="preserve"> </v>
      </c>
      <c r="T71" s="12" t="str">
        <f>IF($E71=5,$D71," ")</f>
        <v xml:space="preserve"> </v>
      </c>
    </row>
    <row r="72" spans="1:21" x14ac:dyDescent="0.25">
      <c r="B72" s="8"/>
      <c r="G72" s="11"/>
      <c r="H72" s="12"/>
      <c r="I72" s="13"/>
      <c r="J72" s="11"/>
      <c r="K72" s="12"/>
      <c r="L72" s="13"/>
      <c r="M72" s="11"/>
      <c r="N72" s="12"/>
      <c r="O72" s="13"/>
      <c r="P72" s="11"/>
      <c r="Q72" s="12"/>
      <c r="R72" s="13"/>
      <c r="S72" s="11"/>
      <c r="T72" s="12"/>
    </row>
    <row r="73" spans="1:21" s="8" customFormat="1" x14ac:dyDescent="0.25">
      <c r="A73" s="1"/>
      <c r="B73" s="8" t="s">
        <v>50</v>
      </c>
      <c r="D73" s="14">
        <v>4</v>
      </c>
      <c r="E73" s="6">
        <v>4</v>
      </c>
      <c r="F73" s="11"/>
      <c r="G73" s="11" t="str">
        <f t="shared" si="40"/>
        <v xml:space="preserve"> </v>
      </c>
      <c r="H73" s="12" t="str">
        <f t="shared" si="41"/>
        <v xml:space="preserve"> </v>
      </c>
      <c r="I73" s="13"/>
      <c r="J73" s="11" t="str">
        <f t="shared" si="42"/>
        <v xml:space="preserve"> </v>
      </c>
      <c r="K73" s="12" t="str">
        <f t="shared" si="43"/>
        <v xml:space="preserve"> </v>
      </c>
      <c r="L73" s="13"/>
      <c r="M73" s="11" t="str">
        <f t="shared" si="44"/>
        <v xml:space="preserve"> </v>
      </c>
      <c r="N73" s="12" t="str">
        <f t="shared" si="45"/>
        <v xml:space="preserve"> </v>
      </c>
      <c r="O73" s="13"/>
      <c r="P73" s="11" t="str">
        <f t="shared" si="46"/>
        <v>新手引导</v>
      </c>
      <c r="Q73" s="12">
        <f t="shared" si="47"/>
        <v>4</v>
      </c>
      <c r="R73" s="13"/>
      <c r="S73" s="11" t="str">
        <f t="shared" si="48"/>
        <v xml:space="preserve"> </v>
      </c>
      <c r="T73" s="12" t="str">
        <f t="shared" si="49"/>
        <v xml:space="preserve"> </v>
      </c>
      <c r="U73" s="10"/>
    </row>
    <row r="74" spans="1:21" s="8" customFormat="1" x14ac:dyDescent="0.25">
      <c r="A74" s="1"/>
      <c r="B74" s="8" t="s">
        <v>51</v>
      </c>
      <c r="D74" s="14">
        <v>2</v>
      </c>
      <c r="E74" s="6">
        <v>4</v>
      </c>
      <c r="F74" s="11"/>
      <c r="G74" s="11" t="str">
        <f t="shared" si="40"/>
        <v xml:space="preserve"> </v>
      </c>
      <c r="H74" s="12" t="str">
        <f t="shared" si="41"/>
        <v xml:space="preserve"> </v>
      </c>
      <c r="I74" s="13"/>
      <c r="J74" s="11" t="str">
        <f t="shared" si="42"/>
        <v xml:space="preserve"> </v>
      </c>
      <c r="K74" s="12" t="str">
        <f t="shared" si="43"/>
        <v xml:space="preserve"> </v>
      </c>
      <c r="L74" s="13"/>
      <c r="M74" s="11" t="str">
        <f t="shared" si="44"/>
        <v xml:space="preserve"> </v>
      </c>
      <c r="N74" s="12" t="str">
        <f t="shared" si="45"/>
        <v xml:space="preserve"> </v>
      </c>
      <c r="O74" s="13"/>
      <c r="P74" s="11" t="str">
        <f t="shared" si="46"/>
        <v>新手引导（文档）</v>
      </c>
      <c r="Q74" s="12">
        <f t="shared" si="47"/>
        <v>2</v>
      </c>
      <c r="R74" s="13"/>
      <c r="S74" s="11" t="str">
        <f t="shared" si="48"/>
        <v xml:space="preserve"> </v>
      </c>
      <c r="T74" s="12" t="str">
        <f t="shared" si="49"/>
        <v xml:space="preserve"> </v>
      </c>
      <c r="U74" s="10"/>
    </row>
    <row r="75" spans="1:21" s="8" customFormat="1" x14ac:dyDescent="0.25">
      <c r="A75" s="1"/>
      <c r="D75" s="14"/>
      <c r="E75" s="6"/>
      <c r="F75" s="11"/>
      <c r="G75" s="11" t="str">
        <f t="shared" si="40"/>
        <v xml:space="preserve"> </v>
      </c>
      <c r="H75" s="12" t="str">
        <f t="shared" si="41"/>
        <v xml:space="preserve"> </v>
      </c>
      <c r="I75" s="13"/>
      <c r="J75" s="11" t="str">
        <f t="shared" si="42"/>
        <v xml:space="preserve"> </v>
      </c>
      <c r="K75" s="12" t="str">
        <f t="shared" si="43"/>
        <v xml:space="preserve"> </v>
      </c>
      <c r="L75" s="13"/>
      <c r="M75" s="11" t="str">
        <f t="shared" si="44"/>
        <v xml:space="preserve"> </v>
      </c>
      <c r="N75" s="12" t="str">
        <f t="shared" si="45"/>
        <v xml:space="preserve"> </v>
      </c>
      <c r="O75" s="13"/>
      <c r="P75" s="11" t="str">
        <f t="shared" si="46"/>
        <v xml:space="preserve"> </v>
      </c>
      <c r="Q75" s="12" t="str">
        <f t="shared" si="47"/>
        <v xml:space="preserve"> </v>
      </c>
      <c r="R75" s="13"/>
      <c r="S75" s="11" t="str">
        <f t="shared" si="48"/>
        <v xml:space="preserve"> </v>
      </c>
      <c r="T75" s="12" t="str">
        <f t="shared" si="49"/>
        <v xml:space="preserve"> </v>
      </c>
      <c r="U75" s="10"/>
    </row>
    <row r="76" spans="1:21" x14ac:dyDescent="0.25">
      <c r="B76" s="8" t="s">
        <v>52</v>
      </c>
      <c r="C76" s="8"/>
      <c r="D76" s="14">
        <v>3</v>
      </c>
      <c r="E76" s="6">
        <v>5</v>
      </c>
      <c r="G76" s="11" t="str">
        <f t="shared" si="40"/>
        <v xml:space="preserve"> </v>
      </c>
      <c r="H76" s="12" t="str">
        <f t="shared" si="41"/>
        <v xml:space="preserve"> </v>
      </c>
      <c r="I76" s="13"/>
      <c r="J76" s="11" t="str">
        <f t="shared" si="42"/>
        <v xml:space="preserve"> </v>
      </c>
      <c r="K76" s="12" t="str">
        <f t="shared" si="43"/>
        <v xml:space="preserve"> </v>
      </c>
      <c r="L76" s="13"/>
      <c r="M76" s="11" t="str">
        <f t="shared" si="44"/>
        <v xml:space="preserve"> </v>
      </c>
      <c r="N76" s="12" t="str">
        <f t="shared" si="45"/>
        <v xml:space="preserve"> </v>
      </c>
      <c r="O76" s="13"/>
      <c r="P76" s="11" t="str">
        <f t="shared" si="46"/>
        <v xml:space="preserve"> </v>
      </c>
      <c r="Q76" s="12" t="str">
        <f t="shared" si="47"/>
        <v xml:space="preserve"> </v>
      </c>
      <c r="R76" s="13"/>
      <c r="S76" s="11" t="str">
        <f t="shared" si="48"/>
        <v>推送集成设计</v>
      </c>
      <c r="T76" s="12">
        <f t="shared" si="49"/>
        <v>3</v>
      </c>
    </row>
    <row r="77" spans="1:21" x14ac:dyDescent="0.25">
      <c r="B77" s="8" t="s">
        <v>53</v>
      </c>
      <c r="C77" s="8"/>
      <c r="D77" s="14">
        <v>3</v>
      </c>
      <c r="E77" s="6">
        <v>5</v>
      </c>
      <c r="G77" s="11" t="str">
        <f t="shared" si="40"/>
        <v xml:space="preserve"> </v>
      </c>
      <c r="H77" s="12" t="str">
        <f t="shared" si="41"/>
        <v xml:space="preserve"> </v>
      </c>
      <c r="I77" s="13"/>
      <c r="J77" s="11" t="str">
        <f t="shared" si="42"/>
        <v xml:space="preserve"> </v>
      </c>
      <c r="K77" s="12" t="str">
        <f t="shared" si="43"/>
        <v xml:space="preserve"> </v>
      </c>
      <c r="L77" s="13"/>
      <c r="M77" s="11" t="str">
        <f t="shared" si="44"/>
        <v xml:space="preserve"> </v>
      </c>
      <c r="N77" s="12" t="str">
        <f t="shared" si="45"/>
        <v xml:space="preserve"> </v>
      </c>
      <c r="O77" s="13"/>
      <c r="P77" s="11" t="str">
        <f t="shared" si="46"/>
        <v xml:space="preserve"> </v>
      </c>
      <c r="Q77" s="12" t="str">
        <f t="shared" si="47"/>
        <v xml:space="preserve"> </v>
      </c>
      <c r="R77" s="13"/>
      <c r="S77" s="11" t="str">
        <f t="shared" si="48"/>
        <v>UI特效，动画补充</v>
      </c>
      <c r="T77" s="12">
        <f t="shared" si="49"/>
        <v>3</v>
      </c>
    </row>
    <row r="78" spans="1:21" x14ac:dyDescent="0.25">
      <c r="G78" s="11" t="str">
        <f t="shared" si="40"/>
        <v xml:space="preserve"> </v>
      </c>
      <c r="H78" s="12" t="str">
        <f t="shared" si="41"/>
        <v xml:space="preserve"> </v>
      </c>
      <c r="I78" s="13"/>
      <c r="J78" s="11" t="str">
        <f t="shared" si="42"/>
        <v xml:space="preserve"> </v>
      </c>
      <c r="K78" s="12" t="str">
        <f t="shared" si="43"/>
        <v xml:space="preserve"> </v>
      </c>
      <c r="L78" s="13"/>
      <c r="M78" s="11" t="str">
        <f t="shared" si="44"/>
        <v xml:space="preserve"> </v>
      </c>
      <c r="N78" s="12" t="str">
        <f t="shared" si="45"/>
        <v xml:space="preserve"> </v>
      </c>
      <c r="O78" s="13"/>
      <c r="P78" s="11" t="str">
        <f t="shared" si="46"/>
        <v xml:space="preserve"> </v>
      </c>
      <c r="Q78" s="12" t="str">
        <f t="shared" si="47"/>
        <v xml:space="preserve"> </v>
      </c>
      <c r="R78" s="13"/>
      <c r="S78" s="11" t="str">
        <f t="shared" si="48"/>
        <v xml:space="preserve"> </v>
      </c>
      <c r="T78" s="12" t="str">
        <f t="shared" si="49"/>
        <v xml:space="preserve"> </v>
      </c>
    </row>
    <row r="79" spans="1:21" x14ac:dyDescent="0.25">
      <c r="B79" s="7"/>
      <c r="C79" s="7"/>
      <c r="G79" s="11"/>
      <c r="H79" s="12"/>
      <c r="I79" s="13"/>
      <c r="J79" s="11"/>
      <c r="K79" s="12"/>
      <c r="L79" s="13"/>
      <c r="M79" s="11"/>
      <c r="N79" s="12"/>
      <c r="O79" s="13"/>
      <c r="P79" s="11"/>
      <c r="Q79" s="12"/>
      <c r="R79" s="13"/>
      <c r="S79" s="11"/>
      <c r="T79" s="12"/>
      <c r="U79" s="5"/>
    </row>
    <row r="80" spans="1:21" s="1" customFormat="1" x14ac:dyDescent="0.25">
      <c r="B80" s="3" t="s">
        <v>0</v>
      </c>
      <c r="C80" s="3"/>
      <c r="D80" s="2">
        <f>SUM(D58:D79)</f>
        <v>27</v>
      </c>
      <c r="E80" s="2"/>
      <c r="F80" s="29"/>
      <c r="H80" s="2">
        <f>SUM(H60:H79)</f>
        <v>5</v>
      </c>
      <c r="I80" s="4"/>
      <c r="K80" s="2">
        <f>SUM(K60:K79)</f>
        <v>5</v>
      </c>
      <c r="L80" s="4"/>
      <c r="N80" s="2">
        <f>SUM(N60:N79)</f>
        <v>5</v>
      </c>
      <c r="O80" s="4"/>
      <c r="Q80" s="2">
        <f>SUM(Q60:Q79)</f>
        <v>6</v>
      </c>
      <c r="R80" s="4"/>
      <c r="T80" s="2">
        <f>SUM(T60:T79)</f>
        <v>6</v>
      </c>
      <c r="U80" s="4"/>
    </row>
    <row r="81" spans="1:21" x14ac:dyDescent="0.25">
      <c r="B81" s="8"/>
      <c r="C81" s="8"/>
      <c r="D81" s="14"/>
      <c r="G81" s="11"/>
      <c r="H81" s="12"/>
      <c r="I81" s="13"/>
      <c r="J81" s="11"/>
      <c r="K81" s="12"/>
      <c r="L81" s="13"/>
      <c r="M81" s="11"/>
      <c r="N81" s="12"/>
      <c r="O81" s="13"/>
      <c r="P81" s="11"/>
      <c r="Q81" s="12"/>
      <c r="R81" s="13"/>
      <c r="S81" s="11"/>
      <c r="T81" s="12"/>
    </row>
    <row r="82" spans="1:21" x14ac:dyDescent="0.25">
      <c r="B82" s="14" t="s">
        <v>33</v>
      </c>
      <c r="C82" s="8"/>
      <c r="D82" s="14"/>
      <c r="G82" s="11"/>
      <c r="H82" s="12"/>
      <c r="I82" s="13"/>
      <c r="J82" s="11"/>
      <c r="K82" s="12"/>
      <c r="L82" s="13"/>
      <c r="M82" s="11"/>
      <c r="N82" s="12"/>
      <c r="O82" s="13"/>
      <c r="P82" s="11"/>
      <c r="Q82" s="12"/>
      <c r="R82" s="13"/>
      <c r="S82" s="11"/>
      <c r="T82" s="12"/>
    </row>
    <row r="83" spans="1:21" x14ac:dyDescent="0.25">
      <c r="B83" s="8" t="s">
        <v>54</v>
      </c>
      <c r="C83" s="8"/>
      <c r="D83" s="14">
        <v>2</v>
      </c>
      <c r="E83" s="6">
        <v>3</v>
      </c>
      <c r="G83" s="11" t="str">
        <f>IF($E83=1,$B83," ")</f>
        <v xml:space="preserve"> </v>
      </c>
      <c r="H83" s="12" t="str">
        <f>IF($E83=1,$D83," ")</f>
        <v xml:space="preserve"> </v>
      </c>
      <c r="I83" s="13"/>
      <c r="J83" s="11" t="str">
        <f>IF($E83=2,$B83," ")</f>
        <v xml:space="preserve"> </v>
      </c>
      <c r="K83" s="12" t="str">
        <f>IF($E83=2,$D83," ")</f>
        <v xml:space="preserve"> </v>
      </c>
      <c r="L83" s="13"/>
      <c r="M83" s="11" t="str">
        <f>IF($E83=3,$B83," ")</f>
        <v>公会Boss</v>
      </c>
      <c r="N83" s="12">
        <f>IF($E83=3,$D83," ")</f>
        <v>2</v>
      </c>
      <c r="O83" s="13"/>
      <c r="P83" s="11" t="str">
        <f>IF($E83=4,$B83," ")</f>
        <v xml:space="preserve"> </v>
      </c>
      <c r="Q83" s="12" t="str">
        <f>IF($E83=4,$D83," ")</f>
        <v xml:space="preserve"> </v>
      </c>
      <c r="R83" s="13"/>
      <c r="S83" s="11" t="str">
        <f>IF($E83=5,$B83," ")</f>
        <v xml:space="preserve"> </v>
      </c>
      <c r="T83" s="12" t="str">
        <f>IF($E83=5,$D83," ")</f>
        <v xml:space="preserve"> </v>
      </c>
    </row>
    <row r="84" spans="1:21" x14ac:dyDescent="0.25">
      <c r="B84" s="5" t="s">
        <v>55</v>
      </c>
      <c r="D84" s="6">
        <v>1</v>
      </c>
      <c r="G84" s="11" t="str">
        <f>IF($E84=1,$B84," ")</f>
        <v xml:space="preserve"> </v>
      </c>
      <c r="H84" s="12" t="str">
        <f>IF($E84=1,$D84," ")</f>
        <v xml:space="preserve"> </v>
      </c>
      <c r="I84" s="13"/>
      <c r="J84" s="11" t="str">
        <f>IF($E84=2,$B84," ")</f>
        <v xml:space="preserve"> </v>
      </c>
      <c r="K84" s="12" t="str">
        <f>IF($E84=2,$D84," ")</f>
        <v xml:space="preserve"> </v>
      </c>
      <c r="L84" s="13"/>
      <c r="M84" s="11" t="str">
        <f>IF($E84=3,$B84," ")</f>
        <v xml:space="preserve"> </v>
      </c>
      <c r="N84" s="12" t="str">
        <f>IF($E84=3,$D84," ")</f>
        <v xml:space="preserve"> </v>
      </c>
      <c r="O84" s="13"/>
      <c r="P84" s="11" t="str">
        <f>IF($E84=4,$B84," ")</f>
        <v xml:space="preserve"> </v>
      </c>
      <c r="Q84" s="12" t="str">
        <f>IF($E84=4,$D84," ")</f>
        <v xml:space="preserve"> </v>
      </c>
      <c r="R84" s="13"/>
      <c r="S84" s="11" t="str">
        <f>IF($E84=5,$B84," ")</f>
        <v xml:space="preserve"> </v>
      </c>
      <c r="T84" s="12" t="str">
        <f>IF($E84=5,$D84," ")</f>
        <v xml:space="preserve"> </v>
      </c>
      <c r="U84" s="5"/>
    </row>
    <row r="85" spans="1:21" x14ac:dyDescent="0.25">
      <c r="B85" s="7" t="s">
        <v>56</v>
      </c>
      <c r="C85" s="7"/>
      <c r="D85" s="6">
        <v>3</v>
      </c>
      <c r="F85" s="11" t="s">
        <v>57</v>
      </c>
      <c r="G85" s="11" t="str">
        <f>IF($E85=1,$B85," ")</f>
        <v xml:space="preserve"> </v>
      </c>
      <c r="H85" s="12" t="str">
        <f>IF($E85=1,$D85," ")</f>
        <v xml:space="preserve"> </v>
      </c>
      <c r="I85" s="13"/>
      <c r="J85" s="11" t="str">
        <f>IF($E85=2,$B85," ")</f>
        <v xml:space="preserve"> </v>
      </c>
      <c r="K85" s="12" t="str">
        <f>IF($E85=2,$D85," ")</f>
        <v xml:space="preserve"> </v>
      </c>
      <c r="L85" s="13"/>
      <c r="M85" s="11" t="str">
        <f>IF($E85=3,$B85," ")</f>
        <v xml:space="preserve"> </v>
      </c>
      <c r="N85" s="12" t="str">
        <f>IF($E85=3,$D85," ")</f>
        <v xml:space="preserve"> </v>
      </c>
      <c r="O85" s="13"/>
      <c r="P85" s="11" t="str">
        <f>IF($E85=4,$B85," ")</f>
        <v xml:space="preserve"> </v>
      </c>
      <c r="Q85" s="12" t="str">
        <f>IF($E85=4,$D85," ")</f>
        <v xml:space="preserve"> </v>
      </c>
      <c r="R85" s="13"/>
      <c r="S85" s="11" t="str">
        <f>IF($E85=5,$B85," ")</f>
        <v xml:space="preserve"> </v>
      </c>
      <c r="T85" s="12" t="str">
        <f>IF($E85=5,$D85," ")</f>
        <v xml:space="preserve"> </v>
      </c>
      <c r="U85" s="5"/>
    </row>
    <row r="86" spans="1:21" x14ac:dyDescent="0.25">
      <c r="B86" s="5" t="s">
        <v>58</v>
      </c>
      <c r="D86" s="6">
        <v>3</v>
      </c>
      <c r="F86" s="11" t="str">
        <f>IF($E86=1,$B86," ")</f>
        <v xml:space="preserve"> </v>
      </c>
      <c r="G86" s="11" t="str">
        <f>IF($E86=1,$B86," ")</f>
        <v xml:space="preserve"> </v>
      </c>
      <c r="H86" s="12" t="str">
        <f>IF($E86=1,$D86," ")</f>
        <v xml:space="preserve"> </v>
      </c>
      <c r="I86" s="13"/>
      <c r="J86" s="11" t="str">
        <f>IF($E86=2,$B86," ")</f>
        <v xml:space="preserve"> </v>
      </c>
      <c r="K86" s="12" t="str">
        <f>IF($E86=2,$D86," ")</f>
        <v xml:space="preserve"> </v>
      </c>
      <c r="L86" s="13"/>
      <c r="M86" s="11" t="str">
        <f>IF($E86=3,$B86," ")</f>
        <v xml:space="preserve"> </v>
      </c>
      <c r="N86" s="12" t="str">
        <f>IF($E86=3,$D86," ")</f>
        <v xml:space="preserve"> </v>
      </c>
      <c r="O86" s="13"/>
      <c r="P86" s="11" t="str">
        <f>IF($E86=4,$B86," ")</f>
        <v xml:space="preserve"> </v>
      </c>
      <c r="Q86" s="12" t="str">
        <f>IF($E86=4,$D86," ")</f>
        <v xml:space="preserve"> </v>
      </c>
      <c r="R86" s="13"/>
      <c r="S86" s="11" t="str">
        <f>IF($E86=5,$B86," ")</f>
        <v xml:space="preserve"> </v>
      </c>
      <c r="T86" s="12" t="str">
        <f>IF($E86=5,$D86," ")</f>
        <v xml:space="preserve"> </v>
      </c>
    </row>
    <row r="90" spans="1:21" s="21" customFormat="1" x14ac:dyDescent="0.25">
      <c r="A90" s="18"/>
      <c r="D90" s="20"/>
      <c r="E90" s="20"/>
      <c r="F90" s="87"/>
      <c r="H90" s="22"/>
      <c r="I90" s="23"/>
      <c r="J90" s="26"/>
      <c r="L90" s="23"/>
      <c r="O90" s="23"/>
      <c r="R90" s="23"/>
      <c r="U90" s="23"/>
    </row>
    <row r="91" spans="1:21" x14ac:dyDescent="0.25">
      <c r="A91" s="1" t="s">
        <v>59</v>
      </c>
      <c r="B91" s="27"/>
      <c r="C91" s="27"/>
      <c r="D91" s="17"/>
      <c r="F91" s="11" t="str">
        <f t="shared" ref="F91:G92" si="50">IF($E91=1,$B91," ")</f>
        <v xml:space="preserve"> </v>
      </c>
      <c r="G91" s="11" t="str">
        <f t="shared" si="50"/>
        <v xml:space="preserve"> </v>
      </c>
      <c r="H91" s="12" t="str">
        <f t="shared" ref="H91:H92" si="51">IF($E91=1,$D91," ")</f>
        <v xml:space="preserve"> </v>
      </c>
      <c r="I91" s="13"/>
      <c r="J91" s="11" t="str">
        <f t="shared" ref="J91:J92" si="52">IF($E91=2,$B91," ")</f>
        <v xml:space="preserve"> </v>
      </c>
      <c r="K91" s="12" t="str">
        <f t="shared" ref="K91:K92" si="53">IF($E91=2,$D91," ")</f>
        <v xml:space="preserve"> </v>
      </c>
      <c r="L91" s="13"/>
      <c r="M91" s="11" t="str">
        <f t="shared" ref="M91:M92" si="54">IF($E91=3,$B91," ")</f>
        <v xml:space="preserve"> </v>
      </c>
      <c r="N91" s="12" t="str">
        <f t="shared" ref="N91:N92" si="55">IF($E91=3,$D91," ")</f>
        <v xml:space="preserve"> </v>
      </c>
      <c r="O91" s="13"/>
      <c r="P91" s="11" t="str">
        <f t="shared" ref="P91:P92" si="56">IF($E91=4,$B91," ")</f>
        <v xml:space="preserve"> </v>
      </c>
      <c r="Q91" s="12" t="str">
        <f t="shared" ref="Q91:Q92" si="57">IF($E91=4,$D91," ")</f>
        <v xml:space="preserve"> </v>
      </c>
      <c r="R91" s="13"/>
      <c r="S91" s="11" t="str">
        <f t="shared" ref="S91:S92" si="58">IF($E91=5,$B91," ")</f>
        <v xml:space="preserve"> </v>
      </c>
      <c r="T91" s="12" t="str">
        <f t="shared" ref="T91:T92" si="59">IF($E91=5,$D91," ")</f>
        <v xml:space="preserve"> </v>
      </c>
    </row>
    <row r="92" spans="1:21" x14ac:dyDescent="0.25">
      <c r="B92" s="27"/>
      <c r="C92" s="27"/>
      <c r="D92" s="17"/>
      <c r="F92" s="11" t="str">
        <f t="shared" si="50"/>
        <v xml:space="preserve"> </v>
      </c>
      <c r="G92" s="11" t="str">
        <f t="shared" si="50"/>
        <v xml:space="preserve"> </v>
      </c>
      <c r="H92" s="12" t="str">
        <f t="shared" si="51"/>
        <v xml:space="preserve"> </v>
      </c>
      <c r="I92" s="13"/>
      <c r="J92" s="11" t="str">
        <f t="shared" si="52"/>
        <v xml:space="preserve"> </v>
      </c>
      <c r="K92" s="12" t="str">
        <f t="shared" si="53"/>
        <v xml:space="preserve"> </v>
      </c>
      <c r="L92" s="13"/>
      <c r="M92" s="11" t="str">
        <f t="shared" si="54"/>
        <v xml:space="preserve"> </v>
      </c>
      <c r="N92" s="12" t="str">
        <f t="shared" si="55"/>
        <v xml:space="preserve"> </v>
      </c>
      <c r="O92" s="13"/>
      <c r="P92" s="11" t="str">
        <f t="shared" si="56"/>
        <v xml:space="preserve"> </v>
      </c>
      <c r="Q92" s="12" t="str">
        <f t="shared" si="57"/>
        <v xml:space="preserve"> </v>
      </c>
      <c r="R92" s="13"/>
      <c r="S92" s="11" t="str">
        <f t="shared" si="58"/>
        <v xml:space="preserve"> </v>
      </c>
      <c r="T92" s="12" t="str">
        <f t="shared" si="59"/>
        <v xml:space="preserve"> </v>
      </c>
    </row>
    <row r="93" spans="1:21" x14ac:dyDescent="0.25">
      <c r="B93" s="27" t="s">
        <v>60</v>
      </c>
      <c r="C93" s="27"/>
      <c r="D93" s="17">
        <v>2</v>
      </c>
      <c r="E93" s="6">
        <v>1</v>
      </c>
      <c r="G93" s="11" t="str">
        <f>IF($E93=1,$B93," ")</f>
        <v>1-2章对局数值调优</v>
      </c>
      <c r="H93" s="12">
        <f>IF($E93=1,$D93," ")</f>
        <v>2</v>
      </c>
      <c r="I93" s="13"/>
      <c r="J93" s="11" t="str">
        <f>IF($E93=2,$B93," ")</f>
        <v xml:space="preserve"> </v>
      </c>
      <c r="K93" s="12" t="str">
        <f>IF($E93=2,$D93," ")</f>
        <v xml:space="preserve"> </v>
      </c>
      <c r="L93" s="13"/>
      <c r="M93" s="11" t="str">
        <f>IF($E93=3,$B93," ")</f>
        <v xml:space="preserve"> </v>
      </c>
      <c r="N93" s="12" t="str">
        <f>IF($E93=3,$D93," ")</f>
        <v xml:space="preserve"> </v>
      </c>
      <c r="O93" s="13"/>
      <c r="P93" s="11" t="str">
        <f>IF($E93=4,$B93," ")</f>
        <v xml:space="preserve"> </v>
      </c>
      <c r="Q93" s="12" t="str">
        <f>IF($E93=4,$D93," ")</f>
        <v xml:space="preserve"> </v>
      </c>
      <c r="R93" s="13"/>
      <c r="S93" s="11" t="str">
        <f>IF($E93=5,$B93," ")</f>
        <v xml:space="preserve"> </v>
      </c>
      <c r="T93" s="12" t="str">
        <f>IF($E93=5,$D93," ")</f>
        <v xml:space="preserve"> </v>
      </c>
    </row>
    <row r="94" spans="1:21" x14ac:dyDescent="0.25">
      <c r="B94" s="27" t="s">
        <v>61</v>
      </c>
      <c r="C94" s="27"/>
      <c r="D94" s="17">
        <v>1</v>
      </c>
      <c r="E94" s="6">
        <v>1</v>
      </c>
      <c r="G94" s="11" t="str">
        <f t="shared" ref="G94:G110" si="60">IF($E94=1,$B94," ")</f>
        <v>3-5章小怪分布/美术需求</v>
      </c>
      <c r="H94" s="12">
        <f t="shared" ref="H94:H110" si="61">IF($E94=1,$D94," ")</f>
        <v>1</v>
      </c>
      <c r="I94" s="13"/>
      <c r="J94" s="11" t="str">
        <f t="shared" ref="J94:J110" si="62">IF($E94=2,$B94," ")</f>
        <v xml:space="preserve"> </v>
      </c>
      <c r="K94" s="12" t="str">
        <f t="shared" ref="K94:K110" si="63">IF($E94=2,$D94," ")</f>
        <v xml:space="preserve"> </v>
      </c>
      <c r="L94" s="13"/>
      <c r="M94" s="11" t="str">
        <f t="shared" ref="M94:M110" si="64">IF($E94=3,$B94," ")</f>
        <v xml:space="preserve"> </v>
      </c>
      <c r="N94" s="12" t="str">
        <f t="shared" ref="N94:N110" si="65">IF($E94=3,$D94," ")</f>
        <v xml:space="preserve"> </v>
      </c>
      <c r="O94" s="13"/>
      <c r="P94" s="11" t="str">
        <f t="shared" ref="P94:P110" si="66">IF($E94=4,$B94," ")</f>
        <v xml:space="preserve"> </v>
      </c>
      <c r="Q94" s="12" t="str">
        <f t="shared" ref="Q94:Q110" si="67">IF($E94=4,$D94," ")</f>
        <v xml:space="preserve"> </v>
      </c>
      <c r="R94" s="13"/>
      <c r="S94" s="11" t="str">
        <f t="shared" ref="S94:S110" si="68">IF($E94=5,$B94," ")</f>
        <v xml:space="preserve"> </v>
      </c>
      <c r="T94" s="12" t="str">
        <f t="shared" ref="T94:T110" si="69">IF($E94=5,$D94," ")</f>
        <v xml:space="preserve"> </v>
      </c>
    </row>
    <row r="95" spans="1:21" x14ac:dyDescent="0.25">
      <c r="B95" s="28" t="s">
        <v>62</v>
      </c>
      <c r="C95" s="28"/>
      <c r="D95" s="28">
        <v>3</v>
      </c>
      <c r="E95" s="6">
        <v>1</v>
      </c>
      <c r="G95" s="11" t="str">
        <f t="shared" si="60"/>
        <v>各个玩法技能考验点安排</v>
      </c>
      <c r="H95" s="12">
        <f t="shared" si="61"/>
        <v>3</v>
      </c>
      <c r="I95" s="13"/>
      <c r="J95" s="11" t="str">
        <f t="shared" si="62"/>
        <v xml:space="preserve"> </v>
      </c>
      <c r="K95" s="12" t="str">
        <f t="shared" si="63"/>
        <v xml:space="preserve"> </v>
      </c>
      <c r="L95" s="13"/>
      <c r="M95" s="11" t="str">
        <f t="shared" si="64"/>
        <v xml:space="preserve"> </v>
      </c>
      <c r="N95" s="12" t="str">
        <f t="shared" si="65"/>
        <v xml:space="preserve"> </v>
      </c>
      <c r="O95" s="13"/>
      <c r="P95" s="11" t="str">
        <f t="shared" si="66"/>
        <v xml:space="preserve"> </v>
      </c>
      <c r="Q95" s="12" t="str">
        <f t="shared" si="67"/>
        <v xml:space="preserve"> </v>
      </c>
      <c r="R95" s="13"/>
      <c r="S95" s="11" t="str">
        <f t="shared" si="68"/>
        <v xml:space="preserve"> </v>
      </c>
      <c r="T95" s="12" t="str">
        <f t="shared" si="69"/>
        <v xml:space="preserve"> </v>
      </c>
    </row>
    <row r="96" spans="1:21" x14ac:dyDescent="0.25">
      <c r="B96" s="27"/>
      <c r="C96" s="27"/>
      <c r="D96" s="17"/>
      <c r="G96" s="11" t="str">
        <f t="shared" si="60"/>
        <v xml:space="preserve"> </v>
      </c>
      <c r="H96" s="12" t="str">
        <f t="shared" si="61"/>
        <v xml:space="preserve"> </v>
      </c>
      <c r="I96" s="13"/>
      <c r="J96" s="11" t="str">
        <f t="shared" si="62"/>
        <v xml:space="preserve"> </v>
      </c>
      <c r="K96" s="12" t="str">
        <f t="shared" si="63"/>
        <v xml:space="preserve"> </v>
      </c>
      <c r="L96" s="13"/>
      <c r="M96" s="11" t="str">
        <f t="shared" si="64"/>
        <v xml:space="preserve"> </v>
      </c>
      <c r="N96" s="12" t="str">
        <f t="shared" si="65"/>
        <v xml:space="preserve"> </v>
      </c>
      <c r="O96" s="13"/>
      <c r="P96" s="11" t="str">
        <f t="shared" si="66"/>
        <v xml:space="preserve"> </v>
      </c>
      <c r="Q96" s="12" t="str">
        <f t="shared" si="67"/>
        <v xml:space="preserve"> </v>
      </c>
      <c r="R96" s="13"/>
      <c r="S96" s="11" t="str">
        <f t="shared" si="68"/>
        <v xml:space="preserve"> </v>
      </c>
      <c r="T96" s="12" t="str">
        <f t="shared" si="69"/>
        <v xml:space="preserve"> </v>
      </c>
    </row>
    <row r="97" spans="1:22" s="11" customFormat="1" x14ac:dyDescent="0.25">
      <c r="A97" s="29"/>
      <c r="B97" s="30" t="s">
        <v>63</v>
      </c>
      <c r="C97" s="30"/>
      <c r="D97" s="31">
        <v>3</v>
      </c>
      <c r="E97" s="32">
        <v>2</v>
      </c>
      <c r="G97" s="11" t="str">
        <f t="shared" si="60"/>
        <v xml:space="preserve"> </v>
      </c>
      <c r="H97" s="12" t="str">
        <f t="shared" si="61"/>
        <v xml:space="preserve"> </v>
      </c>
      <c r="I97" s="13"/>
      <c r="J97" s="11" t="str">
        <f t="shared" si="62"/>
        <v>投放怪物规划（包括垃圾和4星）</v>
      </c>
      <c r="K97" s="12">
        <f t="shared" si="63"/>
        <v>3</v>
      </c>
      <c r="L97" s="13"/>
      <c r="M97" s="11" t="str">
        <f t="shared" si="64"/>
        <v xml:space="preserve"> </v>
      </c>
      <c r="N97" s="12" t="str">
        <f t="shared" si="65"/>
        <v xml:space="preserve"> </v>
      </c>
      <c r="O97" s="13"/>
      <c r="P97" s="11" t="str">
        <f t="shared" si="66"/>
        <v xml:space="preserve"> </v>
      </c>
      <c r="Q97" s="12" t="str">
        <f t="shared" si="67"/>
        <v xml:space="preserve"> </v>
      </c>
      <c r="R97" s="13"/>
      <c r="S97" s="11" t="str">
        <f t="shared" si="68"/>
        <v xml:space="preserve"> </v>
      </c>
      <c r="T97" s="12" t="str">
        <f t="shared" si="69"/>
        <v xml:space="preserve"> </v>
      </c>
      <c r="U97" s="10"/>
    </row>
    <row r="98" spans="1:22" s="10" customFormat="1" x14ac:dyDescent="0.25">
      <c r="A98" s="1"/>
      <c r="B98" s="28" t="s">
        <v>64</v>
      </c>
      <c r="C98" s="28"/>
      <c r="D98" s="28">
        <v>1</v>
      </c>
      <c r="E98" s="6">
        <v>2</v>
      </c>
      <c r="F98" s="11"/>
      <c r="G98" s="11" t="str">
        <f t="shared" si="60"/>
        <v xml:space="preserve"> </v>
      </c>
      <c r="H98" s="12" t="str">
        <f t="shared" si="61"/>
        <v xml:space="preserve"> </v>
      </c>
      <c r="I98" s="13"/>
      <c r="J98" s="11" t="str">
        <f t="shared" si="62"/>
        <v>6章小怪分布</v>
      </c>
      <c r="K98" s="12">
        <f t="shared" si="63"/>
        <v>1</v>
      </c>
      <c r="L98" s="13"/>
      <c r="M98" s="11" t="str">
        <f t="shared" si="64"/>
        <v xml:space="preserve"> </v>
      </c>
      <c r="N98" s="12" t="str">
        <f t="shared" si="65"/>
        <v xml:space="preserve"> </v>
      </c>
      <c r="O98" s="13"/>
      <c r="P98" s="11" t="str">
        <f t="shared" si="66"/>
        <v xml:space="preserve"> </v>
      </c>
      <c r="Q98" s="12" t="str">
        <f t="shared" si="67"/>
        <v xml:space="preserve"> </v>
      </c>
      <c r="R98" s="13"/>
      <c r="S98" s="11" t="str">
        <f t="shared" si="68"/>
        <v xml:space="preserve"> </v>
      </c>
      <c r="T98" s="12" t="str">
        <f t="shared" si="69"/>
        <v xml:space="preserve"> </v>
      </c>
      <c r="V98" s="5"/>
    </row>
    <row r="99" spans="1:22" s="10" customFormat="1" x14ac:dyDescent="0.25">
      <c r="A99" s="1"/>
      <c r="B99" s="28" t="s">
        <v>65</v>
      </c>
      <c r="C99" s="28"/>
      <c r="D99" s="28">
        <v>1</v>
      </c>
      <c r="E99" s="6">
        <v>2</v>
      </c>
      <c r="F99" s="11"/>
      <c r="G99" s="11" t="str">
        <f t="shared" si="60"/>
        <v xml:space="preserve"> </v>
      </c>
      <c r="H99" s="12" t="str">
        <f t="shared" si="61"/>
        <v xml:space="preserve"> </v>
      </c>
      <c r="I99" s="13"/>
      <c r="J99" s="11" t="str">
        <f t="shared" si="62"/>
        <v>6章美术需求</v>
      </c>
      <c r="K99" s="12">
        <f t="shared" si="63"/>
        <v>1</v>
      </c>
      <c r="L99" s="13"/>
      <c r="M99" s="11" t="str">
        <f t="shared" si="64"/>
        <v xml:space="preserve"> </v>
      </c>
      <c r="N99" s="12" t="str">
        <f t="shared" si="65"/>
        <v xml:space="preserve"> </v>
      </c>
      <c r="O99" s="13"/>
      <c r="P99" s="11" t="str">
        <f t="shared" si="66"/>
        <v xml:space="preserve"> </v>
      </c>
      <c r="Q99" s="12" t="str">
        <f t="shared" si="67"/>
        <v xml:space="preserve"> </v>
      </c>
      <c r="R99" s="13"/>
      <c r="S99" s="11" t="str">
        <f t="shared" si="68"/>
        <v xml:space="preserve"> </v>
      </c>
      <c r="T99" s="12" t="str">
        <f t="shared" si="69"/>
        <v xml:space="preserve"> </v>
      </c>
      <c r="V99" s="5"/>
    </row>
    <row r="100" spans="1:22" s="10" customFormat="1" x14ac:dyDescent="0.25">
      <c r="A100" s="1"/>
      <c r="B100" s="28"/>
      <c r="C100" s="28"/>
      <c r="D100" s="28"/>
      <c r="E100" s="6"/>
      <c r="F100" s="11"/>
      <c r="G100" s="11"/>
      <c r="H100" s="12"/>
      <c r="I100" s="13"/>
      <c r="J100" s="11"/>
      <c r="K100" s="12"/>
      <c r="L100" s="13"/>
      <c r="M100" s="11"/>
      <c r="N100" s="12"/>
      <c r="O100" s="13"/>
      <c r="P100" s="11"/>
      <c r="Q100" s="12"/>
      <c r="R100" s="13"/>
      <c r="S100" s="11"/>
      <c r="T100" s="12"/>
      <c r="V100" s="5"/>
    </row>
    <row r="101" spans="1:22" s="10" customFormat="1" x14ac:dyDescent="0.25">
      <c r="A101" s="1"/>
      <c r="B101" s="28" t="s">
        <v>66</v>
      </c>
      <c r="C101" s="28"/>
      <c r="D101" s="28">
        <v>2</v>
      </c>
      <c r="E101" s="6">
        <v>3</v>
      </c>
      <c r="F101" s="11"/>
      <c r="G101" s="11"/>
      <c r="H101" s="12"/>
      <c r="I101" s="13"/>
      <c r="J101" s="11"/>
      <c r="K101" s="12"/>
      <c r="L101" s="13"/>
      <c r="M101" s="11"/>
      <c r="N101" s="12"/>
      <c r="O101" s="13"/>
      <c r="P101" s="11"/>
      <c r="Q101" s="12"/>
      <c r="R101" s="13"/>
      <c r="S101" s="11"/>
      <c r="T101" s="12"/>
      <c r="V101" s="5"/>
    </row>
    <row r="102" spans="1:22" s="10" customFormat="1" x14ac:dyDescent="0.25">
      <c r="A102" s="1"/>
      <c r="B102" s="8" t="s">
        <v>67</v>
      </c>
      <c r="C102" s="5"/>
      <c r="D102" s="6">
        <v>3</v>
      </c>
      <c r="E102" s="6">
        <v>3</v>
      </c>
      <c r="F102" s="11"/>
      <c r="G102" s="11" t="str">
        <f t="shared" si="60"/>
        <v xml:space="preserve"> </v>
      </c>
      <c r="H102" s="12" t="str">
        <f t="shared" si="61"/>
        <v xml:space="preserve"> </v>
      </c>
      <c r="I102" s="13"/>
      <c r="J102" s="11" t="str">
        <f t="shared" si="62"/>
        <v xml:space="preserve"> </v>
      </c>
      <c r="K102" s="12" t="str">
        <f t="shared" si="63"/>
        <v xml:space="preserve"> </v>
      </c>
      <c r="L102" s="13"/>
      <c r="M102" s="11" t="str">
        <f t="shared" si="64"/>
        <v>三至六章Boss设计</v>
      </c>
      <c r="N102" s="12">
        <f t="shared" si="65"/>
        <v>3</v>
      </c>
      <c r="O102" s="13"/>
      <c r="P102" s="11" t="str">
        <f t="shared" si="66"/>
        <v xml:space="preserve"> </v>
      </c>
      <c r="Q102" s="12" t="str">
        <f t="shared" si="67"/>
        <v xml:space="preserve"> </v>
      </c>
      <c r="R102" s="13"/>
      <c r="S102" s="11" t="str">
        <f t="shared" si="68"/>
        <v xml:space="preserve"> </v>
      </c>
      <c r="T102" s="12" t="str">
        <f t="shared" si="69"/>
        <v xml:space="preserve"> </v>
      </c>
      <c r="V102" s="5"/>
    </row>
    <row r="103" spans="1:22" s="10" customFormat="1" x14ac:dyDescent="0.25">
      <c r="A103" s="1"/>
      <c r="B103" s="8"/>
      <c r="C103" s="5"/>
      <c r="D103" s="6"/>
      <c r="E103" s="6"/>
      <c r="F103" s="11"/>
      <c r="G103" s="11" t="str">
        <f t="shared" si="60"/>
        <v xml:space="preserve"> </v>
      </c>
      <c r="H103" s="12" t="str">
        <f t="shared" si="61"/>
        <v xml:space="preserve"> </v>
      </c>
      <c r="I103" s="13"/>
      <c r="J103" s="11" t="str">
        <f t="shared" si="62"/>
        <v xml:space="preserve"> </v>
      </c>
      <c r="K103" s="12" t="str">
        <f t="shared" si="63"/>
        <v xml:space="preserve"> </v>
      </c>
      <c r="L103" s="13"/>
      <c r="M103" s="11" t="str">
        <f t="shared" si="64"/>
        <v xml:space="preserve"> </v>
      </c>
      <c r="N103" s="12" t="str">
        <f t="shared" si="65"/>
        <v xml:space="preserve"> </v>
      </c>
      <c r="O103" s="13"/>
      <c r="P103" s="11" t="str">
        <f t="shared" si="66"/>
        <v xml:space="preserve"> </v>
      </c>
      <c r="Q103" s="12" t="str">
        <f t="shared" si="67"/>
        <v xml:space="preserve"> </v>
      </c>
      <c r="R103" s="13"/>
      <c r="S103" s="11" t="str">
        <f t="shared" si="68"/>
        <v xml:space="preserve"> </v>
      </c>
      <c r="T103" s="12" t="str">
        <f t="shared" si="69"/>
        <v xml:space="preserve"> </v>
      </c>
      <c r="V103" s="5"/>
    </row>
    <row r="104" spans="1:22" s="10" customFormat="1" x14ac:dyDescent="0.25">
      <c r="A104" s="1"/>
      <c r="B104" s="8" t="s">
        <v>68</v>
      </c>
      <c r="C104" s="5"/>
      <c r="D104" s="6">
        <v>2</v>
      </c>
      <c r="E104" s="6">
        <v>4</v>
      </c>
      <c r="F104" s="11"/>
      <c r="G104" s="11" t="str">
        <f t="shared" si="60"/>
        <v xml:space="preserve"> </v>
      </c>
      <c r="H104" s="12" t="str">
        <f t="shared" si="61"/>
        <v xml:space="preserve"> </v>
      </c>
      <c r="I104" s="13"/>
      <c r="J104" s="11" t="str">
        <f t="shared" si="62"/>
        <v xml:space="preserve"> </v>
      </c>
      <c r="K104" s="12" t="str">
        <f t="shared" si="63"/>
        <v xml:space="preserve"> </v>
      </c>
      <c r="L104" s="13"/>
      <c r="M104" s="11" t="str">
        <f t="shared" si="64"/>
        <v xml:space="preserve"> </v>
      </c>
      <c r="N104" s="12" t="str">
        <f t="shared" si="65"/>
        <v xml:space="preserve"> </v>
      </c>
      <c r="O104" s="13"/>
      <c r="P104" s="11" t="str">
        <f t="shared" si="66"/>
        <v>通天塔 - 经验 （设计）</v>
      </c>
      <c r="Q104" s="12">
        <f t="shared" si="67"/>
        <v>2</v>
      </c>
      <c r="R104" s="13"/>
      <c r="S104" s="11" t="str">
        <f t="shared" si="68"/>
        <v xml:space="preserve"> </v>
      </c>
      <c r="T104" s="12" t="str">
        <f t="shared" si="69"/>
        <v xml:space="preserve"> </v>
      </c>
      <c r="V104" s="5"/>
    </row>
    <row r="105" spans="1:22" s="10" customFormat="1" x14ac:dyDescent="0.25">
      <c r="A105" s="1"/>
      <c r="B105" s="8" t="s">
        <v>69</v>
      </c>
      <c r="C105" s="5"/>
      <c r="D105" s="6">
        <v>2</v>
      </c>
      <c r="E105" s="6">
        <v>4</v>
      </c>
      <c r="F105" s="11"/>
      <c r="G105" s="11" t="str">
        <f t="shared" si="60"/>
        <v xml:space="preserve"> </v>
      </c>
      <c r="H105" s="12" t="str">
        <f t="shared" si="61"/>
        <v xml:space="preserve"> </v>
      </c>
      <c r="I105" s="13"/>
      <c r="J105" s="11" t="str">
        <f t="shared" si="62"/>
        <v xml:space="preserve"> </v>
      </c>
      <c r="K105" s="12" t="str">
        <f t="shared" si="63"/>
        <v xml:space="preserve"> </v>
      </c>
      <c r="L105" s="13"/>
      <c r="M105" s="11" t="str">
        <f t="shared" si="64"/>
        <v xml:space="preserve"> </v>
      </c>
      <c r="N105" s="12" t="str">
        <f t="shared" si="65"/>
        <v xml:space="preserve"> </v>
      </c>
      <c r="O105" s="13"/>
      <c r="P105" s="11" t="str">
        <f t="shared" si="66"/>
        <v>通天塔 - 金钱 （设计）</v>
      </c>
      <c r="Q105" s="12">
        <f t="shared" si="67"/>
        <v>2</v>
      </c>
      <c r="R105" s="13"/>
      <c r="S105" s="11" t="str">
        <f t="shared" si="68"/>
        <v xml:space="preserve"> </v>
      </c>
      <c r="T105" s="12" t="str">
        <f t="shared" si="69"/>
        <v xml:space="preserve"> </v>
      </c>
      <c r="V105" s="5"/>
    </row>
    <row r="106" spans="1:22" s="10" customFormat="1" x14ac:dyDescent="0.25">
      <c r="A106" s="1"/>
      <c r="B106" s="8" t="s">
        <v>70</v>
      </c>
      <c r="C106" s="5"/>
      <c r="D106" s="6">
        <v>2</v>
      </c>
      <c r="E106" s="6">
        <v>4</v>
      </c>
      <c r="F106" s="11" t="s">
        <v>369</v>
      </c>
      <c r="G106" s="11" t="str">
        <f t="shared" si="60"/>
        <v xml:space="preserve"> </v>
      </c>
      <c r="H106" s="12" t="str">
        <f t="shared" si="61"/>
        <v xml:space="preserve"> </v>
      </c>
      <c r="I106" s="13"/>
      <c r="J106" s="11" t="str">
        <f t="shared" si="62"/>
        <v xml:space="preserve"> </v>
      </c>
      <c r="K106" s="12" t="str">
        <f t="shared" si="63"/>
        <v xml:space="preserve"> </v>
      </c>
      <c r="L106" s="13"/>
      <c r="M106" s="11" t="str">
        <f t="shared" si="64"/>
        <v xml:space="preserve"> </v>
      </c>
      <c r="N106" s="12" t="str">
        <f t="shared" si="65"/>
        <v xml:space="preserve"> </v>
      </c>
      <c r="O106" s="13"/>
      <c r="P106" s="11" t="str">
        <f t="shared" si="66"/>
        <v>通天塔 - Boss -  1，2塔设计</v>
      </c>
      <c r="Q106" s="12">
        <f t="shared" si="67"/>
        <v>2</v>
      </c>
      <c r="R106" s="13"/>
      <c r="S106" s="11" t="str">
        <f t="shared" si="68"/>
        <v xml:space="preserve"> </v>
      </c>
      <c r="T106" s="12" t="str">
        <f t="shared" si="69"/>
        <v xml:space="preserve"> </v>
      </c>
      <c r="V106" s="5"/>
    </row>
    <row r="107" spans="1:22" s="10" customFormat="1" x14ac:dyDescent="0.25">
      <c r="A107" s="1"/>
      <c r="B107" s="8"/>
      <c r="C107" s="5"/>
      <c r="D107" s="6"/>
      <c r="E107" s="6"/>
      <c r="F107" s="11"/>
      <c r="G107" s="11"/>
      <c r="H107" s="12"/>
      <c r="I107" s="13"/>
      <c r="J107" s="11"/>
      <c r="K107" s="12"/>
      <c r="L107" s="13"/>
      <c r="M107" s="11"/>
      <c r="N107" s="12"/>
      <c r="O107" s="13"/>
      <c r="P107" s="11"/>
      <c r="Q107" s="12"/>
      <c r="R107" s="13"/>
      <c r="S107" s="11"/>
      <c r="T107" s="12"/>
      <c r="V107" s="5"/>
    </row>
    <row r="108" spans="1:22" s="10" customFormat="1" x14ac:dyDescent="0.25">
      <c r="A108" s="1"/>
      <c r="B108" s="8" t="s">
        <v>71</v>
      </c>
      <c r="C108" s="5"/>
      <c r="D108" s="6">
        <v>4</v>
      </c>
      <c r="E108" s="6">
        <v>5</v>
      </c>
      <c r="F108" s="11"/>
      <c r="G108" s="11" t="str">
        <f t="shared" si="60"/>
        <v xml:space="preserve"> </v>
      </c>
      <c r="H108" s="12" t="str">
        <f t="shared" si="61"/>
        <v xml:space="preserve"> </v>
      </c>
      <c r="I108" s="13"/>
      <c r="J108" s="11" t="str">
        <f t="shared" si="62"/>
        <v xml:space="preserve"> </v>
      </c>
      <c r="K108" s="12" t="str">
        <f t="shared" si="63"/>
        <v xml:space="preserve"> </v>
      </c>
      <c r="L108" s="13"/>
      <c r="M108" s="11" t="str">
        <f t="shared" si="64"/>
        <v xml:space="preserve"> </v>
      </c>
      <c r="N108" s="12" t="str">
        <f t="shared" si="65"/>
        <v xml:space="preserve"> </v>
      </c>
      <c r="O108" s="13"/>
      <c r="P108" s="11" t="str">
        <f t="shared" si="66"/>
        <v xml:space="preserve"> </v>
      </c>
      <c r="Q108" s="12" t="str">
        <f t="shared" si="67"/>
        <v xml:space="preserve"> </v>
      </c>
      <c r="R108" s="13"/>
      <c r="S108" s="11" t="str">
        <f t="shared" si="68"/>
        <v>特殊关卡 Boss设计</v>
      </c>
      <c r="T108" s="12">
        <f t="shared" si="69"/>
        <v>4</v>
      </c>
      <c r="V108" s="5"/>
    </row>
    <row r="109" spans="1:22" s="10" customFormat="1" x14ac:dyDescent="0.25">
      <c r="A109" s="1"/>
      <c r="B109" s="33" t="s">
        <v>72</v>
      </c>
      <c r="C109" s="27"/>
      <c r="D109" s="17">
        <v>2</v>
      </c>
      <c r="E109" s="6">
        <v>5</v>
      </c>
      <c r="F109" s="11"/>
      <c r="G109" s="11" t="str">
        <f t="shared" si="60"/>
        <v xml:space="preserve"> </v>
      </c>
      <c r="H109" s="12" t="str">
        <f t="shared" si="61"/>
        <v xml:space="preserve"> </v>
      </c>
      <c r="I109" s="13"/>
      <c r="J109" s="11" t="str">
        <f t="shared" si="62"/>
        <v xml:space="preserve"> </v>
      </c>
      <c r="K109" s="12" t="str">
        <f t="shared" si="63"/>
        <v xml:space="preserve"> </v>
      </c>
      <c r="L109" s="13"/>
      <c r="M109" s="11" t="str">
        <f t="shared" si="64"/>
        <v xml:space="preserve"> </v>
      </c>
      <c r="N109" s="12" t="str">
        <f t="shared" si="65"/>
        <v xml:space="preserve"> </v>
      </c>
      <c r="O109" s="13"/>
      <c r="P109" s="11" t="str">
        <f t="shared" si="66"/>
        <v xml:space="preserve"> </v>
      </c>
      <c r="Q109" s="12" t="str">
        <f t="shared" si="67"/>
        <v xml:space="preserve"> </v>
      </c>
      <c r="R109" s="13"/>
      <c r="S109" s="11" t="str">
        <f t="shared" si="68"/>
        <v>配置3-4章小怪 （逻辑）</v>
      </c>
      <c r="T109" s="12">
        <v>2</v>
      </c>
      <c r="V109" s="5"/>
    </row>
    <row r="110" spans="1:22" s="10" customFormat="1" x14ac:dyDescent="0.25">
      <c r="A110" s="1"/>
      <c r="B110" s="5"/>
      <c r="C110" s="5"/>
      <c r="D110" s="6"/>
      <c r="E110" s="6"/>
      <c r="F110" s="11"/>
      <c r="G110" s="11" t="str">
        <f t="shared" si="60"/>
        <v xml:space="preserve"> </v>
      </c>
      <c r="H110" s="12" t="str">
        <f t="shared" si="61"/>
        <v xml:space="preserve"> </v>
      </c>
      <c r="I110" s="13"/>
      <c r="J110" s="11" t="str">
        <f t="shared" si="62"/>
        <v xml:space="preserve"> </v>
      </c>
      <c r="K110" s="12" t="str">
        <f t="shared" si="63"/>
        <v xml:space="preserve"> </v>
      </c>
      <c r="L110" s="13"/>
      <c r="M110" s="11" t="str">
        <f t="shared" si="64"/>
        <v xml:space="preserve"> </v>
      </c>
      <c r="N110" s="12" t="str">
        <f t="shared" si="65"/>
        <v xml:space="preserve"> </v>
      </c>
      <c r="O110" s="13"/>
      <c r="P110" s="11" t="str">
        <f t="shared" si="66"/>
        <v xml:space="preserve"> </v>
      </c>
      <c r="Q110" s="12" t="str">
        <f t="shared" si="67"/>
        <v xml:space="preserve"> </v>
      </c>
      <c r="R110" s="13"/>
      <c r="S110" s="11" t="str">
        <f t="shared" si="68"/>
        <v xml:space="preserve"> </v>
      </c>
      <c r="T110" s="12" t="str">
        <f t="shared" si="69"/>
        <v xml:space="preserve"> </v>
      </c>
      <c r="V110" s="5"/>
    </row>
    <row r="112" spans="1:22" s="1" customFormat="1" x14ac:dyDescent="0.25">
      <c r="B112" s="3" t="s">
        <v>0</v>
      </c>
      <c r="C112" s="3"/>
      <c r="D112" s="2">
        <f>SUM(D93:D111)</f>
        <v>28</v>
      </c>
      <c r="E112" s="2"/>
      <c r="F112" s="29"/>
      <c r="H112" s="2">
        <f>SUM(H93:H111)</f>
        <v>6</v>
      </c>
      <c r="I112" s="4"/>
      <c r="K112" s="2">
        <f>SUM(K93:K111)</f>
        <v>5</v>
      </c>
      <c r="L112" s="4"/>
      <c r="N112" s="2">
        <f>SUM(N93:N111)</f>
        <v>3</v>
      </c>
      <c r="O112" s="4"/>
      <c r="Q112" s="2">
        <f>SUM(Q93:Q111)</f>
        <v>6</v>
      </c>
      <c r="R112" s="4"/>
      <c r="T112" s="2">
        <f>SUM(T93:T111)</f>
        <v>6</v>
      </c>
      <c r="U112" s="4"/>
    </row>
    <row r="114" spans="1:22" x14ac:dyDescent="0.25">
      <c r="B114" s="28" t="s">
        <v>76</v>
      </c>
      <c r="C114" s="28"/>
      <c r="D114" s="28"/>
      <c r="G114" s="11"/>
      <c r="H114" s="12"/>
      <c r="I114" s="13"/>
      <c r="J114" s="11"/>
      <c r="K114" s="12"/>
      <c r="L114" s="13"/>
      <c r="M114" s="11"/>
      <c r="N114" s="12"/>
      <c r="O114" s="13"/>
      <c r="P114" s="11"/>
      <c r="Q114" s="12"/>
      <c r="R114" s="13"/>
      <c r="S114" s="11"/>
      <c r="T114" s="12"/>
    </row>
    <row r="115" spans="1:22" s="10" customFormat="1" x14ac:dyDescent="0.25">
      <c r="A115" s="1"/>
      <c r="B115" s="33" t="s">
        <v>72</v>
      </c>
      <c r="C115" s="27"/>
      <c r="D115" s="17">
        <v>3</v>
      </c>
      <c r="E115" s="6">
        <v>1</v>
      </c>
      <c r="F115" s="11"/>
      <c r="G115" s="11" t="str">
        <f t="shared" ref="G115" si="70">IF($E115=1,$B115," ")</f>
        <v>配置3-4章小怪 （逻辑）</v>
      </c>
      <c r="H115" s="12">
        <f t="shared" ref="H115" si="71">IF($E115=1,$D115," ")</f>
        <v>3</v>
      </c>
      <c r="I115" s="13"/>
      <c r="J115" s="11" t="str">
        <f t="shared" ref="J115" si="72">IF($E115=2,$B115," ")</f>
        <v xml:space="preserve"> </v>
      </c>
      <c r="K115" s="12" t="str">
        <f t="shared" ref="K115" si="73">IF($E115=2,$D115," ")</f>
        <v xml:space="preserve"> </v>
      </c>
      <c r="L115" s="13"/>
      <c r="M115" s="11" t="str">
        <f t="shared" ref="M115" si="74">IF($E115=3,$B115," ")</f>
        <v xml:space="preserve"> </v>
      </c>
      <c r="N115" s="12" t="str">
        <f t="shared" ref="N115" si="75">IF($E115=3,$D115," ")</f>
        <v xml:space="preserve"> </v>
      </c>
      <c r="O115" s="13"/>
      <c r="P115" s="11" t="str">
        <f t="shared" ref="P115" si="76">IF($E115=4,$B115," ")</f>
        <v xml:space="preserve"> </v>
      </c>
      <c r="Q115" s="12" t="str">
        <f t="shared" ref="Q115" si="77">IF($E115=4,$D115," ")</f>
        <v xml:space="preserve"> </v>
      </c>
      <c r="R115" s="13"/>
      <c r="S115" s="11" t="str">
        <f t="shared" ref="S115" si="78">IF($E115=5,$B115," ")</f>
        <v xml:space="preserve"> </v>
      </c>
      <c r="T115" s="12">
        <v>2</v>
      </c>
      <c r="V115" s="5"/>
    </row>
    <row r="116" spans="1:22" x14ac:dyDescent="0.25">
      <c r="B116" s="8" t="s">
        <v>77</v>
      </c>
      <c r="D116" s="6">
        <v>1</v>
      </c>
      <c r="E116" s="6">
        <v>1</v>
      </c>
      <c r="G116" s="11" t="str">
        <f>IF($E116=1,$B116," ")</f>
        <v>1-6章困难版数值设计</v>
      </c>
      <c r="H116" s="12">
        <f>IF($E116=1,$D116," ")</f>
        <v>1</v>
      </c>
      <c r="I116" s="13"/>
      <c r="J116" s="11" t="str">
        <f>IF($E116=2,$B116," ")</f>
        <v xml:space="preserve"> </v>
      </c>
      <c r="K116" s="12" t="str">
        <f>IF($E116=2,$D116," ")</f>
        <v xml:space="preserve"> </v>
      </c>
      <c r="L116" s="13"/>
      <c r="M116" s="11" t="str">
        <f>IF($E116=3,$B116," ")</f>
        <v xml:space="preserve"> </v>
      </c>
      <c r="N116" s="12" t="str">
        <f>IF($E116=3,$D116," ")</f>
        <v xml:space="preserve"> </v>
      </c>
      <c r="O116" s="13"/>
      <c r="P116" s="11" t="str">
        <f>IF($E116=4,$B116," ")</f>
        <v xml:space="preserve"> </v>
      </c>
      <c r="Q116" s="12" t="str">
        <f>IF($E116=4,$D116," ")</f>
        <v xml:space="preserve"> </v>
      </c>
      <c r="R116" s="13"/>
      <c r="S116" s="11" t="str">
        <f>IF($E116=5,$B116," ")</f>
        <v xml:space="preserve"> </v>
      </c>
      <c r="T116" s="12" t="str">
        <f>IF($E116=5,$D116," ")</f>
        <v xml:space="preserve"> </v>
      </c>
      <c r="U116" s="5"/>
    </row>
    <row r="117" spans="1:22" s="10" customFormat="1" x14ac:dyDescent="0.25">
      <c r="A117" s="1"/>
      <c r="B117" s="5" t="s">
        <v>73</v>
      </c>
      <c r="C117" s="5"/>
      <c r="D117" s="6">
        <v>2</v>
      </c>
      <c r="E117" s="6">
        <v>1</v>
      </c>
      <c r="F117" s="11"/>
      <c r="G117" s="11" t="str">
        <f>IF($E117=1,$B117," ")</f>
        <v>配置 通天塔 - 经验</v>
      </c>
      <c r="H117" s="12">
        <f>IF($E117=1,$D117," ")</f>
        <v>2</v>
      </c>
      <c r="I117" s="13"/>
      <c r="J117" s="11" t="str">
        <f>IF($E117=2,$B117," ")</f>
        <v xml:space="preserve"> </v>
      </c>
      <c r="K117" s="12" t="str">
        <f>IF($E117=2,$D117," ")</f>
        <v xml:space="preserve"> </v>
      </c>
      <c r="L117" s="13"/>
      <c r="M117" s="11" t="str">
        <f>IF($E117=3,$B117," ")</f>
        <v xml:space="preserve"> </v>
      </c>
      <c r="N117" s="12" t="str">
        <f>IF($E117=3,$D117," ")</f>
        <v xml:space="preserve"> </v>
      </c>
      <c r="O117" s="13"/>
      <c r="P117" s="11" t="str">
        <f>IF($E117=4,$B117," ")</f>
        <v xml:space="preserve"> </v>
      </c>
      <c r="Q117" s="12" t="str">
        <f>IF($E117=4,$D117," ")</f>
        <v xml:space="preserve"> </v>
      </c>
      <c r="R117" s="13"/>
      <c r="S117" s="11" t="str">
        <f>IF($E117=5,$B117," ")</f>
        <v xml:space="preserve"> </v>
      </c>
      <c r="T117" s="12" t="str">
        <f>IF($E117=5,$D117," ")</f>
        <v xml:space="preserve"> </v>
      </c>
      <c r="V117" s="5"/>
    </row>
    <row r="118" spans="1:22" s="10" customFormat="1" x14ac:dyDescent="0.25">
      <c r="A118" s="1"/>
      <c r="B118" s="5" t="s">
        <v>74</v>
      </c>
      <c r="C118" s="5"/>
      <c r="D118" s="6">
        <v>2</v>
      </c>
      <c r="E118" s="6">
        <v>1</v>
      </c>
      <c r="F118" s="11"/>
      <c r="G118" s="11" t="str">
        <f>IF($E118=1,$B118," ")</f>
        <v>配置 通天塔 - 金钱</v>
      </c>
      <c r="H118" s="12">
        <f>IF($E118=1,$D118," ")</f>
        <v>2</v>
      </c>
      <c r="I118" s="13"/>
      <c r="J118" s="11" t="str">
        <f>IF($E118=2,$B118," ")</f>
        <v xml:space="preserve"> </v>
      </c>
      <c r="K118" s="12" t="str">
        <f>IF($E118=2,$D118," ")</f>
        <v xml:space="preserve"> </v>
      </c>
      <c r="L118" s="13"/>
      <c r="M118" s="11" t="str">
        <f>IF($E118=3,$B118," ")</f>
        <v xml:space="preserve"> </v>
      </c>
      <c r="N118" s="12" t="str">
        <f>IF($E118=3,$D118," ")</f>
        <v xml:space="preserve"> </v>
      </c>
      <c r="O118" s="13"/>
      <c r="P118" s="11" t="str">
        <f>IF($E118=4,$B118," ")</f>
        <v xml:space="preserve"> </v>
      </c>
      <c r="Q118" s="12" t="str">
        <f>IF($E118=4,$D118," ")</f>
        <v xml:space="preserve"> </v>
      </c>
      <c r="R118" s="13"/>
      <c r="S118" s="11" t="str">
        <f>IF($E118=5,$B118," ")</f>
        <v xml:space="preserve"> </v>
      </c>
      <c r="T118" s="12" t="str">
        <f>IF($E118=5,$D118," ")</f>
        <v xml:space="preserve"> </v>
      </c>
      <c r="V118" s="5"/>
    </row>
    <row r="119" spans="1:22" s="10" customFormat="1" x14ac:dyDescent="0.25">
      <c r="A119" s="1"/>
      <c r="B119" s="5" t="s">
        <v>75</v>
      </c>
      <c r="C119" s="5"/>
      <c r="D119" s="6"/>
      <c r="E119" s="6"/>
      <c r="F119" s="11"/>
      <c r="G119" s="11" t="str">
        <f>IF($E119=1,$B119," ")</f>
        <v xml:space="preserve"> </v>
      </c>
      <c r="H119" s="12" t="str">
        <f>IF($E119=1,$D119," ")</f>
        <v xml:space="preserve"> </v>
      </c>
      <c r="I119" s="13"/>
      <c r="J119" s="11" t="str">
        <f>IF($E119=2,$B119," ")</f>
        <v xml:space="preserve"> </v>
      </c>
      <c r="K119" s="12" t="str">
        <f>IF($E119=2,$D119," ")</f>
        <v xml:space="preserve"> </v>
      </c>
      <c r="L119" s="13"/>
      <c r="M119" s="11" t="str">
        <f>IF($E119=3,$B119," ")</f>
        <v xml:space="preserve"> </v>
      </c>
      <c r="N119" s="12" t="str">
        <f>IF($E119=3,$D119," ")</f>
        <v xml:space="preserve"> </v>
      </c>
      <c r="O119" s="13"/>
      <c r="P119" s="11" t="str">
        <f>IF($E119=4,$B119," ")</f>
        <v xml:space="preserve"> </v>
      </c>
      <c r="Q119" s="12" t="str">
        <f>IF($E119=4,$D119," ")</f>
        <v xml:space="preserve"> </v>
      </c>
      <c r="R119" s="13"/>
      <c r="S119" s="11" t="str">
        <f>IF($E119=5,$B119," ")</f>
        <v xml:space="preserve"> </v>
      </c>
      <c r="T119" s="12" t="str">
        <f>IF($E119=5,$D119," ")</f>
        <v xml:space="preserve"> </v>
      </c>
      <c r="V119" s="5"/>
    </row>
    <row r="120" spans="1:22" x14ac:dyDescent="0.25">
      <c r="F120" s="11" t="str">
        <f t="shared" ref="F120:T121" si="79">IF($E120=1,$B120," ")</f>
        <v xml:space="preserve"> </v>
      </c>
      <c r="G120" s="11" t="str">
        <f t="shared" si="79"/>
        <v xml:space="preserve"> </v>
      </c>
      <c r="H120" s="12" t="str">
        <f t="shared" ref="H120" si="80">IF($E120=1,$D120," ")</f>
        <v xml:space="preserve"> </v>
      </c>
      <c r="I120" s="13"/>
      <c r="J120" s="11" t="str">
        <f t="shared" ref="J120" si="81">IF($E120=2,$B120," ")</f>
        <v xml:space="preserve"> </v>
      </c>
      <c r="K120" s="12" t="str">
        <f t="shared" ref="K120" si="82">IF($E120=2,$D120," ")</f>
        <v xml:space="preserve"> </v>
      </c>
      <c r="L120" s="13"/>
      <c r="M120" s="11" t="str">
        <f t="shared" ref="M120" si="83">IF($E120=3,$B120," ")</f>
        <v xml:space="preserve"> </v>
      </c>
      <c r="N120" s="12" t="str">
        <f t="shared" ref="N120" si="84">IF($E120=3,$D120," ")</f>
        <v xml:space="preserve"> </v>
      </c>
      <c r="O120" s="13"/>
      <c r="P120" s="11" t="str">
        <f t="shared" ref="P120" si="85">IF($E120=4,$B120," ")</f>
        <v xml:space="preserve"> </v>
      </c>
      <c r="Q120" s="12" t="str">
        <f t="shared" ref="Q120" si="86">IF($E120=4,$D120," ")</f>
        <v xml:space="preserve"> </v>
      </c>
      <c r="R120" s="13"/>
      <c r="S120" s="11" t="str">
        <f t="shared" ref="S120" si="87">IF($E120=5,$B120," ")</f>
        <v xml:space="preserve"> </v>
      </c>
      <c r="T120" s="12" t="str">
        <f t="shared" ref="T120" si="88">IF($E120=5,$D120," ")</f>
        <v xml:space="preserve"> </v>
      </c>
    </row>
    <row r="121" spans="1:22" x14ac:dyDescent="0.25">
      <c r="F121" s="11" t="str">
        <f t="shared" si="79"/>
        <v xml:space="preserve"> </v>
      </c>
      <c r="G121" s="11" t="str">
        <f t="shared" si="79"/>
        <v xml:space="preserve"> </v>
      </c>
      <c r="H121" s="34" t="str">
        <f t="shared" si="79"/>
        <v xml:space="preserve"> </v>
      </c>
      <c r="I121" s="11" t="str">
        <f t="shared" si="79"/>
        <v xml:space="preserve"> </v>
      </c>
      <c r="J121" s="11" t="str">
        <f t="shared" si="79"/>
        <v xml:space="preserve"> </v>
      </c>
      <c r="K121" s="11" t="str">
        <f t="shared" si="79"/>
        <v xml:space="preserve"> </v>
      </c>
      <c r="L121" s="11" t="str">
        <f t="shared" si="79"/>
        <v xml:space="preserve"> </v>
      </c>
      <c r="M121" s="11" t="str">
        <f t="shared" si="79"/>
        <v xml:space="preserve"> </v>
      </c>
      <c r="N121" s="11" t="str">
        <f t="shared" si="79"/>
        <v xml:space="preserve"> </v>
      </c>
      <c r="O121" s="11" t="str">
        <f t="shared" si="79"/>
        <v xml:space="preserve"> </v>
      </c>
      <c r="P121" s="11" t="str">
        <f t="shared" si="79"/>
        <v xml:space="preserve"> </v>
      </c>
      <c r="Q121" s="11" t="str">
        <f t="shared" si="79"/>
        <v xml:space="preserve"> </v>
      </c>
      <c r="R121" s="11" t="str">
        <f t="shared" si="79"/>
        <v xml:space="preserve"> </v>
      </c>
      <c r="S121" s="11" t="str">
        <f t="shared" si="79"/>
        <v xml:space="preserve"> </v>
      </c>
      <c r="T121" s="11" t="str">
        <f t="shared" si="79"/>
        <v xml:space="preserve"> </v>
      </c>
    </row>
    <row r="123" spans="1:22" s="21" customFormat="1" x14ac:dyDescent="0.25">
      <c r="D123" s="20"/>
      <c r="E123" s="20"/>
      <c r="F123" s="87"/>
      <c r="H123" s="22"/>
      <c r="I123" s="23"/>
      <c r="L123" s="23"/>
      <c r="O123" s="23"/>
      <c r="R123" s="23"/>
      <c r="U123" s="23"/>
    </row>
    <row r="124" spans="1:22" x14ac:dyDescent="0.25">
      <c r="A124" s="1" t="s">
        <v>78</v>
      </c>
      <c r="B124" s="31"/>
      <c r="C124" s="31"/>
      <c r="D124" s="31"/>
      <c r="G124" s="31"/>
      <c r="H124" s="35"/>
      <c r="I124" s="13"/>
      <c r="J124" s="8"/>
    </row>
    <row r="125" spans="1:22" x14ac:dyDescent="0.25">
      <c r="B125" s="31" t="s">
        <v>79</v>
      </c>
      <c r="C125" s="31"/>
      <c r="D125" s="31">
        <v>3</v>
      </c>
      <c r="E125" s="6">
        <v>1</v>
      </c>
      <c r="G125" s="11" t="str">
        <f>IF($E125=1,$B125," ")</f>
        <v>第一二天成长调优</v>
      </c>
      <c r="H125" s="12">
        <f>IF($E125=1,$D125," ")</f>
        <v>3</v>
      </c>
      <c r="I125" s="13"/>
      <c r="J125" s="11" t="str">
        <f>IF($E125=2,$B125," ")</f>
        <v xml:space="preserve"> </v>
      </c>
      <c r="K125" s="12" t="str">
        <f>IF($E125=2,$D125," ")</f>
        <v xml:space="preserve"> </v>
      </c>
      <c r="L125" s="13"/>
      <c r="M125" s="11" t="str">
        <f>IF($E125=3,$B125," ")</f>
        <v xml:space="preserve"> </v>
      </c>
      <c r="N125" s="12" t="str">
        <f>IF($E125=3,$D125," ")</f>
        <v xml:space="preserve"> </v>
      </c>
      <c r="O125" s="13"/>
      <c r="P125" s="11" t="str">
        <f>IF($E125=4,$B125," ")</f>
        <v xml:space="preserve"> </v>
      </c>
      <c r="Q125" s="12" t="str">
        <f>IF($E125=4,$D125," ")</f>
        <v xml:space="preserve"> </v>
      </c>
      <c r="R125" s="13"/>
      <c r="S125" s="11" t="str">
        <f>IF($E125=5,$B125," ")</f>
        <v xml:space="preserve"> </v>
      </c>
      <c r="T125" s="12" t="str">
        <f>IF($E125=5,$D125," ")</f>
        <v xml:space="preserve"> </v>
      </c>
    </row>
    <row r="126" spans="1:22" x14ac:dyDescent="0.25">
      <c r="B126" s="5" t="s">
        <v>80</v>
      </c>
      <c r="D126" s="6">
        <v>2</v>
      </c>
      <c r="E126" s="6">
        <v>1</v>
      </c>
      <c r="G126" s="11" t="str">
        <f t="shared" ref="G126:G143" si="89">IF($E126=1,$B126," ")</f>
        <v>运营工具（程序需求）</v>
      </c>
      <c r="H126" s="12">
        <f t="shared" ref="H126:H143" si="90">IF($E126=1,$D126," ")</f>
        <v>2</v>
      </c>
      <c r="I126" s="13"/>
      <c r="J126" s="11" t="str">
        <f t="shared" ref="J126:J143" si="91">IF($E126=2,$B126," ")</f>
        <v xml:space="preserve"> </v>
      </c>
      <c r="K126" s="12" t="str">
        <f t="shared" ref="K126:K143" si="92">IF($E126=2,$D126," ")</f>
        <v xml:space="preserve"> </v>
      </c>
      <c r="L126" s="13"/>
      <c r="M126" s="11" t="str">
        <f t="shared" ref="M126:M143" si="93">IF($E126=3,$B126," ")</f>
        <v xml:space="preserve"> </v>
      </c>
      <c r="N126" s="12" t="str">
        <f t="shared" ref="N126:N143" si="94">IF($E126=3,$D126," ")</f>
        <v xml:space="preserve"> </v>
      </c>
      <c r="O126" s="13"/>
      <c r="P126" s="11" t="str">
        <f t="shared" ref="P126:P143" si="95">IF($E126=4,$B126," ")</f>
        <v xml:space="preserve"> </v>
      </c>
      <c r="Q126" s="12" t="str">
        <f t="shared" ref="Q126:Q143" si="96">IF($E126=4,$D126," ")</f>
        <v xml:space="preserve"> </v>
      </c>
      <c r="R126" s="13"/>
      <c r="S126" s="11" t="str">
        <f t="shared" ref="S126:S143" si="97">IF($E126=5,$B126," ")</f>
        <v xml:space="preserve"> </v>
      </c>
      <c r="T126" s="12" t="str">
        <f t="shared" ref="T126:T143" si="98">IF($E126=5,$D126," ")</f>
        <v xml:space="preserve"> </v>
      </c>
    </row>
    <row r="127" spans="1:22" x14ac:dyDescent="0.25">
      <c r="B127" s="5" t="s">
        <v>81</v>
      </c>
      <c r="D127" s="6">
        <v>2</v>
      </c>
      <c r="E127" s="6">
        <v>2</v>
      </c>
      <c r="G127" s="11" t="str">
        <f t="shared" si="89"/>
        <v xml:space="preserve"> </v>
      </c>
      <c r="H127" s="12" t="str">
        <f t="shared" si="90"/>
        <v xml:space="preserve"> </v>
      </c>
      <c r="I127" s="13"/>
      <c r="J127" s="11" t="str">
        <f t="shared" si="91"/>
        <v>宝石系统修改方案（锁孔问题）</v>
      </c>
      <c r="K127" s="12">
        <f t="shared" si="92"/>
        <v>2</v>
      </c>
      <c r="L127" s="13"/>
      <c r="M127" s="11" t="str">
        <f t="shared" si="93"/>
        <v xml:space="preserve"> </v>
      </c>
      <c r="N127" s="12" t="str">
        <f t="shared" si="94"/>
        <v xml:space="preserve"> </v>
      </c>
      <c r="O127" s="13"/>
      <c r="P127" s="11" t="str">
        <f t="shared" si="95"/>
        <v xml:space="preserve"> </v>
      </c>
      <c r="Q127" s="12" t="str">
        <f t="shared" si="96"/>
        <v xml:space="preserve"> </v>
      </c>
      <c r="R127" s="13"/>
      <c r="S127" s="11" t="str">
        <f t="shared" si="97"/>
        <v xml:space="preserve"> </v>
      </c>
      <c r="T127" s="12" t="str">
        <f t="shared" si="98"/>
        <v xml:space="preserve"> </v>
      </c>
    </row>
    <row r="128" spans="1:22" x14ac:dyDescent="0.25">
      <c r="G128" s="11"/>
      <c r="H128" s="12"/>
      <c r="I128" s="13"/>
      <c r="J128" s="11"/>
      <c r="K128" s="12"/>
      <c r="L128" s="13"/>
      <c r="M128" s="11"/>
      <c r="N128" s="12"/>
      <c r="O128" s="13"/>
      <c r="P128" s="11"/>
      <c r="Q128" s="12"/>
      <c r="R128" s="13"/>
      <c r="S128" s="11"/>
      <c r="T128" s="12"/>
    </row>
    <row r="129" spans="2:20" ht="34" x14ac:dyDescent="0.25">
      <c r="B129" s="5" t="s">
        <v>176</v>
      </c>
      <c r="D129" s="6">
        <v>2</v>
      </c>
      <c r="E129" s="6">
        <v>2</v>
      </c>
      <c r="F129" s="11" t="s">
        <v>371</v>
      </c>
      <c r="G129" s="11" t="str">
        <f t="shared" si="89"/>
        <v xml:space="preserve"> </v>
      </c>
      <c r="H129" s="12" t="str">
        <f t="shared" si="90"/>
        <v xml:space="preserve"> </v>
      </c>
      <c r="I129" s="13"/>
      <c r="J129" s="11" t="str">
        <f t="shared" si="91"/>
        <v>更新收入产出图 （宝石/PvP/特殊地下城）</v>
      </c>
      <c r="K129" s="12">
        <f t="shared" si="92"/>
        <v>2</v>
      </c>
      <c r="L129" s="13"/>
      <c r="M129" s="11" t="str">
        <f t="shared" si="93"/>
        <v xml:space="preserve"> </v>
      </c>
      <c r="N129" s="12" t="str">
        <f t="shared" si="94"/>
        <v xml:space="preserve"> </v>
      </c>
      <c r="O129" s="13"/>
      <c r="P129" s="11" t="str">
        <f t="shared" si="95"/>
        <v xml:space="preserve"> </v>
      </c>
      <c r="Q129" s="12" t="str">
        <f t="shared" si="96"/>
        <v xml:space="preserve"> </v>
      </c>
      <c r="R129" s="13"/>
      <c r="S129" s="11" t="str">
        <f t="shared" si="97"/>
        <v xml:space="preserve"> </v>
      </c>
      <c r="T129" s="12" t="str">
        <f t="shared" si="98"/>
        <v xml:space="preserve"> </v>
      </c>
    </row>
    <row r="130" spans="2:20" x14ac:dyDescent="0.25">
      <c r="B130" s="5" t="s">
        <v>82</v>
      </c>
      <c r="D130" s="6">
        <v>2</v>
      </c>
      <c r="E130" s="6">
        <v>2</v>
      </c>
      <c r="G130" s="11" t="str">
        <f t="shared" si="89"/>
        <v xml:space="preserve"> </v>
      </c>
      <c r="H130" s="12" t="str">
        <f t="shared" si="90"/>
        <v xml:space="preserve"> </v>
      </c>
      <c r="I130" s="13"/>
      <c r="J130" s="11" t="str">
        <f t="shared" si="91"/>
        <v>金钱，经验塔Reward配置</v>
      </c>
      <c r="K130" s="12">
        <f t="shared" si="92"/>
        <v>2</v>
      </c>
      <c r="L130" s="13"/>
      <c r="M130" s="11" t="str">
        <f t="shared" si="93"/>
        <v xml:space="preserve"> </v>
      </c>
      <c r="N130" s="12" t="str">
        <f t="shared" si="94"/>
        <v xml:space="preserve"> </v>
      </c>
      <c r="O130" s="13"/>
      <c r="P130" s="11" t="str">
        <f t="shared" si="95"/>
        <v xml:space="preserve"> </v>
      </c>
      <c r="Q130" s="12" t="str">
        <f t="shared" si="96"/>
        <v xml:space="preserve"> </v>
      </c>
      <c r="R130" s="13"/>
      <c r="S130" s="11" t="str">
        <f t="shared" si="97"/>
        <v xml:space="preserve"> </v>
      </c>
      <c r="T130" s="12" t="str">
        <f t="shared" si="98"/>
        <v xml:space="preserve"> </v>
      </c>
    </row>
    <row r="131" spans="2:20" ht="51" x14ac:dyDescent="0.25">
      <c r="B131" s="36" t="s">
        <v>88</v>
      </c>
      <c r="D131" s="6">
        <v>2</v>
      </c>
      <c r="E131" s="6">
        <v>2</v>
      </c>
      <c r="G131" s="11" t="str">
        <f>IF($E131=1,$B131," ")</f>
        <v xml:space="preserve"> </v>
      </c>
      <c r="H131" s="12" t="str">
        <f>IF($E131=1,$D131," ")</f>
        <v xml:space="preserve"> </v>
      </c>
      <c r="I131" s="13"/>
      <c r="J131" s="11" t="str">
        <f>IF($E131=2,$B131," ")</f>
        <v xml:space="preserve">普通商店、公会商店具体的出售内容、关系（固定、随机）、权重（各等级段）    </v>
      </c>
      <c r="K131" s="12">
        <f>IF($E131=2,$D131," ")</f>
        <v>2</v>
      </c>
      <c r="L131" s="13"/>
      <c r="M131" s="11" t="str">
        <f>IF($E131=3,$B131," ")</f>
        <v xml:space="preserve"> </v>
      </c>
      <c r="N131" s="12" t="str">
        <f>IF($E131=3,$D131," ")</f>
        <v xml:space="preserve"> </v>
      </c>
      <c r="O131" s="13"/>
      <c r="P131" s="11" t="str">
        <f>IF($E131=4,$B131," ")</f>
        <v xml:space="preserve"> </v>
      </c>
      <c r="Q131" s="12" t="str">
        <f>IF($E131=4,$D131," ")</f>
        <v xml:space="preserve"> </v>
      </c>
      <c r="R131" s="13"/>
      <c r="S131" s="11" t="str">
        <f>IF($E131=5,$B131," ")</f>
        <v xml:space="preserve"> </v>
      </c>
      <c r="T131" s="12" t="str">
        <f>IF($E131=5,$D131," ")</f>
        <v xml:space="preserve"> </v>
      </c>
    </row>
    <row r="132" spans="2:20" x14ac:dyDescent="0.25">
      <c r="G132" s="11" t="str">
        <f t="shared" si="89"/>
        <v xml:space="preserve"> </v>
      </c>
      <c r="H132" s="12" t="str">
        <f t="shared" si="90"/>
        <v xml:space="preserve"> </v>
      </c>
      <c r="I132" s="13"/>
      <c r="J132" s="11" t="str">
        <f t="shared" si="91"/>
        <v xml:space="preserve"> </v>
      </c>
      <c r="K132" s="12" t="str">
        <f t="shared" si="92"/>
        <v xml:space="preserve"> </v>
      </c>
      <c r="L132" s="13"/>
      <c r="M132" s="11" t="str">
        <f t="shared" si="93"/>
        <v xml:space="preserve"> </v>
      </c>
      <c r="N132" s="12" t="str">
        <f t="shared" si="94"/>
        <v xml:space="preserve"> </v>
      </c>
      <c r="O132" s="13"/>
      <c r="P132" s="11" t="str">
        <f t="shared" si="95"/>
        <v xml:space="preserve"> </v>
      </c>
      <c r="Q132" s="12" t="str">
        <f t="shared" si="96"/>
        <v xml:space="preserve"> </v>
      </c>
      <c r="R132" s="13"/>
      <c r="S132" s="11" t="str">
        <f t="shared" si="97"/>
        <v xml:space="preserve"> </v>
      </c>
      <c r="T132" s="12" t="str">
        <f t="shared" si="98"/>
        <v xml:space="preserve"> </v>
      </c>
    </row>
    <row r="133" spans="2:20" x14ac:dyDescent="0.25">
      <c r="B133" s="5" t="s">
        <v>83</v>
      </c>
      <c r="D133" s="6">
        <v>2</v>
      </c>
      <c r="E133" s="6">
        <v>3</v>
      </c>
      <c r="G133" s="11" t="str">
        <f t="shared" si="89"/>
        <v xml:space="preserve"> </v>
      </c>
      <c r="H133" s="12" t="str">
        <f t="shared" si="90"/>
        <v xml:space="preserve"> </v>
      </c>
      <c r="I133" s="13"/>
      <c r="J133" s="11" t="str">
        <f t="shared" si="91"/>
        <v xml:space="preserve"> </v>
      </c>
      <c r="K133" s="12" t="str">
        <f t="shared" si="92"/>
        <v xml:space="preserve"> </v>
      </c>
      <c r="L133" s="13"/>
      <c r="M133" s="11" t="str">
        <f t="shared" si="93"/>
        <v>Boss塔Reward配置</v>
      </c>
      <c r="N133" s="12">
        <f t="shared" si="94"/>
        <v>2</v>
      </c>
      <c r="O133" s="13"/>
      <c r="P133" s="11" t="str">
        <f t="shared" si="95"/>
        <v xml:space="preserve"> </v>
      </c>
      <c r="Q133" s="12" t="str">
        <f t="shared" si="96"/>
        <v xml:space="preserve"> </v>
      </c>
      <c r="R133" s="13"/>
      <c r="S133" s="11" t="str">
        <f t="shared" si="97"/>
        <v xml:space="preserve"> </v>
      </c>
      <c r="T133" s="12" t="str">
        <f t="shared" si="98"/>
        <v xml:space="preserve"> </v>
      </c>
    </row>
    <row r="134" spans="2:20" x14ac:dyDescent="0.25">
      <c r="B134" s="5" t="s">
        <v>84</v>
      </c>
      <c r="D134" s="6">
        <v>2</v>
      </c>
      <c r="E134" s="6">
        <v>3</v>
      </c>
      <c r="G134" s="11" t="str">
        <f t="shared" si="89"/>
        <v xml:space="preserve"> </v>
      </c>
      <c r="H134" s="12" t="str">
        <f t="shared" si="90"/>
        <v xml:space="preserve"> </v>
      </c>
      <c r="I134" s="13"/>
      <c r="J134" s="11" t="str">
        <f t="shared" si="91"/>
        <v xml:space="preserve"> </v>
      </c>
      <c r="K134" s="12" t="str">
        <f t="shared" si="92"/>
        <v xml:space="preserve"> </v>
      </c>
      <c r="L134" s="13"/>
      <c r="M134" s="11" t="str">
        <f t="shared" si="93"/>
        <v>任务内容设计 （0.7版本）</v>
      </c>
      <c r="N134" s="12">
        <f t="shared" si="94"/>
        <v>2</v>
      </c>
      <c r="O134" s="13"/>
      <c r="P134" s="11" t="str">
        <f t="shared" si="95"/>
        <v xml:space="preserve"> </v>
      </c>
      <c r="Q134" s="12" t="str">
        <f t="shared" si="96"/>
        <v xml:space="preserve"> </v>
      </c>
      <c r="R134" s="13"/>
      <c r="S134" s="11" t="str">
        <f t="shared" si="97"/>
        <v xml:space="preserve"> </v>
      </c>
      <c r="T134" s="12" t="str">
        <f t="shared" si="98"/>
        <v xml:space="preserve"> </v>
      </c>
    </row>
    <row r="135" spans="2:20" x14ac:dyDescent="0.25">
      <c r="B135" s="5" t="s">
        <v>85</v>
      </c>
      <c r="D135" s="6">
        <v>2</v>
      </c>
      <c r="E135" s="6">
        <v>3</v>
      </c>
      <c r="G135" s="11" t="str">
        <f t="shared" si="89"/>
        <v xml:space="preserve"> </v>
      </c>
      <c r="H135" s="12" t="str">
        <f t="shared" si="90"/>
        <v xml:space="preserve"> </v>
      </c>
      <c r="I135" s="13"/>
      <c r="J135" s="11" t="str">
        <f t="shared" si="91"/>
        <v xml:space="preserve"> </v>
      </c>
      <c r="K135" s="12" t="str">
        <f t="shared" si="92"/>
        <v xml:space="preserve"> </v>
      </c>
      <c r="L135" s="13"/>
      <c r="M135" s="11" t="str">
        <f t="shared" si="93"/>
        <v>道具内容设计（0.7版本）</v>
      </c>
      <c r="N135" s="12">
        <f t="shared" si="94"/>
        <v>2</v>
      </c>
      <c r="O135" s="13"/>
      <c r="P135" s="11" t="str">
        <f t="shared" si="95"/>
        <v xml:space="preserve"> </v>
      </c>
      <c r="Q135" s="12" t="str">
        <f t="shared" si="96"/>
        <v xml:space="preserve"> </v>
      </c>
      <c r="R135" s="13"/>
      <c r="S135" s="11" t="str">
        <f t="shared" si="97"/>
        <v xml:space="preserve"> </v>
      </c>
      <c r="T135" s="12" t="str">
        <f t="shared" si="98"/>
        <v xml:space="preserve"> </v>
      </c>
    </row>
    <row r="136" spans="2:20" x14ac:dyDescent="0.25">
      <c r="G136" s="11" t="str">
        <f t="shared" si="89"/>
        <v xml:space="preserve"> </v>
      </c>
      <c r="H136" s="12" t="str">
        <f t="shared" si="90"/>
        <v xml:space="preserve"> </v>
      </c>
      <c r="I136" s="13"/>
      <c r="J136" s="11" t="str">
        <f t="shared" si="91"/>
        <v xml:space="preserve"> </v>
      </c>
      <c r="K136" s="12" t="str">
        <f t="shared" si="92"/>
        <v xml:space="preserve"> </v>
      </c>
      <c r="L136" s="13"/>
      <c r="M136" s="11" t="str">
        <f t="shared" si="93"/>
        <v xml:space="preserve"> </v>
      </c>
      <c r="N136" s="12" t="str">
        <f t="shared" si="94"/>
        <v xml:space="preserve"> </v>
      </c>
      <c r="O136" s="13"/>
      <c r="P136" s="11" t="str">
        <f t="shared" si="95"/>
        <v xml:space="preserve"> </v>
      </c>
      <c r="Q136" s="12" t="str">
        <f t="shared" si="96"/>
        <v xml:space="preserve"> </v>
      </c>
      <c r="R136" s="13"/>
      <c r="S136" s="11" t="str">
        <f t="shared" si="97"/>
        <v xml:space="preserve"> </v>
      </c>
      <c r="T136" s="12" t="str">
        <f t="shared" si="98"/>
        <v xml:space="preserve"> </v>
      </c>
    </row>
    <row r="137" spans="2:20" x14ac:dyDescent="0.25">
      <c r="B137" s="5" t="s">
        <v>86</v>
      </c>
      <c r="D137" s="6">
        <v>2</v>
      </c>
      <c r="E137" s="6">
        <v>4</v>
      </c>
      <c r="G137" s="11" t="str">
        <f t="shared" si="89"/>
        <v xml:space="preserve"> </v>
      </c>
      <c r="H137" s="12" t="str">
        <f t="shared" si="90"/>
        <v xml:space="preserve"> </v>
      </c>
      <c r="I137" s="13"/>
      <c r="J137" s="11" t="str">
        <f t="shared" si="91"/>
        <v xml:space="preserve"> </v>
      </c>
      <c r="K137" s="12" t="str">
        <f t="shared" si="92"/>
        <v xml:space="preserve"> </v>
      </c>
      <c r="L137" s="13"/>
      <c r="M137" s="11" t="str">
        <f t="shared" si="93"/>
        <v xml:space="preserve"> </v>
      </c>
      <c r="N137" s="12" t="str">
        <f t="shared" si="94"/>
        <v xml:space="preserve"> </v>
      </c>
      <c r="O137" s="13"/>
      <c r="P137" s="11" t="str">
        <f t="shared" si="95"/>
        <v>觉醒相关数值预研</v>
      </c>
      <c r="Q137" s="12">
        <f t="shared" si="96"/>
        <v>2</v>
      </c>
      <c r="R137" s="13"/>
      <c r="S137" s="11" t="str">
        <f t="shared" si="97"/>
        <v xml:space="preserve"> </v>
      </c>
      <c r="T137" s="12" t="str">
        <f t="shared" si="98"/>
        <v xml:space="preserve"> </v>
      </c>
    </row>
    <row r="138" spans="2:20" x14ac:dyDescent="0.25">
      <c r="B138" s="5" t="s">
        <v>87</v>
      </c>
      <c r="D138" s="6">
        <v>2</v>
      </c>
      <c r="E138" s="6">
        <v>4</v>
      </c>
      <c r="G138" s="11" t="str">
        <f t="shared" si="89"/>
        <v xml:space="preserve"> </v>
      </c>
      <c r="H138" s="12" t="str">
        <f t="shared" si="90"/>
        <v xml:space="preserve"> </v>
      </c>
      <c r="I138" s="13"/>
      <c r="J138" s="11" t="str">
        <f t="shared" si="91"/>
        <v xml:space="preserve"> </v>
      </c>
      <c r="K138" s="12" t="str">
        <f t="shared" si="92"/>
        <v xml:space="preserve"> </v>
      </c>
      <c r="L138" s="13"/>
      <c r="M138" s="11" t="str">
        <f t="shared" si="93"/>
        <v xml:space="preserve"> </v>
      </c>
      <c r="N138" s="12" t="str">
        <f t="shared" si="94"/>
        <v xml:space="preserve"> </v>
      </c>
      <c r="O138" s="13"/>
      <c r="P138" s="11" t="str">
        <f t="shared" si="95"/>
        <v>怪物投放池配置</v>
      </c>
      <c r="Q138" s="12">
        <f t="shared" si="96"/>
        <v>2</v>
      </c>
      <c r="R138" s="13"/>
      <c r="S138" s="11" t="str">
        <f t="shared" si="97"/>
        <v xml:space="preserve"> </v>
      </c>
      <c r="T138" s="12" t="str">
        <f t="shared" si="98"/>
        <v xml:space="preserve"> </v>
      </c>
    </row>
    <row r="140" spans="2:20" x14ac:dyDescent="0.25">
      <c r="G140" s="11" t="str">
        <f>IF($E140=1,$B141," ")</f>
        <v xml:space="preserve"> </v>
      </c>
      <c r="H140" s="12" t="str">
        <f t="shared" si="90"/>
        <v xml:space="preserve"> </v>
      </c>
      <c r="I140" s="13"/>
      <c r="J140" s="11" t="str">
        <f>IF($E140=2,$B141," ")</f>
        <v xml:space="preserve"> </v>
      </c>
      <c r="K140" s="12" t="str">
        <f t="shared" si="92"/>
        <v xml:space="preserve"> </v>
      </c>
      <c r="L140" s="13"/>
      <c r="M140" s="11" t="str">
        <f>IF($E140=3,$B141," ")</f>
        <v xml:space="preserve"> </v>
      </c>
      <c r="N140" s="12" t="str">
        <f t="shared" si="94"/>
        <v xml:space="preserve"> </v>
      </c>
      <c r="O140" s="13"/>
      <c r="P140" s="11" t="str">
        <f>IF($E140=4,$B141," ")</f>
        <v xml:space="preserve"> </v>
      </c>
      <c r="Q140" s="12" t="str">
        <f t="shared" si="96"/>
        <v xml:space="preserve"> </v>
      </c>
      <c r="R140" s="13"/>
      <c r="S140" s="11" t="str">
        <f>IF($E140=5,$B141," ")</f>
        <v xml:space="preserve"> </v>
      </c>
      <c r="T140" s="12" t="str">
        <f t="shared" si="98"/>
        <v xml:space="preserve"> </v>
      </c>
    </row>
    <row r="141" spans="2:20" x14ac:dyDescent="0.25">
      <c r="B141" s="5" t="s">
        <v>167</v>
      </c>
      <c r="D141" s="6">
        <v>2</v>
      </c>
      <c r="E141" s="6">
        <v>5</v>
      </c>
      <c r="G141" s="11" t="str">
        <f>IF($E141=1,#REF!," ")</f>
        <v xml:space="preserve"> </v>
      </c>
      <c r="H141" s="12" t="str">
        <f t="shared" si="90"/>
        <v xml:space="preserve"> </v>
      </c>
      <c r="I141" s="13"/>
      <c r="J141" s="11" t="str">
        <f>IF($E141=2,#REF!," ")</f>
        <v xml:space="preserve"> </v>
      </c>
      <c r="K141" s="12" t="str">
        <f t="shared" si="92"/>
        <v xml:space="preserve"> </v>
      </c>
      <c r="L141" s="13"/>
      <c r="M141" s="11" t="str">
        <f>IF($E141=3,#REF!," ")</f>
        <v xml:space="preserve"> </v>
      </c>
      <c r="N141" s="12" t="str">
        <f t="shared" si="94"/>
        <v xml:space="preserve"> </v>
      </c>
      <c r="O141" s="13"/>
      <c r="P141" s="11" t="str">
        <f>IF($E141=4,#REF!," ")</f>
        <v xml:space="preserve"> </v>
      </c>
      <c r="Q141" s="12" t="str">
        <f t="shared" si="96"/>
        <v xml:space="preserve"> </v>
      </c>
      <c r="R141" s="13"/>
      <c r="S141" s="11" t="e">
        <f>IF($E141=5,#REF!," ")</f>
        <v>#REF!</v>
      </c>
      <c r="T141" s="12">
        <f t="shared" si="98"/>
        <v>2</v>
      </c>
    </row>
    <row r="142" spans="2:20" ht="34" x14ac:dyDescent="0.25">
      <c r="B142" s="5" t="s">
        <v>89</v>
      </c>
      <c r="D142" s="6">
        <v>3</v>
      </c>
      <c r="E142" s="6">
        <v>5</v>
      </c>
      <c r="G142" s="11" t="str">
        <f t="shared" si="89"/>
        <v xml:space="preserve"> </v>
      </c>
      <c r="H142" s="12" t="str">
        <f t="shared" si="90"/>
        <v xml:space="preserve"> </v>
      </c>
      <c r="I142" s="13"/>
      <c r="J142" s="11" t="str">
        <f t="shared" si="91"/>
        <v xml:space="preserve"> </v>
      </c>
      <c r="K142" s="12" t="str">
        <f t="shared" si="92"/>
        <v xml:space="preserve"> </v>
      </c>
      <c r="L142" s="13"/>
      <c r="M142" s="11" t="str">
        <f t="shared" si="93"/>
        <v xml:space="preserve"> </v>
      </c>
      <c r="N142" s="12" t="str">
        <f t="shared" si="94"/>
        <v xml:space="preserve"> </v>
      </c>
      <c r="O142" s="13"/>
      <c r="P142" s="11" t="str">
        <f t="shared" si="95"/>
        <v xml:space="preserve"> </v>
      </c>
      <c r="Q142" s="12" t="str">
        <f t="shared" si="96"/>
        <v xml:space="preserve"> </v>
      </c>
      <c r="R142" s="13"/>
      <c r="S142" s="11" t="str">
        <f t="shared" si="97"/>
        <v>公会任务， 祈福， 科技 Reward配置</v>
      </c>
      <c r="T142" s="12">
        <f t="shared" si="98"/>
        <v>3</v>
      </c>
    </row>
    <row r="143" spans="2:20" x14ac:dyDescent="0.25">
      <c r="G143" s="11" t="str">
        <f t="shared" si="89"/>
        <v xml:space="preserve"> </v>
      </c>
      <c r="H143" s="12" t="str">
        <f t="shared" si="90"/>
        <v xml:space="preserve"> </v>
      </c>
      <c r="I143" s="13"/>
      <c r="J143" s="11" t="str">
        <f t="shared" si="91"/>
        <v xml:space="preserve"> </v>
      </c>
      <c r="K143" s="12" t="str">
        <f t="shared" si="92"/>
        <v xml:space="preserve"> </v>
      </c>
      <c r="L143" s="13"/>
      <c r="M143" s="11" t="str">
        <f t="shared" si="93"/>
        <v xml:space="preserve"> </v>
      </c>
      <c r="N143" s="12" t="str">
        <f t="shared" si="94"/>
        <v xml:space="preserve"> </v>
      </c>
      <c r="O143" s="13"/>
      <c r="P143" s="11" t="str">
        <f t="shared" si="95"/>
        <v xml:space="preserve"> </v>
      </c>
      <c r="Q143" s="12" t="str">
        <f t="shared" si="96"/>
        <v xml:space="preserve"> </v>
      </c>
      <c r="R143" s="13"/>
      <c r="S143" s="11" t="str">
        <f t="shared" si="97"/>
        <v xml:space="preserve"> </v>
      </c>
      <c r="T143" s="12" t="str">
        <f t="shared" si="98"/>
        <v xml:space="preserve"> </v>
      </c>
    </row>
    <row r="144" spans="2:20" x14ac:dyDescent="0.25">
      <c r="G144" s="11"/>
      <c r="H144" s="12"/>
      <c r="I144" s="13"/>
      <c r="J144" s="11"/>
      <c r="K144" s="12"/>
      <c r="L144" s="13"/>
      <c r="M144" s="11"/>
      <c r="N144" s="12"/>
      <c r="O144" s="13"/>
      <c r="P144" s="11"/>
      <c r="Q144" s="12"/>
      <c r="R144" s="13"/>
      <c r="S144" s="11"/>
      <c r="T144" s="12"/>
    </row>
    <row r="145" spans="2:21" s="1" customFormat="1" x14ac:dyDescent="0.25">
      <c r="B145" s="3" t="s">
        <v>0</v>
      </c>
      <c r="C145" s="3"/>
      <c r="D145" s="2">
        <f>SUM(D125:D144)</f>
        <v>28</v>
      </c>
      <c r="E145" s="2"/>
      <c r="F145" s="29"/>
      <c r="H145" s="2">
        <f>SUM(H125:H144)</f>
        <v>5</v>
      </c>
      <c r="I145" s="4"/>
      <c r="K145" s="2">
        <f>SUM(K125:K144)</f>
        <v>8</v>
      </c>
      <c r="L145" s="4"/>
      <c r="N145" s="2">
        <f>SUM(N125:N144)</f>
        <v>6</v>
      </c>
      <c r="O145" s="4"/>
      <c r="Q145" s="2">
        <f>SUM(Q125:Q144)</f>
        <v>4</v>
      </c>
      <c r="R145" s="4"/>
      <c r="T145" s="2">
        <f>SUM(T125:T144)</f>
        <v>5</v>
      </c>
      <c r="U145" s="4"/>
    </row>
    <row r="146" spans="2:21" s="1" customFormat="1" x14ac:dyDescent="0.25">
      <c r="B146" s="3"/>
      <c r="C146" s="3"/>
      <c r="D146" s="2"/>
      <c r="E146" s="2"/>
      <c r="F146" s="29"/>
      <c r="H146" s="2"/>
      <c r="I146" s="4"/>
      <c r="K146" s="2"/>
      <c r="L146" s="4"/>
      <c r="N146" s="2"/>
      <c r="O146" s="4"/>
      <c r="Q146" s="2"/>
      <c r="R146" s="4"/>
      <c r="T146" s="2"/>
      <c r="U146" s="4"/>
    </row>
    <row r="147" spans="2:21" s="1" customFormat="1" x14ac:dyDescent="0.25">
      <c r="B147" s="3"/>
      <c r="C147" s="3"/>
      <c r="D147" s="2"/>
      <c r="E147" s="2"/>
      <c r="F147" s="29"/>
      <c r="H147" s="2"/>
      <c r="I147" s="4"/>
      <c r="K147" s="2"/>
      <c r="L147" s="4"/>
      <c r="N147" s="2"/>
      <c r="O147" s="4"/>
      <c r="Q147" s="2"/>
      <c r="R147" s="4"/>
      <c r="T147" s="2"/>
      <c r="U147" s="4"/>
    </row>
    <row r="148" spans="2:21" x14ac:dyDescent="0.25">
      <c r="B148" s="5" t="s">
        <v>90</v>
      </c>
      <c r="D148" s="6">
        <v>2</v>
      </c>
      <c r="E148" s="6">
        <v>5</v>
      </c>
      <c r="G148" s="11" t="str">
        <f>IF($E148=1,$B148," ")</f>
        <v xml:space="preserve"> </v>
      </c>
      <c r="H148" s="12" t="str">
        <f>IF($E148=1,$D148," ")</f>
        <v xml:space="preserve"> </v>
      </c>
      <c r="I148" s="13"/>
      <c r="J148" s="11" t="str">
        <f>IF($E148=2,$B148," ")</f>
        <v xml:space="preserve"> </v>
      </c>
      <c r="K148" s="12" t="str">
        <f>IF($E148=2,$D148," ")</f>
        <v xml:space="preserve"> </v>
      </c>
      <c r="L148" s="13"/>
      <c r="M148" s="11" t="str">
        <f>IF($E148=3,$B148," ")</f>
        <v xml:space="preserve"> </v>
      </c>
      <c r="N148" s="12" t="str">
        <f>IF($E148=3,$D148," ")</f>
        <v xml:space="preserve"> </v>
      </c>
      <c r="O148" s="13"/>
      <c r="P148" s="11" t="str">
        <f>IF($E148=4,$B148," ")</f>
        <v xml:space="preserve"> </v>
      </c>
      <c r="Q148" s="12" t="str">
        <f>IF($E148=4,$D148," ")</f>
        <v xml:space="preserve"> </v>
      </c>
      <c r="R148" s="13"/>
      <c r="S148" s="11" t="str">
        <f>IF($E148=5,$B148," ")</f>
        <v>各个玩法投放回收集成</v>
      </c>
      <c r="T148" s="12">
        <f>IF($E148=5,$D148," ")</f>
        <v>2</v>
      </c>
      <c r="U148" s="5"/>
    </row>
    <row r="149" spans="2:21" x14ac:dyDescent="0.25">
      <c r="B149" s="5" t="s">
        <v>91</v>
      </c>
      <c r="D149" s="6">
        <v>2</v>
      </c>
      <c r="E149" s="6">
        <v>5</v>
      </c>
      <c r="G149" s="11" t="str">
        <f>IF($E149=1,$B149," ")</f>
        <v xml:space="preserve"> </v>
      </c>
      <c r="H149" s="12" t="str">
        <f>IF($E149=1,$D149," ")</f>
        <v xml:space="preserve"> </v>
      </c>
      <c r="I149" s="13"/>
      <c r="J149" s="11" t="str">
        <f>IF($E149=2,$B149," ")</f>
        <v xml:space="preserve"> </v>
      </c>
      <c r="K149" s="12" t="str">
        <f>IF($E149=2,$D149," ")</f>
        <v xml:space="preserve"> </v>
      </c>
      <c r="L149" s="13"/>
      <c r="M149" s="11" t="str">
        <f>IF($E149=3,$B149," ")</f>
        <v xml:space="preserve"> </v>
      </c>
      <c r="N149" s="12" t="str">
        <f>IF($E149=3,$D149," ")</f>
        <v xml:space="preserve"> </v>
      </c>
      <c r="O149" s="13"/>
      <c r="P149" s="11" t="str">
        <f>IF($E149=4,$B149," ")</f>
        <v xml:space="preserve"> </v>
      </c>
      <c r="Q149" s="12" t="str">
        <f>IF($E149=4,$D149," ")</f>
        <v xml:space="preserve"> </v>
      </c>
      <c r="R149" s="13"/>
      <c r="S149" s="11" t="str">
        <f>IF($E149=5,$B149," ")</f>
        <v>回归游戏前期玩家等级成长</v>
      </c>
      <c r="T149" s="12">
        <f>IF($E149=5,$D149," ")</f>
        <v>2</v>
      </c>
      <c r="U149" s="5"/>
    </row>
    <row r="150" spans="2:21" x14ac:dyDescent="0.25">
      <c r="B150" s="5" t="s">
        <v>92</v>
      </c>
      <c r="G150" s="11"/>
      <c r="H150" s="12"/>
      <c r="I150" s="13"/>
      <c r="J150" s="11"/>
      <c r="K150" s="12"/>
      <c r="L150" s="13"/>
      <c r="M150" s="11"/>
      <c r="N150" s="12"/>
      <c r="O150" s="13"/>
      <c r="P150" s="11"/>
      <c r="Q150" s="12"/>
      <c r="R150" s="13"/>
      <c r="S150" s="11"/>
      <c r="T150" s="12"/>
      <c r="U150" s="5"/>
    </row>
    <row r="152" spans="2:21" x14ac:dyDescent="0.25">
      <c r="B152" s="1" t="s">
        <v>93</v>
      </c>
      <c r="C152" s="1"/>
      <c r="D152" s="2"/>
      <c r="G152" s="1" t="s">
        <v>94</v>
      </c>
      <c r="H152" s="3"/>
      <c r="I152" s="4"/>
      <c r="J152" s="1" t="s">
        <v>94</v>
      </c>
      <c r="K152" s="1"/>
      <c r="L152" s="4"/>
      <c r="M152" s="1" t="s">
        <v>94</v>
      </c>
      <c r="N152" s="1"/>
      <c r="O152" s="4"/>
      <c r="P152" s="1" t="s">
        <v>94</v>
      </c>
      <c r="Q152" s="1"/>
      <c r="R152" s="4"/>
      <c r="S152" s="1" t="s">
        <v>94</v>
      </c>
    </row>
    <row r="156" spans="2:21" x14ac:dyDescent="0.25">
      <c r="G156" s="1" t="s">
        <v>98</v>
      </c>
      <c r="H156" s="3"/>
      <c r="I156" s="4"/>
      <c r="J156" s="1" t="s">
        <v>98</v>
      </c>
      <c r="K156" s="1"/>
      <c r="L156" s="4"/>
      <c r="M156" s="1" t="s">
        <v>98</v>
      </c>
      <c r="N156" s="1"/>
      <c r="O156" s="4"/>
      <c r="P156" s="1" t="s">
        <v>98</v>
      </c>
      <c r="Q156" s="1"/>
      <c r="R156" s="4"/>
      <c r="S156" s="1" t="s">
        <v>98</v>
      </c>
    </row>
    <row r="160" spans="2:21" customFormat="1" ht="18" x14ac:dyDescent="0.25">
      <c r="D160" s="37"/>
      <c r="E160" s="37"/>
      <c r="F160" s="89"/>
      <c r="G160" s="1" t="s">
        <v>101</v>
      </c>
      <c r="H160" s="38"/>
      <c r="I160" s="39"/>
      <c r="J160" s="1" t="s">
        <v>101</v>
      </c>
      <c r="K160" s="39"/>
      <c r="L160" s="39"/>
      <c r="M160" s="1" t="s">
        <v>101</v>
      </c>
      <c r="N160" s="39"/>
      <c r="O160" s="39"/>
      <c r="P160" s="39" t="s">
        <v>101</v>
      </c>
      <c r="Q160" s="39"/>
      <c r="R160" s="39"/>
      <c r="S160" s="39" t="s">
        <v>101</v>
      </c>
    </row>
    <row r="161" spans="4:19" customFormat="1" ht="18" x14ac:dyDescent="0.25">
      <c r="D161" s="37"/>
      <c r="E161" s="37"/>
      <c r="F161" s="89"/>
      <c r="G161" s="5"/>
      <c r="H161" s="40"/>
      <c r="J161" s="5"/>
      <c r="M161" s="5"/>
    </row>
    <row r="162" spans="4:19" customFormat="1" ht="18" x14ac:dyDescent="0.25">
      <c r="D162" s="37"/>
      <c r="E162" s="37"/>
      <c r="F162" s="89"/>
      <c r="H162" s="40"/>
      <c r="M162" s="5"/>
    </row>
    <row r="163" spans="4:19" customFormat="1" ht="18" x14ac:dyDescent="0.25">
      <c r="D163" s="37"/>
      <c r="E163" s="37"/>
      <c r="F163" s="89"/>
      <c r="G163" s="1" t="s">
        <v>102</v>
      </c>
      <c r="H163" s="38"/>
      <c r="I163" s="39"/>
      <c r="J163" s="1" t="s">
        <v>102</v>
      </c>
      <c r="K163" s="39"/>
      <c r="L163" s="39"/>
      <c r="M163" s="1" t="s">
        <v>102</v>
      </c>
      <c r="N163" s="39"/>
      <c r="O163" s="39"/>
      <c r="P163" s="39" t="s">
        <v>102</v>
      </c>
      <c r="Q163" s="39"/>
      <c r="R163" s="39"/>
      <c r="S163" s="39" t="s">
        <v>102</v>
      </c>
    </row>
    <row r="164" spans="4:19" customFormat="1" ht="18" x14ac:dyDescent="0.25">
      <c r="D164" s="37"/>
      <c r="E164" s="37"/>
      <c r="F164" s="89"/>
      <c r="H164" s="40"/>
    </row>
    <row r="165" spans="4:19" customFormat="1" ht="18" x14ac:dyDescent="0.25">
      <c r="D165" s="37"/>
      <c r="E165" s="37"/>
      <c r="F165" s="89"/>
      <c r="G165" s="5"/>
      <c r="H165" s="40"/>
      <c r="J165" s="5"/>
      <c r="M165" s="5"/>
    </row>
    <row r="166" spans="4:19" customFormat="1" ht="18" x14ac:dyDescent="0.25">
      <c r="D166" s="37"/>
      <c r="E166" s="37"/>
      <c r="F166" s="89"/>
      <c r="G166" s="5"/>
      <c r="H166" s="40"/>
      <c r="J166" s="5"/>
    </row>
    <row r="167" spans="4:19" customFormat="1" ht="18" x14ac:dyDescent="0.25">
      <c r="D167" s="37"/>
      <c r="E167" s="37"/>
      <c r="F167" s="89"/>
      <c r="H167" s="40"/>
      <c r="J167" s="5"/>
    </row>
  </sheetData>
  <phoneticPr fontId="11" type="noConversion"/>
  <conditionalFormatting sqref="J24 M24 B79:D79 B50:D50 B24:D26 B28:D30 B55:D57 B53:D53 B71:D71 B85:D85 B65:D65 F91:G92 F93:F109 S4 J4 M4 G4 P4 S53:S54 G53:G54 P53:P54 F114:G114 F120:G120 F86:G86 G7:G20 J7:J20 S7:S20 S81:S86 J81:J86 M81:M86 G81:G85 P81:P86 S26:S30 J26:J30 M26:M30 G26:G30 P26:P30 S46:S51 J46:J51 M46:M51 G46:G51 P46:P51 S41:S44 J41:J44 M41:M44 G41:G44 P41:P44 S91:S110 S114 J91:J110 J114 M91:M110 M114 G93:G110 G117:G119 P91:P110 P114 P7:P20 M7:M20 S32:S39 S58:S79 J32:J39 J53:J79 M32:M39 M53:M79 G32:G39 G58:G79 P32:P39 P58:P79 P116:P120 M116:M120 J116:J120 S116:S120 F116:G116 M148:M150 P148:P150 S148:S150 J148:J150 G148:G150 B145:D147 K146:K147 N146:N147 H145:H147 T146:T147 Q146:Q147 P140:P144 P125:P138 G140:G144 G125:G138 M140:M144 M125:M138 J140:J144 J125:J138 S140:S144 S125:S138">
    <cfRule type="cellIs" dxfId="79" priority="58" operator="equal">
      <formula>"未完成"</formula>
    </cfRule>
  </conditionalFormatting>
  <conditionalFormatting sqref="G124 B124:D125 B114:D114 J90 B97:D101 B95:D95">
    <cfRule type="cellIs" dxfId="78" priority="57" operator="equal">
      <formula>"TBD"</formula>
    </cfRule>
  </conditionalFormatting>
  <conditionalFormatting sqref="F121:T121">
    <cfRule type="cellIs" dxfId="77" priority="56" operator="equal">
      <formula>"未完成"</formula>
    </cfRule>
  </conditionalFormatting>
  <conditionalFormatting sqref="T25 Q25 N25 K25 H25">
    <cfRule type="cellIs" dxfId="76" priority="55" operator="equal">
      <formula>"未完成"</formula>
    </cfRule>
  </conditionalFormatting>
  <conditionalFormatting sqref="B45:D45">
    <cfRule type="cellIs" dxfId="75" priority="42" operator="equal">
      <formula>"未完成"</formula>
    </cfRule>
  </conditionalFormatting>
  <conditionalFormatting sqref="H80">
    <cfRule type="cellIs" dxfId="74" priority="49" operator="equal">
      <formula>"未完成"</formula>
    </cfRule>
  </conditionalFormatting>
  <conditionalFormatting sqref="B80:D80">
    <cfRule type="cellIs" dxfId="73" priority="54" operator="equal">
      <formula>"未完成"</formula>
    </cfRule>
  </conditionalFormatting>
  <conditionalFormatting sqref="B112:D112">
    <cfRule type="cellIs" dxfId="72" priority="48" operator="equal">
      <formula>"未完成"</formula>
    </cfRule>
  </conditionalFormatting>
  <conditionalFormatting sqref="H112">
    <cfRule type="cellIs" dxfId="71" priority="47" operator="equal">
      <formula>"未完成"</formula>
    </cfRule>
  </conditionalFormatting>
  <conditionalFormatting sqref="H45">
    <cfRule type="cellIs" dxfId="70" priority="37" operator="equal">
      <formula>"未完成"</formula>
    </cfRule>
  </conditionalFormatting>
  <conditionalFormatting sqref="T23">
    <cfRule type="cellIs" dxfId="69" priority="28" operator="equal">
      <formula>"未完成"</formula>
    </cfRule>
  </conditionalFormatting>
  <conditionalFormatting sqref="Q80">
    <cfRule type="cellIs" dxfId="68" priority="20" operator="equal">
      <formula>"未完成"</formula>
    </cfRule>
  </conditionalFormatting>
  <conditionalFormatting sqref="K23">
    <cfRule type="cellIs" dxfId="67" priority="18" operator="equal">
      <formula>"未完成"</formula>
    </cfRule>
  </conditionalFormatting>
  <conditionalFormatting sqref="H23">
    <cfRule type="cellIs" dxfId="66" priority="25" operator="equal">
      <formula>"未完成"</formula>
    </cfRule>
  </conditionalFormatting>
  <conditionalFormatting sqref="B23:D23">
    <cfRule type="cellIs" dxfId="65" priority="30" operator="equal">
      <formula>"未完成"</formula>
    </cfRule>
  </conditionalFormatting>
  <conditionalFormatting sqref="P5:P6 G5:G6 M5:M6 J5:J6 S5:S6">
    <cfRule type="cellIs" dxfId="64" priority="23" operator="equal">
      <formula>"未完成"</formula>
    </cfRule>
  </conditionalFormatting>
  <conditionalFormatting sqref="K80">
    <cfRule type="cellIs" dxfId="63" priority="22" operator="equal">
      <formula>"未完成"</formula>
    </cfRule>
  </conditionalFormatting>
  <conditionalFormatting sqref="N80">
    <cfRule type="cellIs" dxfId="62" priority="21" operator="equal">
      <formula>"未完成"</formula>
    </cfRule>
  </conditionalFormatting>
  <conditionalFormatting sqref="T80">
    <cfRule type="cellIs" dxfId="61" priority="19" operator="equal">
      <formula>"未完成"</formula>
    </cfRule>
  </conditionalFormatting>
  <conditionalFormatting sqref="T45">
    <cfRule type="cellIs" dxfId="60" priority="11" operator="equal">
      <formula>"未完成"</formula>
    </cfRule>
  </conditionalFormatting>
  <conditionalFormatting sqref="N23">
    <cfRule type="cellIs" dxfId="59" priority="16" operator="equal">
      <formula>"未完成"</formula>
    </cfRule>
  </conditionalFormatting>
  <conditionalFormatting sqref="Q23">
    <cfRule type="cellIs" dxfId="58" priority="15" operator="equal">
      <formula>"未完成"</formula>
    </cfRule>
  </conditionalFormatting>
  <conditionalFormatting sqref="K45">
    <cfRule type="cellIs" dxfId="57" priority="14" operator="equal">
      <formula>"未完成"</formula>
    </cfRule>
  </conditionalFormatting>
  <conditionalFormatting sqref="N45">
    <cfRule type="cellIs" dxfId="56" priority="13" operator="equal">
      <formula>"未完成"</formula>
    </cfRule>
  </conditionalFormatting>
  <conditionalFormatting sqref="Q45">
    <cfRule type="cellIs" dxfId="55" priority="12" operator="equal">
      <formula>"未完成"</formula>
    </cfRule>
  </conditionalFormatting>
  <conditionalFormatting sqref="K112">
    <cfRule type="cellIs" dxfId="54" priority="10" operator="equal">
      <formula>"未完成"</formula>
    </cfRule>
  </conditionalFormatting>
  <conditionalFormatting sqref="N112">
    <cfRule type="cellIs" dxfId="53" priority="9" operator="equal">
      <formula>"未完成"</formula>
    </cfRule>
  </conditionalFormatting>
  <conditionalFormatting sqref="Q112">
    <cfRule type="cellIs" dxfId="52" priority="8" operator="equal">
      <formula>"未完成"</formula>
    </cfRule>
  </conditionalFormatting>
  <conditionalFormatting sqref="T112">
    <cfRule type="cellIs" dxfId="51" priority="7" operator="equal">
      <formula>"未完成"</formula>
    </cfRule>
  </conditionalFormatting>
  <conditionalFormatting sqref="S115 J115 M115 F115:G115 P115">
    <cfRule type="cellIs" dxfId="50" priority="6" operator="equal">
      <formula>"未完成"</formula>
    </cfRule>
  </conditionalFormatting>
  <conditionalFormatting sqref="K145">
    <cfRule type="cellIs" dxfId="49" priority="4" operator="equal">
      <formula>"未完成"</formula>
    </cfRule>
  </conditionalFormatting>
  <conditionalFormatting sqref="N145">
    <cfRule type="cellIs" dxfId="48" priority="3" operator="equal">
      <formula>"未完成"</formula>
    </cfRule>
  </conditionalFormatting>
  <conditionalFormatting sqref="Q145">
    <cfRule type="cellIs" dxfId="47" priority="2" operator="equal">
      <formula>"未完成"</formula>
    </cfRule>
  </conditionalFormatting>
  <conditionalFormatting sqref="T145">
    <cfRule type="cellIs" dxfId="4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7"/>
  <sheetViews>
    <sheetView zoomScale="115" zoomScaleNormal="115" zoomScalePageLayoutView="115" workbookViewId="0">
      <pane ySplit="11" topLeftCell="A27" activePane="bottomLeft" state="frozen"/>
      <selection pane="bottomLeft" activeCell="A30" sqref="A30:XFD30"/>
    </sheetView>
  </sheetViews>
  <sheetFormatPr baseColWidth="10" defaultColWidth="11.5703125" defaultRowHeight="18" x14ac:dyDescent="0.25"/>
  <cols>
    <col min="1" max="1" width="27" style="59" customWidth="1"/>
    <col min="2" max="2" width="10.140625" style="40" customWidth="1"/>
    <col min="3" max="4" width="11.5703125" style="40"/>
    <col min="5" max="8" width="10.7109375" style="40" customWidth="1"/>
    <col min="9" max="9" width="10.7109375" customWidth="1"/>
    <col min="10" max="10" width="3.7109375" customWidth="1"/>
    <col min="11" max="16" width="8.5703125" customWidth="1"/>
  </cols>
  <sheetData>
    <row r="1" spans="1:11" x14ac:dyDescent="0.25">
      <c r="D1" s="40" t="s">
        <v>182</v>
      </c>
      <c r="E1" s="47" t="s">
        <v>163</v>
      </c>
      <c r="F1" s="50" t="s">
        <v>185</v>
      </c>
      <c r="G1" s="44" t="s">
        <v>161</v>
      </c>
      <c r="H1" s="49" t="s">
        <v>166</v>
      </c>
      <c r="I1" s="48" t="s">
        <v>165</v>
      </c>
    </row>
    <row r="2" spans="1:11" x14ac:dyDescent="0.25">
      <c r="D2" s="54" t="s">
        <v>198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25">
      <c r="D3" s="54" t="s">
        <v>199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25">
      <c r="D4" s="54" t="s">
        <v>261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25">
      <c r="D5" s="54" t="s">
        <v>243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25">
      <c r="D6" s="54" t="s">
        <v>200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25">
      <c r="D7" s="54" t="s">
        <v>201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25">
      <c r="D8" s="54" t="s">
        <v>202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25">
      <c r="D9" s="54" t="s">
        <v>203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25">
      <c r="D10" s="54"/>
      <c r="E10"/>
      <c r="F10"/>
      <c r="G10"/>
      <c r="H10"/>
    </row>
    <row r="11" spans="1:11" ht="18.75" customHeight="1" x14ac:dyDescent="0.25">
      <c r="A11" s="59" t="s">
        <v>249</v>
      </c>
      <c r="B11" s="46" t="s">
        <v>160</v>
      </c>
      <c r="C11" s="40" t="s">
        <v>128</v>
      </c>
      <c r="D11" s="40" t="s">
        <v>139</v>
      </c>
      <c r="E11" s="40" t="s">
        <v>140</v>
      </c>
      <c r="F11" s="40" t="s">
        <v>137</v>
      </c>
      <c r="G11" s="40" t="s">
        <v>138</v>
      </c>
      <c r="H11" s="40" t="s">
        <v>136</v>
      </c>
      <c r="K11" s="40"/>
    </row>
    <row r="12" spans="1:11" s="41" customFormat="1" x14ac:dyDescent="0.25">
      <c r="A12" s="60" t="s">
        <v>126</v>
      </c>
      <c r="B12" s="43"/>
      <c r="C12" s="43"/>
      <c r="D12" s="43"/>
      <c r="E12" s="43"/>
      <c r="F12" s="43"/>
      <c r="G12" s="43"/>
      <c r="H12" s="43"/>
    </row>
    <row r="13" spans="1:11" x14ac:dyDescent="0.25">
      <c r="A13" s="86" t="s">
        <v>183</v>
      </c>
      <c r="B13" s="40" t="s">
        <v>141</v>
      </c>
      <c r="C13" s="47" t="s">
        <v>205</v>
      </c>
      <c r="D13" s="47" t="s">
        <v>240</v>
      </c>
      <c r="E13" s="40" t="s">
        <v>142</v>
      </c>
      <c r="F13" s="45" t="s">
        <v>142</v>
      </c>
      <c r="G13" s="40" t="s">
        <v>142</v>
      </c>
      <c r="H13" s="40" t="s">
        <v>142</v>
      </c>
      <c r="J13" s="40" t="s">
        <v>177</v>
      </c>
    </row>
    <row r="14" spans="1:11" x14ac:dyDescent="0.25">
      <c r="A14" s="86"/>
      <c r="B14" s="40" t="s">
        <v>141</v>
      </c>
      <c r="C14" s="47" t="s">
        <v>205</v>
      </c>
      <c r="D14" s="47" t="s">
        <v>240</v>
      </c>
      <c r="E14" s="40" t="s">
        <v>142</v>
      </c>
      <c r="F14" s="45" t="s">
        <v>142</v>
      </c>
      <c r="G14" s="40" t="s">
        <v>142</v>
      </c>
      <c r="H14" s="40" t="s">
        <v>142</v>
      </c>
      <c r="J14" s="40" t="s">
        <v>177</v>
      </c>
    </row>
    <row r="15" spans="1:11" x14ac:dyDescent="0.25">
      <c r="A15" s="86"/>
      <c r="B15" s="40" t="s">
        <v>141</v>
      </c>
      <c r="C15" s="40" t="s">
        <v>142</v>
      </c>
      <c r="D15" s="44" t="s">
        <v>219</v>
      </c>
      <c r="E15" s="40" t="s">
        <v>142</v>
      </c>
      <c r="F15" s="45" t="s">
        <v>142</v>
      </c>
      <c r="G15" s="40" t="s">
        <v>142</v>
      </c>
      <c r="H15" s="40" t="s">
        <v>142</v>
      </c>
      <c r="J15" s="40" t="s">
        <v>177</v>
      </c>
    </row>
    <row r="16" spans="1:11" x14ac:dyDescent="0.25">
      <c r="A16" s="86"/>
      <c r="B16" s="40" t="s">
        <v>141</v>
      </c>
      <c r="C16" s="40" t="s">
        <v>142</v>
      </c>
      <c r="D16" s="44" t="s">
        <v>219</v>
      </c>
      <c r="E16" s="40" t="s">
        <v>142</v>
      </c>
      <c r="F16" s="45" t="s">
        <v>142</v>
      </c>
      <c r="G16" s="40" t="s">
        <v>142</v>
      </c>
      <c r="H16" s="40" t="s">
        <v>142</v>
      </c>
      <c r="J16" s="40" t="s">
        <v>177</v>
      </c>
    </row>
    <row r="17" spans="1:10" x14ac:dyDescent="0.25">
      <c r="A17" s="86"/>
      <c r="B17" s="40" t="s">
        <v>141</v>
      </c>
      <c r="C17" s="40" t="s">
        <v>142</v>
      </c>
      <c r="D17" s="44" t="s">
        <v>219</v>
      </c>
      <c r="E17" s="40" t="s">
        <v>142</v>
      </c>
      <c r="F17" s="45" t="s">
        <v>142</v>
      </c>
      <c r="G17" s="40" t="s">
        <v>142</v>
      </c>
      <c r="H17" s="40" t="s">
        <v>142</v>
      </c>
      <c r="J17" s="40" t="s">
        <v>177</v>
      </c>
    </row>
    <row r="18" spans="1:10" x14ac:dyDescent="0.25">
      <c r="A18" s="86"/>
      <c r="B18" s="40" t="s">
        <v>141</v>
      </c>
      <c r="C18" s="40" t="s">
        <v>142</v>
      </c>
      <c r="D18" s="44" t="s">
        <v>262</v>
      </c>
      <c r="E18" s="40" t="s">
        <v>142</v>
      </c>
      <c r="F18" s="45" t="s">
        <v>142</v>
      </c>
      <c r="G18" s="40" t="s">
        <v>142</v>
      </c>
      <c r="H18" s="40" t="s">
        <v>142</v>
      </c>
      <c r="J18" s="40" t="s">
        <v>177</v>
      </c>
    </row>
    <row r="19" spans="1:10" x14ac:dyDescent="0.25">
      <c r="A19" s="84" t="s">
        <v>237</v>
      </c>
      <c r="C19" s="40" t="s">
        <v>141</v>
      </c>
      <c r="D19" s="47" t="s">
        <v>241</v>
      </c>
      <c r="E19" s="40" t="s">
        <v>142</v>
      </c>
      <c r="F19" s="45" t="s">
        <v>142</v>
      </c>
      <c r="G19" s="40" t="s">
        <v>142</v>
      </c>
      <c r="H19" s="40" t="s">
        <v>142</v>
      </c>
      <c r="J19" s="40"/>
    </row>
    <row r="20" spans="1:10" x14ac:dyDescent="0.25">
      <c r="A20" s="84"/>
      <c r="C20" s="40" t="s">
        <v>141</v>
      </c>
      <c r="D20" s="47" t="s">
        <v>241</v>
      </c>
      <c r="E20" s="40" t="s">
        <v>142</v>
      </c>
      <c r="F20" s="45" t="s">
        <v>142</v>
      </c>
      <c r="G20" s="40" t="s">
        <v>142</v>
      </c>
      <c r="H20" s="40" t="s">
        <v>142</v>
      </c>
      <c r="J20" s="40"/>
    </row>
    <row r="21" spans="1:10" x14ac:dyDescent="0.25">
      <c r="A21" s="84" t="s">
        <v>238</v>
      </c>
      <c r="C21" s="40" t="s">
        <v>141</v>
      </c>
      <c r="D21" s="47" t="s">
        <v>241</v>
      </c>
      <c r="E21" s="40" t="s">
        <v>142</v>
      </c>
      <c r="F21" s="45" t="s">
        <v>142</v>
      </c>
      <c r="G21" s="40" t="s">
        <v>142</v>
      </c>
      <c r="H21" s="40" t="s">
        <v>142</v>
      </c>
      <c r="J21" s="40"/>
    </row>
    <row r="22" spans="1:10" x14ac:dyDescent="0.25">
      <c r="A22" s="84"/>
      <c r="C22" s="40" t="s">
        <v>141</v>
      </c>
      <c r="D22" s="56" t="s">
        <v>184</v>
      </c>
      <c r="E22" s="40" t="s">
        <v>142</v>
      </c>
      <c r="F22" s="45" t="s">
        <v>142</v>
      </c>
      <c r="G22" s="40" t="s">
        <v>142</v>
      </c>
      <c r="H22" s="40" t="s">
        <v>142</v>
      </c>
      <c r="J22" s="40"/>
    </row>
    <row r="23" spans="1:10" x14ac:dyDescent="0.25">
      <c r="A23" s="84" t="s">
        <v>239</v>
      </c>
      <c r="B23" s="40" t="s">
        <v>141</v>
      </c>
      <c r="C23" s="40" t="s">
        <v>141</v>
      </c>
      <c r="D23" s="56" t="s">
        <v>184</v>
      </c>
      <c r="E23" s="40" t="s">
        <v>142</v>
      </c>
      <c r="F23" s="45" t="s">
        <v>142</v>
      </c>
      <c r="G23" s="40" t="s">
        <v>142</v>
      </c>
      <c r="H23" s="40" t="s">
        <v>142</v>
      </c>
      <c r="J23" s="40"/>
    </row>
    <row r="24" spans="1:10" x14ac:dyDescent="0.25">
      <c r="A24" s="84"/>
      <c r="B24" s="40" t="s">
        <v>141</v>
      </c>
      <c r="C24" s="40" t="s">
        <v>141</v>
      </c>
      <c r="D24" s="56" t="s">
        <v>184</v>
      </c>
      <c r="E24" s="40" t="s">
        <v>142</v>
      </c>
      <c r="F24" s="45" t="s">
        <v>142</v>
      </c>
      <c r="G24" s="56" t="s">
        <v>235</v>
      </c>
      <c r="H24" s="40" t="s">
        <v>142</v>
      </c>
      <c r="J24" s="40"/>
    </row>
    <row r="25" spans="1:10" x14ac:dyDescent="0.25">
      <c r="A25" s="84" t="s">
        <v>143</v>
      </c>
      <c r="B25" s="40" t="s">
        <v>163</v>
      </c>
      <c r="C25" s="47" t="s">
        <v>211</v>
      </c>
      <c r="D25" s="40" t="s">
        <v>142</v>
      </c>
      <c r="E25" s="40" t="s">
        <v>142</v>
      </c>
      <c r="F25" s="40" t="s">
        <v>142</v>
      </c>
      <c r="G25" s="40" t="s">
        <v>142</v>
      </c>
      <c r="H25" s="47" t="s">
        <v>186</v>
      </c>
    </row>
    <row r="26" spans="1:10" x14ac:dyDescent="0.25">
      <c r="A26" s="84"/>
      <c r="B26" s="40" t="s">
        <v>163</v>
      </c>
      <c r="C26" s="47" t="s">
        <v>205</v>
      </c>
      <c r="D26" s="40" t="s">
        <v>142</v>
      </c>
      <c r="E26" s="40" t="s">
        <v>142</v>
      </c>
      <c r="F26" s="40" t="s">
        <v>142</v>
      </c>
      <c r="G26" s="40" t="s">
        <v>142</v>
      </c>
      <c r="H26" s="47" t="s">
        <v>189</v>
      </c>
    </row>
    <row r="29" spans="1:10" s="41" customFormat="1" x14ac:dyDescent="0.25">
      <c r="A29" s="60" t="s">
        <v>145</v>
      </c>
      <c r="B29" s="43"/>
      <c r="C29" s="43"/>
      <c r="D29" s="43"/>
      <c r="E29" s="43"/>
      <c r="F29" s="43"/>
      <c r="G29" s="43"/>
      <c r="H29" s="43"/>
    </row>
    <row r="30" spans="1:10" s="57" customFormat="1" ht="23.25" customHeight="1" x14ac:dyDescent="0.25">
      <c r="A30" s="61" t="s">
        <v>129</v>
      </c>
      <c r="B30" s="58" t="s">
        <v>141</v>
      </c>
      <c r="C30" s="58" t="s">
        <v>142</v>
      </c>
      <c r="D30" s="58" t="s">
        <v>142</v>
      </c>
      <c r="E30" s="58" t="s">
        <v>142</v>
      </c>
      <c r="F30" s="58" t="s">
        <v>142</v>
      </c>
      <c r="G30" s="58" t="s">
        <v>142</v>
      </c>
      <c r="H30" s="58" t="s">
        <v>220</v>
      </c>
    </row>
    <row r="31" spans="1:10" s="57" customFormat="1" ht="23.25" customHeight="1" x14ac:dyDescent="0.25">
      <c r="A31" s="84" t="s">
        <v>95</v>
      </c>
      <c r="B31" s="40" t="s">
        <v>141</v>
      </c>
      <c r="C31" s="40" t="s">
        <v>142</v>
      </c>
      <c r="D31" s="40" t="s">
        <v>142</v>
      </c>
      <c r="E31" s="40" t="s">
        <v>142</v>
      </c>
      <c r="F31" s="40" t="s">
        <v>142</v>
      </c>
      <c r="G31" s="40" t="s">
        <v>142</v>
      </c>
      <c r="H31" s="47" t="s">
        <v>365</v>
      </c>
    </row>
    <row r="32" spans="1:10" s="57" customFormat="1" ht="18.75" customHeight="1" x14ac:dyDescent="0.25">
      <c r="A32" s="84"/>
      <c r="B32" s="40" t="s">
        <v>141</v>
      </c>
      <c r="C32" s="40" t="s">
        <v>142</v>
      </c>
      <c r="D32" s="40" t="s">
        <v>142</v>
      </c>
      <c r="E32" s="40" t="s">
        <v>142</v>
      </c>
      <c r="F32" s="40" t="s">
        <v>142</v>
      </c>
      <c r="G32" s="40" t="s">
        <v>142</v>
      </c>
      <c r="H32" s="47" t="s">
        <v>364</v>
      </c>
    </row>
    <row r="33" spans="1:8" x14ac:dyDescent="0.25">
      <c r="A33" s="84" t="s">
        <v>118</v>
      </c>
      <c r="B33" s="40" t="s">
        <v>162</v>
      </c>
      <c r="C33" s="40" t="s">
        <v>142</v>
      </c>
      <c r="D33" s="40" t="s">
        <v>142</v>
      </c>
      <c r="E33" s="40" t="s">
        <v>142</v>
      </c>
      <c r="F33" s="40" t="s">
        <v>142</v>
      </c>
      <c r="G33" s="40" t="s">
        <v>142</v>
      </c>
      <c r="H33" s="44" t="s">
        <v>192</v>
      </c>
    </row>
    <row r="34" spans="1:8" x14ac:dyDescent="0.25">
      <c r="A34" s="84"/>
      <c r="B34" s="40" t="s">
        <v>162</v>
      </c>
      <c r="C34" s="40" t="s">
        <v>142</v>
      </c>
      <c r="D34" s="40" t="s">
        <v>142</v>
      </c>
      <c r="E34" s="40" t="s">
        <v>142</v>
      </c>
      <c r="F34" s="40" t="s">
        <v>142</v>
      </c>
      <c r="G34" s="40" t="s">
        <v>142</v>
      </c>
      <c r="H34" s="44" t="s">
        <v>192</v>
      </c>
    </row>
    <row r="35" spans="1:8" x14ac:dyDescent="0.25">
      <c r="A35" s="84"/>
      <c r="B35" s="40" t="s">
        <v>162</v>
      </c>
      <c r="C35" s="40" t="s">
        <v>142</v>
      </c>
      <c r="D35" s="40" t="s">
        <v>142</v>
      </c>
      <c r="E35" s="40" t="s">
        <v>142</v>
      </c>
      <c r="F35" s="40" t="s">
        <v>142</v>
      </c>
      <c r="G35" s="40" t="s">
        <v>142</v>
      </c>
      <c r="H35" s="44" t="s">
        <v>192</v>
      </c>
    </row>
    <row r="36" spans="1:8" x14ac:dyDescent="0.25">
      <c r="A36" s="59" t="s">
        <v>212</v>
      </c>
      <c r="B36" s="40" t="s">
        <v>162</v>
      </c>
      <c r="C36" s="40" t="s">
        <v>142</v>
      </c>
      <c r="D36" s="40" t="s">
        <v>142</v>
      </c>
      <c r="E36" s="40" t="s">
        <v>142</v>
      </c>
      <c r="F36" s="40" t="s">
        <v>142</v>
      </c>
      <c r="G36" s="44" t="s">
        <v>231</v>
      </c>
      <c r="H36" s="50" t="s">
        <v>190</v>
      </c>
    </row>
    <row r="37" spans="1:8" x14ac:dyDescent="0.25">
      <c r="A37" s="84" t="s">
        <v>27</v>
      </c>
      <c r="B37" s="40" t="s">
        <v>161</v>
      </c>
      <c r="C37" s="40" t="s">
        <v>142</v>
      </c>
      <c r="D37" s="40" t="s">
        <v>142</v>
      </c>
      <c r="E37" s="40" t="s">
        <v>142</v>
      </c>
      <c r="F37" s="40" t="s">
        <v>142</v>
      </c>
      <c r="G37" s="44" t="s">
        <v>231</v>
      </c>
      <c r="H37" s="44" t="s">
        <v>188</v>
      </c>
    </row>
    <row r="38" spans="1:8" x14ac:dyDescent="0.25">
      <c r="A38" s="84"/>
      <c r="B38" s="40" t="s">
        <v>161</v>
      </c>
      <c r="C38" s="40" t="s">
        <v>142</v>
      </c>
      <c r="D38" s="40" t="s">
        <v>142</v>
      </c>
      <c r="E38" s="40" t="s">
        <v>142</v>
      </c>
      <c r="F38" s="40" t="s">
        <v>142</v>
      </c>
      <c r="G38" s="40" t="s">
        <v>142</v>
      </c>
      <c r="H38" s="44" t="s">
        <v>188</v>
      </c>
    </row>
    <row r="39" spans="1:8" x14ac:dyDescent="0.25">
      <c r="A39" s="84" t="s">
        <v>109</v>
      </c>
      <c r="B39" s="40" t="s">
        <v>161</v>
      </c>
      <c r="C39" s="40" t="s">
        <v>142</v>
      </c>
      <c r="D39" s="40" t="s">
        <v>142</v>
      </c>
      <c r="E39" s="40" t="s">
        <v>142</v>
      </c>
      <c r="F39" s="40" t="s">
        <v>142</v>
      </c>
      <c r="G39" s="40" t="s">
        <v>142</v>
      </c>
      <c r="H39" s="49" t="s">
        <v>187</v>
      </c>
    </row>
    <row r="40" spans="1:8" x14ac:dyDescent="0.25">
      <c r="A40" s="84"/>
      <c r="B40" s="40" t="s">
        <v>161</v>
      </c>
      <c r="C40" s="40" t="s">
        <v>142</v>
      </c>
      <c r="D40" s="40" t="s">
        <v>142</v>
      </c>
      <c r="E40" s="40" t="s">
        <v>142</v>
      </c>
      <c r="F40" s="40" t="s">
        <v>142</v>
      </c>
      <c r="G40" s="40" t="s">
        <v>142</v>
      </c>
      <c r="H40" s="49" t="s">
        <v>187</v>
      </c>
    </row>
    <row r="41" spans="1:8" x14ac:dyDescent="0.25">
      <c r="A41" s="84"/>
      <c r="B41" s="40" t="s">
        <v>161</v>
      </c>
      <c r="C41" s="40" t="s">
        <v>142</v>
      </c>
      <c r="D41" s="40" t="s">
        <v>142</v>
      </c>
      <c r="E41" s="40" t="s">
        <v>142</v>
      </c>
      <c r="F41" s="40" t="s">
        <v>142</v>
      </c>
      <c r="G41" s="49" t="s">
        <v>266</v>
      </c>
      <c r="H41" s="49" t="s">
        <v>187</v>
      </c>
    </row>
    <row r="42" spans="1:8" x14ac:dyDescent="0.25">
      <c r="A42" s="84" t="s">
        <v>105</v>
      </c>
      <c r="B42" s="40" t="s">
        <v>162</v>
      </c>
      <c r="C42" s="47" t="s">
        <v>205</v>
      </c>
      <c r="D42" s="50" t="s">
        <v>264</v>
      </c>
      <c r="E42" s="40" t="s">
        <v>142</v>
      </c>
      <c r="F42" s="40" t="s">
        <v>142</v>
      </c>
      <c r="G42" s="40" t="s">
        <v>142</v>
      </c>
      <c r="H42" s="44" t="s">
        <v>230</v>
      </c>
    </row>
    <row r="43" spans="1:8" x14ac:dyDescent="0.25">
      <c r="A43" s="84"/>
      <c r="B43" s="40" t="s">
        <v>162</v>
      </c>
      <c r="C43" s="40" t="s">
        <v>142</v>
      </c>
      <c r="D43" s="50" t="s">
        <v>264</v>
      </c>
      <c r="E43" s="40" t="s">
        <v>142</v>
      </c>
      <c r="F43" s="40" t="s">
        <v>142</v>
      </c>
      <c r="G43" s="40" t="s">
        <v>142</v>
      </c>
      <c r="H43" s="49" t="s">
        <v>187</v>
      </c>
    </row>
    <row r="44" spans="1:8" x14ac:dyDescent="0.25">
      <c r="A44" s="84"/>
      <c r="B44" s="40" t="s">
        <v>162</v>
      </c>
      <c r="C44" s="40" t="s">
        <v>142</v>
      </c>
      <c r="D44" s="55" t="s">
        <v>267</v>
      </c>
      <c r="E44" s="40" t="s">
        <v>142</v>
      </c>
      <c r="F44" s="40" t="s">
        <v>142</v>
      </c>
      <c r="G44" s="44" t="s">
        <v>231</v>
      </c>
      <c r="H44" s="49" t="s">
        <v>187</v>
      </c>
    </row>
    <row r="45" spans="1:8" x14ac:dyDescent="0.25">
      <c r="A45" s="84" t="s">
        <v>155</v>
      </c>
      <c r="B45" s="40" t="s">
        <v>161</v>
      </c>
      <c r="C45" s="40" t="s">
        <v>142</v>
      </c>
      <c r="D45" s="40" t="s">
        <v>142</v>
      </c>
      <c r="E45" s="40" t="s">
        <v>142</v>
      </c>
      <c r="F45" s="40" t="s">
        <v>142</v>
      </c>
      <c r="G45" s="40" t="s">
        <v>142</v>
      </c>
      <c r="H45" s="48" t="s">
        <v>294</v>
      </c>
    </row>
    <row r="46" spans="1:8" x14ac:dyDescent="0.25">
      <c r="A46" s="84"/>
      <c r="B46" s="40" t="s">
        <v>161</v>
      </c>
      <c r="C46" s="40" t="s">
        <v>142</v>
      </c>
      <c r="D46" s="40" t="s">
        <v>142</v>
      </c>
      <c r="E46" s="40" t="s">
        <v>142</v>
      </c>
      <c r="F46" s="40" t="s">
        <v>142</v>
      </c>
      <c r="G46" s="40" t="s">
        <v>142</v>
      </c>
      <c r="H46" s="48" t="s">
        <v>294</v>
      </c>
    </row>
    <row r="47" spans="1:8" x14ac:dyDescent="0.25">
      <c r="A47" s="84"/>
      <c r="B47" s="40" t="s">
        <v>161</v>
      </c>
      <c r="C47" s="40" t="s">
        <v>142</v>
      </c>
      <c r="D47" s="40" t="s">
        <v>142</v>
      </c>
      <c r="E47" s="40" t="s">
        <v>142</v>
      </c>
      <c r="F47" s="40" t="s">
        <v>142</v>
      </c>
      <c r="G47" s="40" t="s">
        <v>142</v>
      </c>
      <c r="H47" s="48" t="s">
        <v>294</v>
      </c>
    </row>
    <row r="48" spans="1:8" x14ac:dyDescent="0.25">
      <c r="A48" s="84" t="s">
        <v>213</v>
      </c>
      <c r="B48" s="40" t="s">
        <v>141</v>
      </c>
      <c r="C48" s="50" t="s">
        <v>216</v>
      </c>
      <c r="D48" s="40" t="s">
        <v>142</v>
      </c>
      <c r="E48" s="40" t="s">
        <v>142</v>
      </c>
      <c r="F48" s="40" t="s">
        <v>142</v>
      </c>
      <c r="G48" s="40" t="s">
        <v>142</v>
      </c>
      <c r="H48" s="40" t="s">
        <v>142</v>
      </c>
    </row>
    <row r="49" spans="1:8" x14ac:dyDescent="0.25">
      <c r="A49" s="84"/>
      <c r="B49" s="40" t="s">
        <v>141</v>
      </c>
      <c r="C49" s="50" t="s">
        <v>216</v>
      </c>
      <c r="D49" s="40" t="s">
        <v>142</v>
      </c>
      <c r="E49" s="40" t="s">
        <v>142</v>
      </c>
      <c r="F49" s="40" t="s">
        <v>142</v>
      </c>
      <c r="G49" s="40" t="s">
        <v>142</v>
      </c>
      <c r="H49" s="40" t="s">
        <v>142</v>
      </c>
    </row>
    <row r="50" spans="1:8" x14ac:dyDescent="0.25">
      <c r="A50" s="84"/>
      <c r="B50" s="40" t="s">
        <v>141</v>
      </c>
      <c r="C50" s="50" t="s">
        <v>216</v>
      </c>
      <c r="D50" s="40" t="s">
        <v>142</v>
      </c>
      <c r="E50" s="40" t="s">
        <v>142</v>
      </c>
      <c r="F50" s="40" t="s">
        <v>142</v>
      </c>
      <c r="G50" s="40" t="s">
        <v>142</v>
      </c>
      <c r="H50" s="40" t="s">
        <v>142</v>
      </c>
    </row>
    <row r="51" spans="1:8" x14ac:dyDescent="0.25">
      <c r="A51" s="84" t="s">
        <v>214</v>
      </c>
      <c r="B51" s="40" t="s">
        <v>141</v>
      </c>
      <c r="C51" s="50" t="s">
        <v>216</v>
      </c>
      <c r="D51" s="40" t="s">
        <v>142</v>
      </c>
      <c r="E51" s="40" t="s">
        <v>142</v>
      </c>
      <c r="F51" s="40" t="s">
        <v>142</v>
      </c>
      <c r="G51" s="40" t="s">
        <v>142</v>
      </c>
      <c r="H51" s="40" t="s">
        <v>142</v>
      </c>
    </row>
    <row r="52" spans="1:8" x14ac:dyDescent="0.25">
      <c r="A52" s="84"/>
      <c r="B52" s="40" t="s">
        <v>141</v>
      </c>
      <c r="C52" s="55" t="s">
        <v>217</v>
      </c>
      <c r="D52" s="40" t="s">
        <v>142</v>
      </c>
      <c r="E52" s="40" t="s">
        <v>142</v>
      </c>
      <c r="F52" s="40" t="s">
        <v>142</v>
      </c>
      <c r="G52" s="40" t="s">
        <v>142</v>
      </c>
      <c r="H52" s="40" t="s">
        <v>142</v>
      </c>
    </row>
    <row r="53" spans="1:8" x14ac:dyDescent="0.25">
      <c r="A53" s="84"/>
      <c r="B53" s="40" t="s">
        <v>141</v>
      </c>
      <c r="C53" s="55" t="s">
        <v>217</v>
      </c>
      <c r="D53" s="40" t="s">
        <v>142</v>
      </c>
      <c r="E53" s="40" t="s">
        <v>142</v>
      </c>
      <c r="F53" s="40" t="s">
        <v>142</v>
      </c>
      <c r="G53" s="40" t="s">
        <v>142</v>
      </c>
      <c r="H53" s="40" t="s">
        <v>142</v>
      </c>
    </row>
    <row r="54" spans="1:8" x14ac:dyDescent="0.25">
      <c r="A54" s="84" t="s">
        <v>215</v>
      </c>
      <c r="B54" s="40" t="s">
        <v>141</v>
      </c>
      <c r="C54" s="55" t="s">
        <v>217</v>
      </c>
      <c r="D54" s="40" t="s">
        <v>142</v>
      </c>
      <c r="E54" s="40" t="s">
        <v>142</v>
      </c>
      <c r="F54" s="40" t="s">
        <v>142</v>
      </c>
      <c r="G54" s="40" t="s">
        <v>142</v>
      </c>
      <c r="H54" s="40" t="s">
        <v>142</v>
      </c>
    </row>
    <row r="55" spans="1:8" x14ac:dyDescent="0.25">
      <c r="A55" s="84"/>
      <c r="B55" s="40" t="s">
        <v>141</v>
      </c>
      <c r="C55" s="55" t="s">
        <v>217</v>
      </c>
      <c r="D55" s="40" t="s">
        <v>142</v>
      </c>
      <c r="E55" s="40" t="s">
        <v>142</v>
      </c>
      <c r="F55" s="40" t="s">
        <v>142</v>
      </c>
      <c r="G55" s="40" t="s">
        <v>142</v>
      </c>
      <c r="H55" s="40" t="s">
        <v>142</v>
      </c>
    </row>
    <row r="56" spans="1:8" x14ac:dyDescent="0.25">
      <c r="A56" s="84"/>
      <c r="B56" s="40" t="s">
        <v>141</v>
      </c>
      <c r="C56" s="55" t="s">
        <v>217</v>
      </c>
      <c r="D56" s="40" t="s">
        <v>142</v>
      </c>
      <c r="E56" s="40" t="s">
        <v>142</v>
      </c>
      <c r="F56" s="40" t="s">
        <v>142</v>
      </c>
      <c r="G56" s="44" t="s">
        <v>231</v>
      </c>
      <c r="H56" s="40" t="s">
        <v>142</v>
      </c>
    </row>
    <row r="57" spans="1:8" x14ac:dyDescent="0.25">
      <c r="A57" s="59" t="s">
        <v>146</v>
      </c>
      <c r="B57" s="40" t="s">
        <v>141</v>
      </c>
      <c r="C57" s="48" t="s">
        <v>221</v>
      </c>
      <c r="D57" s="40" t="s">
        <v>142</v>
      </c>
      <c r="E57" s="40" t="s">
        <v>142</v>
      </c>
      <c r="F57" s="40" t="s">
        <v>142</v>
      </c>
      <c r="G57" s="40" t="s">
        <v>142</v>
      </c>
      <c r="H57" s="40" t="s">
        <v>142</v>
      </c>
    </row>
    <row r="58" spans="1:8" x14ac:dyDescent="0.25">
      <c r="A58" s="84" t="s">
        <v>265</v>
      </c>
      <c r="B58" s="40" t="s">
        <v>141</v>
      </c>
      <c r="C58" s="47" t="s">
        <v>205</v>
      </c>
      <c r="D58" s="40" t="s">
        <v>142</v>
      </c>
      <c r="E58" s="40" t="s">
        <v>142</v>
      </c>
      <c r="F58" s="40" t="s">
        <v>142</v>
      </c>
      <c r="G58" s="40" t="s">
        <v>142</v>
      </c>
      <c r="H58" s="40" t="s">
        <v>142</v>
      </c>
    </row>
    <row r="59" spans="1:8" x14ac:dyDescent="0.25">
      <c r="A59" s="84"/>
      <c r="B59" s="40" t="s">
        <v>141</v>
      </c>
      <c r="C59" s="47" t="s">
        <v>242</v>
      </c>
      <c r="D59" s="40" t="s">
        <v>142</v>
      </c>
      <c r="E59" s="40" t="s">
        <v>142</v>
      </c>
      <c r="F59" s="40" t="s">
        <v>142</v>
      </c>
      <c r="G59" s="40" t="s">
        <v>142</v>
      </c>
      <c r="H59" s="40" t="s">
        <v>142</v>
      </c>
    </row>
    <row r="60" spans="1:8" x14ac:dyDescent="0.25">
      <c r="A60" s="84" t="s">
        <v>178</v>
      </c>
      <c r="B60" s="40" t="s">
        <v>141</v>
      </c>
      <c r="C60" s="50" t="s">
        <v>224</v>
      </c>
      <c r="D60" s="40" t="s">
        <v>142</v>
      </c>
      <c r="E60" s="40" t="s">
        <v>142</v>
      </c>
      <c r="F60" s="40" t="s">
        <v>142</v>
      </c>
      <c r="G60" s="40" t="s">
        <v>142</v>
      </c>
      <c r="H60" s="40" t="s">
        <v>142</v>
      </c>
    </row>
    <row r="61" spans="1:8" x14ac:dyDescent="0.25">
      <c r="A61" s="84"/>
      <c r="B61" s="40" t="s">
        <v>141</v>
      </c>
      <c r="C61" s="50" t="s">
        <v>224</v>
      </c>
      <c r="D61" s="40" t="s">
        <v>142</v>
      </c>
      <c r="E61" s="40" t="s">
        <v>142</v>
      </c>
      <c r="F61" s="40" t="s">
        <v>142</v>
      </c>
      <c r="G61" s="40" t="s">
        <v>142</v>
      </c>
      <c r="H61" s="40" t="s">
        <v>142</v>
      </c>
    </row>
    <row r="62" spans="1:8" x14ac:dyDescent="0.25">
      <c r="A62" s="84"/>
      <c r="B62" s="40" t="s">
        <v>141</v>
      </c>
      <c r="C62" s="55" t="s">
        <v>207</v>
      </c>
      <c r="D62" s="40" t="s">
        <v>142</v>
      </c>
      <c r="E62" s="40" t="s">
        <v>142</v>
      </c>
      <c r="F62" s="40" t="s">
        <v>142</v>
      </c>
      <c r="G62" s="40" t="s">
        <v>142</v>
      </c>
      <c r="H62" s="40" t="s">
        <v>142</v>
      </c>
    </row>
    <row r="63" spans="1:8" x14ac:dyDescent="0.25">
      <c r="A63" s="84" t="s">
        <v>130</v>
      </c>
      <c r="B63" s="40" t="s">
        <v>163</v>
      </c>
      <c r="C63" s="40" t="s">
        <v>142</v>
      </c>
      <c r="D63" s="40" t="s">
        <v>142</v>
      </c>
      <c r="E63" s="40" t="s">
        <v>142</v>
      </c>
      <c r="F63" s="40" t="s">
        <v>142</v>
      </c>
      <c r="G63" s="40" t="s">
        <v>142</v>
      </c>
      <c r="H63" s="51" t="s">
        <v>228</v>
      </c>
    </row>
    <row r="64" spans="1:8" x14ac:dyDescent="0.25">
      <c r="A64" s="84"/>
      <c r="B64" s="40" t="s">
        <v>163</v>
      </c>
      <c r="C64" s="40" t="s">
        <v>142</v>
      </c>
      <c r="D64" s="40" t="s">
        <v>142</v>
      </c>
      <c r="E64" s="40" t="s">
        <v>142</v>
      </c>
      <c r="F64" s="40" t="s">
        <v>142</v>
      </c>
      <c r="G64" s="40" t="s">
        <v>142</v>
      </c>
      <c r="H64" s="51" t="s">
        <v>189</v>
      </c>
    </row>
    <row r="65" spans="1:8" x14ac:dyDescent="0.25">
      <c r="A65" s="84"/>
      <c r="B65" s="40" t="s">
        <v>163</v>
      </c>
      <c r="C65" s="40" t="s">
        <v>142</v>
      </c>
      <c r="D65" s="40" t="s">
        <v>142</v>
      </c>
      <c r="E65" s="40" t="s">
        <v>142</v>
      </c>
      <c r="F65" s="40" t="s">
        <v>142</v>
      </c>
      <c r="G65" s="40" t="s">
        <v>142</v>
      </c>
      <c r="H65" s="51" t="s">
        <v>189</v>
      </c>
    </row>
    <row r="66" spans="1:8" x14ac:dyDescent="0.25">
      <c r="A66" s="84" t="s">
        <v>131</v>
      </c>
      <c r="B66" s="40" t="s">
        <v>163</v>
      </c>
      <c r="C66" s="49" t="s">
        <v>225</v>
      </c>
      <c r="D66" s="40" t="s">
        <v>142</v>
      </c>
      <c r="E66" s="40" t="s">
        <v>142</v>
      </c>
      <c r="F66" s="40" t="s">
        <v>142</v>
      </c>
      <c r="G66" s="40" t="s">
        <v>142</v>
      </c>
      <c r="H66" s="40" t="s">
        <v>142</v>
      </c>
    </row>
    <row r="67" spans="1:8" x14ac:dyDescent="0.25">
      <c r="A67" s="84"/>
      <c r="B67" s="40" t="s">
        <v>163</v>
      </c>
      <c r="C67" s="49" t="s">
        <v>225</v>
      </c>
      <c r="D67" s="40" t="s">
        <v>142</v>
      </c>
      <c r="E67" s="40" t="s">
        <v>142</v>
      </c>
      <c r="F67" s="40" t="s">
        <v>142</v>
      </c>
      <c r="G67" s="40" t="s">
        <v>142</v>
      </c>
      <c r="H67" s="40" t="s">
        <v>142</v>
      </c>
    </row>
    <row r="68" spans="1:8" x14ac:dyDescent="0.25">
      <c r="A68" s="84" t="s">
        <v>147</v>
      </c>
      <c r="B68" s="40" t="s">
        <v>163</v>
      </c>
      <c r="C68" s="50" t="s">
        <v>226</v>
      </c>
      <c r="D68" s="40" t="s">
        <v>142</v>
      </c>
      <c r="E68" s="40" t="s">
        <v>142</v>
      </c>
      <c r="F68" s="40" t="s">
        <v>142</v>
      </c>
      <c r="G68" s="40" t="s">
        <v>142</v>
      </c>
      <c r="H68" s="40" t="s">
        <v>142</v>
      </c>
    </row>
    <row r="69" spans="1:8" x14ac:dyDescent="0.25">
      <c r="A69" s="84"/>
      <c r="B69" s="40" t="s">
        <v>163</v>
      </c>
      <c r="C69" s="40" t="s">
        <v>142</v>
      </c>
      <c r="D69" s="40" t="s">
        <v>142</v>
      </c>
      <c r="E69" s="40" t="s">
        <v>142</v>
      </c>
      <c r="F69" s="40" t="s">
        <v>142</v>
      </c>
      <c r="G69" s="40" t="s">
        <v>142</v>
      </c>
      <c r="H69" s="50" t="s">
        <v>191</v>
      </c>
    </row>
    <row r="70" spans="1:8" x14ac:dyDescent="0.25">
      <c r="A70" s="84" t="s">
        <v>148</v>
      </c>
      <c r="B70" s="40" t="s">
        <v>163</v>
      </c>
      <c r="C70" s="55" t="s">
        <v>207</v>
      </c>
      <c r="D70" s="40" t="s">
        <v>142</v>
      </c>
      <c r="E70" s="40" t="s">
        <v>142</v>
      </c>
      <c r="F70" s="40" t="s">
        <v>142</v>
      </c>
      <c r="G70" s="40" t="s">
        <v>142</v>
      </c>
      <c r="H70" s="40" t="s">
        <v>142</v>
      </c>
    </row>
    <row r="71" spans="1:8" x14ac:dyDescent="0.25">
      <c r="A71" s="84"/>
      <c r="B71" s="40" t="s">
        <v>163</v>
      </c>
      <c r="C71" s="40" t="s">
        <v>142</v>
      </c>
      <c r="D71" s="40" t="s">
        <v>142</v>
      </c>
      <c r="E71" s="40" t="s">
        <v>142</v>
      </c>
      <c r="F71" s="40" t="s">
        <v>142</v>
      </c>
      <c r="G71" s="40" t="s">
        <v>142</v>
      </c>
      <c r="H71" s="55" t="s">
        <v>192</v>
      </c>
    </row>
    <row r="73" spans="1:8" s="41" customFormat="1" x14ac:dyDescent="0.25">
      <c r="A73" s="60" t="s">
        <v>248</v>
      </c>
      <c r="B73" s="43"/>
      <c r="C73" s="43"/>
      <c r="D73" s="43"/>
      <c r="E73" s="43"/>
      <c r="F73" s="43"/>
      <c r="G73" s="43"/>
      <c r="H73" s="43"/>
    </row>
    <row r="74" spans="1:8" x14ac:dyDescent="0.25">
      <c r="A74" s="84" t="s">
        <v>253</v>
      </c>
      <c r="B74" s="40" t="s">
        <v>141</v>
      </c>
      <c r="C74" s="40" t="s">
        <v>141</v>
      </c>
      <c r="D74" s="44" t="s">
        <v>221</v>
      </c>
      <c r="E74" s="47" t="s">
        <v>241</v>
      </c>
      <c r="F74" s="40" t="s">
        <v>142</v>
      </c>
      <c r="G74" s="40" t="s">
        <v>142</v>
      </c>
      <c r="H74" s="40" t="s">
        <v>142</v>
      </c>
    </row>
    <row r="75" spans="1:8" x14ac:dyDescent="0.25">
      <c r="A75" s="84"/>
      <c r="B75" s="40" t="s">
        <v>141</v>
      </c>
      <c r="C75" s="40" t="s">
        <v>141</v>
      </c>
      <c r="D75" s="44" t="s">
        <v>221</v>
      </c>
      <c r="E75" s="47" t="s">
        <v>218</v>
      </c>
      <c r="F75" s="40" t="s">
        <v>142</v>
      </c>
      <c r="G75" s="40" t="s">
        <v>142</v>
      </c>
      <c r="H75" s="40" t="s">
        <v>142</v>
      </c>
    </row>
    <row r="76" spans="1:8" x14ac:dyDescent="0.25">
      <c r="A76" s="84"/>
      <c r="B76" s="40" t="s">
        <v>141</v>
      </c>
      <c r="C76" s="40" t="s">
        <v>141</v>
      </c>
      <c r="D76" s="49" t="s">
        <v>222</v>
      </c>
      <c r="E76" s="40" t="s">
        <v>142</v>
      </c>
      <c r="F76" s="40" t="s">
        <v>142</v>
      </c>
      <c r="G76" s="49" t="s">
        <v>246</v>
      </c>
      <c r="H76" s="40" t="s">
        <v>142</v>
      </c>
    </row>
    <row r="77" spans="1:8" x14ac:dyDescent="0.25">
      <c r="A77" s="84" t="s">
        <v>251</v>
      </c>
      <c r="B77" s="40" t="s">
        <v>141</v>
      </c>
      <c r="C77" s="40" t="s">
        <v>141</v>
      </c>
      <c r="D77" s="49" t="s">
        <v>222</v>
      </c>
      <c r="E77" s="40" t="s">
        <v>142</v>
      </c>
      <c r="F77" s="40" t="s">
        <v>142</v>
      </c>
      <c r="G77" s="40" t="s">
        <v>142</v>
      </c>
      <c r="H77" s="40" t="s">
        <v>142</v>
      </c>
    </row>
    <row r="78" spans="1:8" x14ac:dyDescent="0.25">
      <c r="A78" s="84"/>
      <c r="B78" s="40" t="s">
        <v>141</v>
      </c>
      <c r="C78" s="40" t="s">
        <v>141</v>
      </c>
      <c r="D78" s="49" t="s">
        <v>222</v>
      </c>
      <c r="E78" s="40" t="s">
        <v>142</v>
      </c>
      <c r="F78" s="40" t="s">
        <v>142</v>
      </c>
      <c r="G78" s="40" t="s">
        <v>142</v>
      </c>
      <c r="H78" s="40" t="s">
        <v>142</v>
      </c>
    </row>
    <row r="79" spans="1:8" x14ac:dyDescent="0.25">
      <c r="A79" s="84"/>
      <c r="B79" s="40" t="s">
        <v>141</v>
      </c>
      <c r="C79" s="40" t="s">
        <v>141</v>
      </c>
      <c r="D79" s="49" t="s">
        <v>222</v>
      </c>
      <c r="E79" s="40" t="s">
        <v>142</v>
      </c>
      <c r="F79" s="40" t="s">
        <v>142</v>
      </c>
      <c r="G79" s="49" t="s">
        <v>232</v>
      </c>
      <c r="H79" s="40" t="s">
        <v>142</v>
      </c>
    </row>
    <row r="80" spans="1:8" x14ac:dyDescent="0.25">
      <c r="A80" s="59" t="s">
        <v>254</v>
      </c>
      <c r="B80" s="40" t="s">
        <v>141</v>
      </c>
      <c r="C80" s="40" t="s">
        <v>141</v>
      </c>
      <c r="D80" s="44" t="s">
        <v>221</v>
      </c>
      <c r="E80" s="40" t="s">
        <v>142</v>
      </c>
      <c r="F80" s="40" t="s">
        <v>142</v>
      </c>
      <c r="G80" s="49" t="s">
        <v>293</v>
      </c>
      <c r="H80" s="40" t="s">
        <v>142</v>
      </c>
    </row>
    <row r="81" spans="1:8" x14ac:dyDescent="0.25">
      <c r="A81" s="84" t="s">
        <v>252</v>
      </c>
      <c r="B81" s="40" t="s">
        <v>141</v>
      </c>
      <c r="C81" s="40" t="s">
        <v>141</v>
      </c>
      <c r="D81" s="56" t="s">
        <v>223</v>
      </c>
      <c r="E81" s="40" t="s">
        <v>142</v>
      </c>
      <c r="F81" s="40" t="s">
        <v>142</v>
      </c>
      <c r="G81" s="40" t="s">
        <v>142</v>
      </c>
      <c r="H81" s="40" t="s">
        <v>142</v>
      </c>
    </row>
    <row r="82" spans="1:8" x14ac:dyDescent="0.25">
      <c r="A82" s="84"/>
      <c r="B82" s="40" t="s">
        <v>141</v>
      </c>
      <c r="C82" s="40" t="s">
        <v>141</v>
      </c>
      <c r="D82" s="56" t="s">
        <v>223</v>
      </c>
      <c r="E82" s="40" t="s">
        <v>142</v>
      </c>
      <c r="F82" s="40" t="s">
        <v>142</v>
      </c>
      <c r="G82" s="40" t="s">
        <v>142</v>
      </c>
      <c r="H82" s="40" t="s">
        <v>142</v>
      </c>
    </row>
    <row r="83" spans="1:8" x14ac:dyDescent="0.25">
      <c r="A83" s="84"/>
      <c r="B83" s="40" t="s">
        <v>141</v>
      </c>
      <c r="C83" s="40" t="s">
        <v>141</v>
      </c>
      <c r="D83" s="56" t="s">
        <v>223</v>
      </c>
      <c r="E83" s="40" t="s">
        <v>142</v>
      </c>
      <c r="F83" s="40" t="s">
        <v>142</v>
      </c>
      <c r="G83" s="47" t="s">
        <v>234</v>
      </c>
      <c r="H83" s="40" t="s">
        <v>142</v>
      </c>
    </row>
    <row r="84" spans="1:8" x14ac:dyDescent="0.25">
      <c r="A84" s="84" t="s">
        <v>250</v>
      </c>
      <c r="B84" s="40" t="s">
        <v>141</v>
      </c>
      <c r="C84" s="40" t="s">
        <v>141</v>
      </c>
      <c r="D84" s="56" t="s">
        <v>223</v>
      </c>
      <c r="E84" s="40" t="s">
        <v>142</v>
      </c>
      <c r="F84" s="40" t="s">
        <v>142</v>
      </c>
      <c r="G84" s="40" t="s">
        <v>142</v>
      </c>
      <c r="H84" s="40" t="s">
        <v>142</v>
      </c>
    </row>
    <row r="85" spans="1:8" x14ac:dyDescent="0.25">
      <c r="A85" s="84"/>
      <c r="B85" s="40" t="s">
        <v>141</v>
      </c>
      <c r="C85" s="40" t="s">
        <v>141</v>
      </c>
      <c r="D85" s="56" t="s">
        <v>223</v>
      </c>
      <c r="E85" s="40" t="s">
        <v>142</v>
      </c>
      <c r="F85" s="40" t="s">
        <v>142</v>
      </c>
      <c r="G85" s="40" t="s">
        <v>142</v>
      </c>
      <c r="H85" s="40" t="s">
        <v>142</v>
      </c>
    </row>
    <row r="86" spans="1:8" x14ac:dyDescent="0.25">
      <c r="A86" s="84"/>
      <c r="B86" s="40" t="s">
        <v>141</v>
      </c>
      <c r="C86" s="40" t="s">
        <v>141</v>
      </c>
      <c r="D86" s="56" t="s">
        <v>223</v>
      </c>
      <c r="E86" s="40" t="s">
        <v>142</v>
      </c>
      <c r="F86" s="40" t="s">
        <v>142</v>
      </c>
      <c r="G86" s="40" t="s">
        <v>142</v>
      </c>
      <c r="H86" s="40" t="s">
        <v>142</v>
      </c>
    </row>
    <row r="87" spans="1:8" x14ac:dyDescent="0.25">
      <c r="A87" s="59" t="s">
        <v>149</v>
      </c>
      <c r="B87" s="40" t="s">
        <v>141</v>
      </c>
      <c r="C87" s="40" t="s">
        <v>141</v>
      </c>
      <c r="D87" s="40" t="s">
        <v>141</v>
      </c>
      <c r="E87" s="40" t="s">
        <v>142</v>
      </c>
      <c r="F87" s="40" t="s">
        <v>142</v>
      </c>
      <c r="G87" s="50" t="s">
        <v>235</v>
      </c>
      <c r="H87" s="40" t="s">
        <v>142</v>
      </c>
    </row>
    <row r="88" spans="1:8" x14ac:dyDescent="0.25">
      <c r="A88" s="84" t="s">
        <v>255</v>
      </c>
      <c r="B88" s="40" t="s">
        <v>141</v>
      </c>
      <c r="C88" s="50" t="s">
        <v>227</v>
      </c>
      <c r="D88" s="40" t="s">
        <v>142</v>
      </c>
      <c r="E88" s="40" t="s">
        <v>142</v>
      </c>
      <c r="F88" s="40" t="s">
        <v>142</v>
      </c>
      <c r="G88" s="40" t="s">
        <v>142</v>
      </c>
      <c r="H88" s="40" t="s">
        <v>142</v>
      </c>
    </row>
    <row r="89" spans="1:8" x14ac:dyDescent="0.25">
      <c r="A89" s="84"/>
      <c r="B89" s="40" t="s">
        <v>141</v>
      </c>
      <c r="C89" s="44" t="s">
        <v>207</v>
      </c>
      <c r="D89" s="40" t="s">
        <v>142</v>
      </c>
      <c r="E89" s="40" t="s">
        <v>142</v>
      </c>
      <c r="F89" s="40" t="s">
        <v>142</v>
      </c>
      <c r="G89" s="40" t="s">
        <v>142</v>
      </c>
      <c r="H89" s="40" t="s">
        <v>142</v>
      </c>
    </row>
    <row r="90" spans="1:8" x14ac:dyDescent="0.25">
      <c r="A90" s="84" t="s">
        <v>256</v>
      </c>
      <c r="B90" s="40" t="s">
        <v>141</v>
      </c>
      <c r="C90" s="44" t="s">
        <v>207</v>
      </c>
      <c r="D90" s="40" t="s">
        <v>142</v>
      </c>
      <c r="E90" s="40" t="s">
        <v>142</v>
      </c>
      <c r="F90" s="40" t="s">
        <v>142</v>
      </c>
      <c r="G90" s="40" t="s">
        <v>142</v>
      </c>
      <c r="H90" s="40" t="s">
        <v>142</v>
      </c>
    </row>
    <row r="91" spans="1:8" x14ac:dyDescent="0.25">
      <c r="A91" s="84"/>
      <c r="B91" s="40" t="s">
        <v>141</v>
      </c>
      <c r="C91" s="44" t="s">
        <v>207</v>
      </c>
      <c r="D91" s="40" t="s">
        <v>142</v>
      </c>
      <c r="E91" s="40" t="s">
        <v>142</v>
      </c>
      <c r="F91" s="40" t="s">
        <v>142</v>
      </c>
      <c r="G91" s="40" t="s">
        <v>142</v>
      </c>
      <c r="H91" s="40" t="s">
        <v>142</v>
      </c>
    </row>
    <row r="92" spans="1:8" x14ac:dyDescent="0.25">
      <c r="A92" s="59" t="s">
        <v>257</v>
      </c>
      <c r="B92" s="40" t="s">
        <v>141</v>
      </c>
      <c r="C92" s="49" t="s">
        <v>209</v>
      </c>
      <c r="D92" s="40" t="s">
        <v>142</v>
      </c>
      <c r="E92" s="40" t="s">
        <v>142</v>
      </c>
      <c r="F92" s="40" t="s">
        <v>142</v>
      </c>
      <c r="G92" s="40" t="s">
        <v>142</v>
      </c>
      <c r="H92" s="40" t="s">
        <v>142</v>
      </c>
    </row>
    <row r="93" spans="1:8" x14ac:dyDescent="0.25">
      <c r="A93" s="59" t="s">
        <v>258</v>
      </c>
      <c r="B93" s="40" t="s">
        <v>141</v>
      </c>
      <c r="C93" s="49" t="s">
        <v>209</v>
      </c>
      <c r="D93" s="40" t="s">
        <v>142</v>
      </c>
      <c r="E93" s="40" t="s">
        <v>142</v>
      </c>
      <c r="F93" s="40" t="s">
        <v>142</v>
      </c>
      <c r="G93" s="40" t="s">
        <v>142</v>
      </c>
      <c r="H93" s="40" t="s">
        <v>142</v>
      </c>
    </row>
    <row r="94" spans="1:8" x14ac:dyDescent="0.25">
      <c r="A94" s="59" t="s">
        <v>259</v>
      </c>
      <c r="B94" s="40" t="s">
        <v>141</v>
      </c>
      <c r="C94" s="49" t="s">
        <v>209</v>
      </c>
      <c r="D94" s="40" t="s">
        <v>142</v>
      </c>
      <c r="E94" s="40" t="s">
        <v>142</v>
      </c>
      <c r="F94" s="40" t="s">
        <v>142</v>
      </c>
      <c r="G94" s="40" t="s">
        <v>142</v>
      </c>
      <c r="H94" s="40" t="s">
        <v>142</v>
      </c>
    </row>
    <row r="95" spans="1:8" x14ac:dyDescent="0.25">
      <c r="A95" s="84" t="s">
        <v>260</v>
      </c>
      <c r="B95" s="40" t="s">
        <v>141</v>
      </c>
      <c r="C95" s="49" t="s">
        <v>209</v>
      </c>
      <c r="D95" s="40" t="s">
        <v>142</v>
      </c>
      <c r="E95" s="40" t="s">
        <v>142</v>
      </c>
      <c r="F95" s="40" t="s">
        <v>142</v>
      </c>
      <c r="G95" s="40" t="s">
        <v>142</v>
      </c>
      <c r="H95" s="40" t="s">
        <v>142</v>
      </c>
    </row>
    <row r="96" spans="1:8" x14ac:dyDescent="0.25">
      <c r="A96" s="84"/>
      <c r="B96" s="40" t="s">
        <v>141</v>
      </c>
      <c r="C96" s="48" t="s">
        <v>290</v>
      </c>
      <c r="D96" s="40" t="s">
        <v>142</v>
      </c>
      <c r="E96" s="40" t="s">
        <v>142</v>
      </c>
      <c r="F96" s="40" t="s">
        <v>142</v>
      </c>
      <c r="G96" s="40" t="s">
        <v>142</v>
      </c>
      <c r="H96" s="40" t="s">
        <v>142</v>
      </c>
    </row>
    <row r="97" spans="1:10" x14ac:dyDescent="0.25">
      <c r="A97" s="84" t="s">
        <v>247</v>
      </c>
      <c r="B97" s="40" t="s">
        <v>141</v>
      </c>
      <c r="C97" s="48" t="s">
        <v>290</v>
      </c>
      <c r="D97" s="40" t="s">
        <v>142</v>
      </c>
      <c r="E97" s="40" t="s">
        <v>142</v>
      </c>
      <c r="F97" s="40" t="s">
        <v>142</v>
      </c>
      <c r="G97" s="40" t="s">
        <v>142</v>
      </c>
      <c r="H97" s="40" t="s">
        <v>142</v>
      </c>
    </row>
    <row r="98" spans="1:10" x14ac:dyDescent="0.25">
      <c r="A98" s="84"/>
      <c r="B98" s="40" t="s">
        <v>141</v>
      </c>
      <c r="C98" s="48" t="s">
        <v>290</v>
      </c>
      <c r="D98" s="40" t="s">
        <v>142</v>
      </c>
      <c r="E98" s="40" t="s">
        <v>142</v>
      </c>
      <c r="F98" s="40" t="s">
        <v>142</v>
      </c>
      <c r="G98" s="40" t="s">
        <v>142</v>
      </c>
      <c r="H98" s="40" t="s">
        <v>142</v>
      </c>
    </row>
    <row r="99" spans="1:10" x14ac:dyDescent="0.25">
      <c r="A99" s="84"/>
      <c r="B99" s="40" t="s">
        <v>141</v>
      </c>
      <c r="C99" s="48" t="s">
        <v>290</v>
      </c>
      <c r="D99" s="40" t="s">
        <v>142</v>
      </c>
      <c r="E99" s="40" t="s">
        <v>142</v>
      </c>
      <c r="F99" s="40" t="s">
        <v>142</v>
      </c>
      <c r="G99" s="40" t="s">
        <v>142</v>
      </c>
      <c r="H99" s="40" t="s">
        <v>142</v>
      </c>
    </row>
    <row r="101" spans="1:10" s="41" customFormat="1" x14ac:dyDescent="0.25">
      <c r="A101" s="60" t="s">
        <v>150</v>
      </c>
      <c r="B101" s="43"/>
      <c r="C101" s="43"/>
      <c r="D101" s="43"/>
      <c r="E101" s="43"/>
      <c r="F101" s="43"/>
      <c r="G101" s="43"/>
      <c r="H101" s="43"/>
    </row>
    <row r="102" spans="1:10" x14ac:dyDescent="0.25">
      <c r="A102" s="59" t="s">
        <v>151</v>
      </c>
      <c r="B102" s="40" t="s">
        <v>164</v>
      </c>
      <c r="C102" s="40" t="s">
        <v>141</v>
      </c>
      <c r="D102" s="40" t="s">
        <v>142</v>
      </c>
      <c r="E102" s="40" t="s">
        <v>142</v>
      </c>
      <c r="F102" s="40" t="s">
        <v>142</v>
      </c>
      <c r="G102" s="40" t="s">
        <v>142</v>
      </c>
      <c r="H102" s="40" t="s">
        <v>142</v>
      </c>
    </row>
    <row r="103" spans="1:10" x14ac:dyDescent="0.25">
      <c r="A103" s="84" t="s">
        <v>179</v>
      </c>
      <c r="B103" s="40" t="s">
        <v>161</v>
      </c>
      <c r="C103" s="49" t="s">
        <v>274</v>
      </c>
      <c r="D103" s="40" t="s">
        <v>142</v>
      </c>
      <c r="E103" s="40" t="s">
        <v>142</v>
      </c>
      <c r="F103" s="40" t="s">
        <v>142</v>
      </c>
      <c r="G103" s="40" t="s">
        <v>142</v>
      </c>
      <c r="H103" s="40" t="s">
        <v>142</v>
      </c>
    </row>
    <row r="104" spans="1:10" x14ac:dyDescent="0.25">
      <c r="A104" s="84"/>
      <c r="B104" s="40" t="s">
        <v>161</v>
      </c>
      <c r="C104" s="49" t="s">
        <v>274</v>
      </c>
      <c r="D104" s="40" t="s">
        <v>142</v>
      </c>
      <c r="E104" s="40" t="s">
        <v>142</v>
      </c>
      <c r="F104" s="40" t="s">
        <v>142</v>
      </c>
      <c r="G104" s="40" t="s">
        <v>142</v>
      </c>
      <c r="H104" s="40" t="s">
        <v>142</v>
      </c>
    </row>
    <row r="105" spans="1:10" x14ac:dyDescent="0.25">
      <c r="A105" s="84"/>
      <c r="B105" s="40" t="s">
        <v>161</v>
      </c>
      <c r="C105" s="48" t="s">
        <v>245</v>
      </c>
      <c r="D105" s="40" t="s">
        <v>142</v>
      </c>
      <c r="E105" s="48" t="s">
        <v>244</v>
      </c>
      <c r="F105" s="44" t="s">
        <v>144</v>
      </c>
      <c r="G105" s="44" t="s">
        <v>144</v>
      </c>
      <c r="H105" s="40" t="s">
        <v>142</v>
      </c>
    </row>
    <row r="106" spans="1:10" x14ac:dyDescent="0.25">
      <c r="A106" s="84"/>
      <c r="B106" s="40" t="s">
        <v>161</v>
      </c>
      <c r="C106" s="48" t="s">
        <v>244</v>
      </c>
      <c r="D106" s="40" t="s">
        <v>142</v>
      </c>
      <c r="E106" s="48" t="s">
        <v>244</v>
      </c>
      <c r="F106" s="44" t="s">
        <v>144</v>
      </c>
      <c r="G106" s="44" t="s">
        <v>144</v>
      </c>
      <c r="H106" s="40" t="s">
        <v>142</v>
      </c>
    </row>
    <row r="107" spans="1:10" x14ac:dyDescent="0.25">
      <c r="A107" s="59" t="s">
        <v>132</v>
      </c>
      <c r="B107" s="40" t="s">
        <v>286</v>
      </c>
      <c r="C107" s="44" t="s">
        <v>217</v>
      </c>
      <c r="D107" s="40" t="s">
        <v>142</v>
      </c>
      <c r="E107" s="49" t="s">
        <v>284</v>
      </c>
      <c r="F107" s="40" t="s">
        <v>142</v>
      </c>
      <c r="G107" s="40" t="s">
        <v>142</v>
      </c>
      <c r="H107" s="40" t="s">
        <v>142</v>
      </c>
    </row>
    <row r="108" spans="1:10" x14ac:dyDescent="0.25">
      <c r="A108" s="59" t="s">
        <v>133</v>
      </c>
      <c r="B108" s="40" t="s">
        <v>287</v>
      </c>
      <c r="C108" s="40" t="s">
        <v>142</v>
      </c>
      <c r="D108" s="40" t="s">
        <v>142</v>
      </c>
      <c r="E108" s="40" t="s">
        <v>142</v>
      </c>
      <c r="F108" s="49" t="s">
        <v>284</v>
      </c>
      <c r="G108" s="48" t="s">
        <v>288</v>
      </c>
      <c r="H108" s="40" t="s">
        <v>142</v>
      </c>
    </row>
    <row r="109" spans="1:10" x14ac:dyDescent="0.25">
      <c r="A109" s="84" t="s">
        <v>181</v>
      </c>
      <c r="B109" s="40" t="s">
        <v>141</v>
      </c>
      <c r="C109" s="47" t="s">
        <v>269</v>
      </c>
      <c r="D109" s="40" t="s">
        <v>142</v>
      </c>
      <c r="E109" s="40" t="s">
        <v>142</v>
      </c>
      <c r="F109" s="40" t="s">
        <v>142</v>
      </c>
      <c r="G109" s="40" t="s">
        <v>142</v>
      </c>
      <c r="H109" s="40" t="s">
        <v>142</v>
      </c>
    </row>
    <row r="110" spans="1:10" x14ac:dyDescent="0.25">
      <c r="A110" s="84"/>
      <c r="B110" s="40" t="s">
        <v>141</v>
      </c>
      <c r="C110" s="47" t="s">
        <v>269</v>
      </c>
      <c r="D110" s="40" t="s">
        <v>142</v>
      </c>
      <c r="E110" s="40" t="s">
        <v>142</v>
      </c>
      <c r="F110" s="40" t="s">
        <v>142</v>
      </c>
      <c r="G110" s="40" t="s">
        <v>142</v>
      </c>
      <c r="H110" s="40" t="s">
        <v>142</v>
      </c>
    </row>
    <row r="111" spans="1:10" x14ac:dyDescent="0.25">
      <c r="A111" s="84"/>
      <c r="B111" s="40" t="s">
        <v>141</v>
      </c>
      <c r="C111" s="47" t="s">
        <v>269</v>
      </c>
      <c r="D111" s="40" t="s">
        <v>142</v>
      </c>
      <c r="E111" s="40" t="s">
        <v>142</v>
      </c>
      <c r="F111" s="40" t="s">
        <v>142</v>
      </c>
      <c r="G111" s="40" t="s">
        <v>142</v>
      </c>
      <c r="H111" s="40" t="s">
        <v>142</v>
      </c>
    </row>
    <row r="112" spans="1:10" x14ac:dyDescent="0.25">
      <c r="A112" s="84"/>
      <c r="B112" s="40" t="s">
        <v>141</v>
      </c>
      <c r="C112" s="47" t="s">
        <v>269</v>
      </c>
      <c r="D112" s="40" t="s">
        <v>142</v>
      </c>
      <c r="E112" s="50" t="s">
        <v>270</v>
      </c>
      <c r="F112" s="44" t="s">
        <v>263</v>
      </c>
      <c r="G112" s="49" t="s">
        <v>266</v>
      </c>
      <c r="H112" s="40" t="s">
        <v>142</v>
      </c>
      <c r="J112" t="s">
        <v>272</v>
      </c>
    </row>
    <row r="113" spans="1:8" x14ac:dyDescent="0.25">
      <c r="A113" s="59" t="s">
        <v>180</v>
      </c>
      <c r="B113" s="40" t="s">
        <v>141</v>
      </c>
      <c r="C113" s="40" t="s">
        <v>141</v>
      </c>
      <c r="D113" s="40" t="s">
        <v>142</v>
      </c>
      <c r="E113" s="47" t="s">
        <v>271</v>
      </c>
      <c r="F113" s="50" t="s">
        <v>273</v>
      </c>
      <c r="G113" s="49" t="s">
        <v>233</v>
      </c>
      <c r="H113" s="40" t="s">
        <v>142</v>
      </c>
    </row>
    <row r="114" spans="1:8" s="42" customFormat="1" x14ac:dyDescent="0.25">
      <c r="A114" s="85" t="s">
        <v>283</v>
      </c>
      <c r="B114" s="40" t="s">
        <v>141</v>
      </c>
      <c r="C114" s="47" t="s">
        <v>269</v>
      </c>
      <c r="D114" s="40" t="s">
        <v>142</v>
      </c>
      <c r="E114" s="40" t="s">
        <v>142</v>
      </c>
      <c r="F114" s="40" t="s">
        <v>142</v>
      </c>
      <c r="G114" s="40" t="s">
        <v>142</v>
      </c>
      <c r="H114" s="40" t="s">
        <v>142</v>
      </c>
    </row>
    <row r="115" spans="1:8" s="42" customFormat="1" x14ac:dyDescent="0.25">
      <c r="A115" s="85"/>
      <c r="B115" s="40" t="s">
        <v>141</v>
      </c>
      <c r="C115" s="47" t="s">
        <v>269</v>
      </c>
      <c r="D115" s="40" t="s">
        <v>142</v>
      </c>
      <c r="E115" s="40" t="s">
        <v>142</v>
      </c>
      <c r="F115" s="40" t="s">
        <v>142</v>
      </c>
      <c r="G115" s="40" t="s">
        <v>142</v>
      </c>
      <c r="H115" s="40" t="s">
        <v>142</v>
      </c>
    </row>
    <row r="116" spans="1:8" s="42" customFormat="1" x14ac:dyDescent="0.25">
      <c r="A116" s="85"/>
      <c r="B116" s="40" t="s">
        <v>141</v>
      </c>
      <c r="C116" s="50" t="s">
        <v>216</v>
      </c>
      <c r="D116" s="40" t="s">
        <v>142</v>
      </c>
      <c r="E116" s="40" t="s">
        <v>142</v>
      </c>
      <c r="F116" s="40" t="s">
        <v>142</v>
      </c>
      <c r="G116" s="40" t="s">
        <v>142</v>
      </c>
      <c r="H116" s="40" t="s">
        <v>142</v>
      </c>
    </row>
    <row r="117" spans="1:8" s="42" customFormat="1" x14ac:dyDescent="0.25">
      <c r="A117" s="85"/>
      <c r="B117" s="40" t="s">
        <v>141</v>
      </c>
      <c r="C117" s="50" t="s">
        <v>216</v>
      </c>
      <c r="D117" s="40" t="s">
        <v>142</v>
      </c>
      <c r="E117" s="44" t="s">
        <v>263</v>
      </c>
      <c r="F117" s="49" t="s">
        <v>284</v>
      </c>
      <c r="G117" s="49" t="s">
        <v>236</v>
      </c>
      <c r="H117" s="40" t="s">
        <v>142</v>
      </c>
    </row>
    <row r="118" spans="1:8" s="42" customFormat="1" x14ac:dyDescent="0.25">
      <c r="A118" s="85" t="s">
        <v>285</v>
      </c>
      <c r="B118" s="40" t="s">
        <v>141</v>
      </c>
      <c r="C118" s="49" t="s">
        <v>274</v>
      </c>
      <c r="D118" s="40" t="s">
        <v>142</v>
      </c>
      <c r="E118" s="40" t="s">
        <v>142</v>
      </c>
      <c r="F118" s="40" t="s">
        <v>142</v>
      </c>
      <c r="G118" s="40" t="s">
        <v>142</v>
      </c>
      <c r="H118" s="40" t="s">
        <v>142</v>
      </c>
    </row>
    <row r="119" spans="1:8" s="42" customFormat="1" x14ac:dyDescent="0.25">
      <c r="A119" s="85"/>
      <c r="B119" s="40" t="s">
        <v>141</v>
      </c>
      <c r="C119" s="49" t="s">
        <v>274</v>
      </c>
      <c r="D119" s="40" t="s">
        <v>142</v>
      </c>
      <c r="E119" s="40" t="s">
        <v>142</v>
      </c>
      <c r="F119" s="40" t="s">
        <v>142</v>
      </c>
      <c r="G119" s="40" t="s">
        <v>142</v>
      </c>
      <c r="H119" s="40" t="s">
        <v>142</v>
      </c>
    </row>
    <row r="120" spans="1:8" s="42" customFormat="1" x14ac:dyDescent="0.25">
      <c r="A120" s="85"/>
      <c r="B120" s="40" t="s">
        <v>141</v>
      </c>
      <c r="C120" s="49" t="s">
        <v>274</v>
      </c>
      <c r="D120" s="40" t="s">
        <v>142</v>
      </c>
      <c r="E120" s="40" t="s">
        <v>142</v>
      </c>
      <c r="F120" s="40" t="s">
        <v>142</v>
      </c>
      <c r="G120" s="40" t="s">
        <v>142</v>
      </c>
      <c r="H120" s="40" t="s">
        <v>142</v>
      </c>
    </row>
    <row r="121" spans="1:8" s="42" customFormat="1" x14ac:dyDescent="0.25">
      <c r="A121" s="85"/>
      <c r="B121" s="40" t="s">
        <v>141</v>
      </c>
      <c r="C121" s="49" t="s">
        <v>274</v>
      </c>
      <c r="D121" s="40" t="s">
        <v>142</v>
      </c>
      <c r="E121" s="40" t="s">
        <v>142</v>
      </c>
      <c r="F121" s="40" t="s">
        <v>142</v>
      </c>
      <c r="G121" s="40" t="s">
        <v>142</v>
      </c>
      <c r="H121" s="40" t="s">
        <v>142</v>
      </c>
    </row>
    <row r="122" spans="1:8" s="41" customFormat="1" x14ac:dyDescent="0.25">
      <c r="A122" s="60" t="s">
        <v>157</v>
      </c>
      <c r="B122" s="43"/>
      <c r="C122" s="43"/>
      <c r="D122" s="43"/>
      <c r="E122" s="43"/>
      <c r="F122" s="43"/>
      <c r="G122" s="43"/>
      <c r="H122" s="43"/>
    </row>
    <row r="124" spans="1:8" x14ac:dyDescent="0.25">
      <c r="A124" s="59" t="s">
        <v>152</v>
      </c>
      <c r="B124" s="40" t="s">
        <v>197</v>
      </c>
      <c r="C124" s="48" t="s">
        <v>245</v>
      </c>
      <c r="D124" s="40" t="s">
        <v>142</v>
      </c>
      <c r="E124" s="44" t="s">
        <v>144</v>
      </c>
      <c r="F124" s="44" t="s">
        <v>144</v>
      </c>
      <c r="G124" s="44" t="s">
        <v>144</v>
      </c>
      <c r="H124" s="40" t="s">
        <v>142</v>
      </c>
    </row>
    <row r="125" spans="1:8" x14ac:dyDescent="0.25">
      <c r="A125" s="59" t="s">
        <v>134</v>
      </c>
      <c r="B125" s="40" t="s">
        <v>141</v>
      </c>
      <c r="C125" s="40" t="s">
        <v>141</v>
      </c>
      <c r="D125" s="40" t="s">
        <v>142</v>
      </c>
      <c r="E125" s="40" t="s">
        <v>141</v>
      </c>
      <c r="F125" s="47" t="s">
        <v>163</v>
      </c>
      <c r="G125" s="47" t="s">
        <v>234</v>
      </c>
      <c r="H125" s="40" t="s">
        <v>142</v>
      </c>
    </row>
    <row r="126" spans="1:8" x14ac:dyDescent="0.25">
      <c r="A126" s="59" t="s">
        <v>153</v>
      </c>
      <c r="B126" s="40" t="s">
        <v>196</v>
      </c>
      <c r="C126" s="48" t="s">
        <v>245</v>
      </c>
      <c r="D126" s="40" t="s">
        <v>142</v>
      </c>
      <c r="E126" s="44" t="s">
        <v>144</v>
      </c>
      <c r="F126" s="44" t="s">
        <v>144</v>
      </c>
      <c r="G126" s="44" t="s">
        <v>144</v>
      </c>
      <c r="H126" s="40" t="s">
        <v>142</v>
      </c>
    </row>
    <row r="127" spans="1:8" x14ac:dyDescent="0.25">
      <c r="A127" s="59" t="s">
        <v>154</v>
      </c>
      <c r="B127" s="40" t="s">
        <v>197</v>
      </c>
      <c r="C127" s="48" t="s">
        <v>245</v>
      </c>
      <c r="D127" s="40" t="s">
        <v>142</v>
      </c>
      <c r="E127" s="44" t="s">
        <v>144</v>
      </c>
      <c r="F127" s="44" t="s">
        <v>144</v>
      </c>
      <c r="G127" s="44" t="s">
        <v>144</v>
      </c>
      <c r="H127" s="40" t="s">
        <v>142</v>
      </c>
    </row>
    <row r="128" spans="1:8" s="65" customFormat="1" x14ac:dyDescent="0.25">
      <c r="A128" s="63" t="s">
        <v>127</v>
      </c>
      <c r="B128" s="64" t="s">
        <v>141</v>
      </c>
      <c r="C128" s="64" t="s">
        <v>142</v>
      </c>
      <c r="D128" s="64" t="s">
        <v>142</v>
      </c>
      <c r="E128" s="64" t="s">
        <v>142</v>
      </c>
      <c r="F128" s="64" t="s">
        <v>142</v>
      </c>
      <c r="G128" s="64" t="s">
        <v>144</v>
      </c>
      <c r="H128" s="64" t="s">
        <v>142</v>
      </c>
    </row>
    <row r="130" spans="1:9" s="41" customFormat="1" x14ac:dyDescent="0.25">
      <c r="A130" s="60" t="s">
        <v>158</v>
      </c>
      <c r="B130" s="43"/>
      <c r="C130" s="43"/>
      <c r="D130" s="43"/>
      <c r="E130" s="43"/>
      <c r="F130" s="43"/>
      <c r="G130" s="43"/>
      <c r="H130" s="43"/>
    </row>
    <row r="131" spans="1:9" x14ac:dyDescent="0.25">
      <c r="A131" s="59" t="s">
        <v>125</v>
      </c>
      <c r="B131" s="40" t="s">
        <v>141</v>
      </c>
      <c r="C131" s="48" t="s">
        <v>290</v>
      </c>
      <c r="D131" s="40" t="s">
        <v>142</v>
      </c>
      <c r="E131" s="40" t="s">
        <v>142</v>
      </c>
      <c r="F131" s="40" t="s">
        <v>142</v>
      </c>
      <c r="G131" s="40" t="s">
        <v>142</v>
      </c>
      <c r="H131" s="66" t="s">
        <v>292</v>
      </c>
    </row>
    <row r="132" spans="1:9" x14ac:dyDescent="0.25">
      <c r="A132" s="59" t="s">
        <v>156</v>
      </c>
      <c r="B132" s="40" t="s">
        <v>141</v>
      </c>
      <c r="C132" s="40" t="s">
        <v>142</v>
      </c>
      <c r="D132" s="40" t="s">
        <v>142</v>
      </c>
      <c r="E132" s="40" t="s">
        <v>142</v>
      </c>
      <c r="F132" s="40" t="s">
        <v>142</v>
      </c>
      <c r="G132" s="40" t="s">
        <v>142</v>
      </c>
      <c r="H132" s="51" t="s">
        <v>189</v>
      </c>
      <c r="I132" s="40" t="s">
        <v>289</v>
      </c>
    </row>
    <row r="133" spans="1:9" x14ac:dyDescent="0.25">
      <c r="A133" s="59" t="s">
        <v>156</v>
      </c>
      <c r="B133" s="40" t="s">
        <v>141</v>
      </c>
      <c r="C133" s="40" t="s">
        <v>142</v>
      </c>
      <c r="D133" s="40" t="s">
        <v>142</v>
      </c>
      <c r="E133" s="40" t="s">
        <v>142</v>
      </c>
      <c r="F133" s="40" t="s">
        <v>142</v>
      </c>
      <c r="G133" s="40" t="s">
        <v>142</v>
      </c>
      <c r="H133" s="51" t="s">
        <v>189</v>
      </c>
    </row>
    <row r="134" spans="1:9" x14ac:dyDescent="0.25">
      <c r="A134" s="84" t="s">
        <v>135</v>
      </c>
      <c r="B134" s="40" t="s">
        <v>162</v>
      </c>
      <c r="C134" s="48" t="s">
        <v>210</v>
      </c>
      <c r="D134" s="40" t="s">
        <v>142</v>
      </c>
      <c r="E134" s="40" t="s">
        <v>142</v>
      </c>
      <c r="F134" s="40" t="s">
        <v>142</v>
      </c>
      <c r="G134" s="40" t="s">
        <v>142</v>
      </c>
      <c r="H134" s="66" t="s">
        <v>229</v>
      </c>
    </row>
    <row r="135" spans="1:9" x14ac:dyDescent="0.25">
      <c r="A135" s="84"/>
      <c r="B135" s="40" t="s">
        <v>161</v>
      </c>
      <c r="C135" s="48" t="s">
        <v>206</v>
      </c>
      <c r="D135" s="40" t="s">
        <v>142</v>
      </c>
      <c r="E135" s="40" t="s">
        <v>142</v>
      </c>
      <c r="F135" s="40" t="s">
        <v>142</v>
      </c>
      <c r="G135" s="40" t="s">
        <v>142</v>
      </c>
      <c r="H135" s="66" t="s">
        <v>204</v>
      </c>
    </row>
    <row r="136" spans="1:9" x14ac:dyDescent="0.25">
      <c r="A136" s="84"/>
      <c r="B136" s="40" t="s">
        <v>166</v>
      </c>
      <c r="C136" s="48" t="s">
        <v>208</v>
      </c>
      <c r="D136" s="40" t="s">
        <v>142</v>
      </c>
      <c r="E136" s="40" t="s">
        <v>142</v>
      </c>
      <c r="F136" s="40" t="s">
        <v>142</v>
      </c>
      <c r="G136" s="40" t="s">
        <v>142</v>
      </c>
      <c r="H136" s="66" t="s">
        <v>268</v>
      </c>
    </row>
    <row r="137" spans="1:9" x14ac:dyDescent="0.25">
      <c r="A137" s="84"/>
      <c r="B137" s="40" t="s">
        <v>165</v>
      </c>
      <c r="C137" s="48" t="s">
        <v>290</v>
      </c>
      <c r="D137" s="40" t="s">
        <v>142</v>
      </c>
      <c r="E137" s="40" t="s">
        <v>142</v>
      </c>
      <c r="F137" s="40" t="s">
        <v>142</v>
      </c>
      <c r="G137" s="40" t="s">
        <v>142</v>
      </c>
      <c r="H137" s="66" t="s">
        <v>292</v>
      </c>
    </row>
    <row r="138" spans="1:9" x14ac:dyDescent="0.25">
      <c r="A138" s="59" t="s">
        <v>193</v>
      </c>
      <c r="B138" s="40" t="s">
        <v>165</v>
      </c>
      <c r="C138" s="40" t="s">
        <v>142</v>
      </c>
      <c r="D138" s="40" t="s">
        <v>142</v>
      </c>
      <c r="E138" s="40" t="s">
        <v>142</v>
      </c>
      <c r="F138" s="40" t="s">
        <v>142</v>
      </c>
      <c r="G138" s="47" t="s">
        <v>291</v>
      </c>
      <c r="H138" s="40" t="s">
        <v>142</v>
      </c>
    </row>
    <row r="139" spans="1:9" x14ac:dyDescent="0.25">
      <c r="A139" s="59" t="s">
        <v>159</v>
      </c>
      <c r="B139" s="40" t="s">
        <v>141</v>
      </c>
      <c r="C139" s="40" t="s">
        <v>142</v>
      </c>
      <c r="D139" s="40" t="s">
        <v>142</v>
      </c>
      <c r="E139" s="40" t="s">
        <v>142</v>
      </c>
      <c r="F139" s="40" t="s">
        <v>142</v>
      </c>
      <c r="G139" s="40" t="s">
        <v>142</v>
      </c>
      <c r="H139" s="50" t="s">
        <v>186</v>
      </c>
    </row>
    <row r="140" spans="1:9" x14ac:dyDescent="0.25">
      <c r="A140" s="59" t="s">
        <v>159</v>
      </c>
      <c r="B140" s="40" t="s">
        <v>141</v>
      </c>
      <c r="C140" s="40" t="s">
        <v>142</v>
      </c>
      <c r="D140" s="40" t="s">
        <v>142</v>
      </c>
      <c r="E140" s="40" t="s">
        <v>142</v>
      </c>
      <c r="F140" s="40" t="s">
        <v>142</v>
      </c>
      <c r="G140" s="40" t="s">
        <v>142</v>
      </c>
      <c r="H140" s="50" t="s">
        <v>186</v>
      </c>
    </row>
    <row r="142" spans="1:9" s="41" customFormat="1" x14ac:dyDescent="0.25">
      <c r="A142" s="60" t="s">
        <v>50</v>
      </c>
      <c r="B142" s="43"/>
      <c r="C142" s="43"/>
      <c r="D142" s="43"/>
      <c r="E142" s="43"/>
      <c r="F142" s="43"/>
      <c r="G142" s="43"/>
      <c r="H142" s="43"/>
    </row>
    <row r="143" spans="1:9" s="52" customFormat="1" ht="23.25" customHeight="1" x14ac:dyDescent="0.25">
      <c r="A143" s="62" t="s">
        <v>280</v>
      </c>
      <c r="B143" s="46" t="s">
        <v>276</v>
      </c>
      <c r="C143" s="53" t="s">
        <v>282</v>
      </c>
      <c r="D143" s="46" t="s">
        <v>142</v>
      </c>
      <c r="E143" s="46" t="s">
        <v>142</v>
      </c>
      <c r="F143" s="46" t="s">
        <v>142</v>
      </c>
      <c r="G143" s="46" t="s">
        <v>142</v>
      </c>
      <c r="H143" s="46" t="s">
        <v>142</v>
      </c>
    </row>
    <row r="144" spans="1:9" s="52" customFormat="1" ht="23.25" customHeight="1" x14ac:dyDescent="0.25">
      <c r="A144" s="62" t="s">
        <v>280</v>
      </c>
      <c r="B144" s="46" t="s">
        <v>277</v>
      </c>
      <c r="C144" s="53" t="s">
        <v>194</v>
      </c>
      <c r="D144" s="46" t="s">
        <v>142</v>
      </c>
      <c r="E144" s="46" t="s">
        <v>142</v>
      </c>
      <c r="F144" s="46" t="s">
        <v>142</v>
      </c>
      <c r="G144" s="46" t="s">
        <v>142</v>
      </c>
      <c r="H144" s="46" t="s">
        <v>142</v>
      </c>
    </row>
    <row r="145" spans="1:8" s="52" customFormat="1" ht="23.25" customHeight="1" x14ac:dyDescent="0.25">
      <c r="A145" s="62" t="s">
        <v>281</v>
      </c>
      <c r="B145" s="46" t="s">
        <v>276</v>
      </c>
      <c r="C145" s="53" t="s">
        <v>194</v>
      </c>
      <c r="D145" s="46" t="s">
        <v>142</v>
      </c>
      <c r="E145" s="46" t="s">
        <v>142</v>
      </c>
      <c r="F145" s="46" t="s">
        <v>142</v>
      </c>
      <c r="G145" s="46" t="s">
        <v>142</v>
      </c>
      <c r="H145" s="46" t="s">
        <v>142</v>
      </c>
    </row>
    <row r="146" spans="1:8" s="52" customFormat="1" ht="23.25" customHeight="1" x14ac:dyDescent="0.25">
      <c r="A146" s="62" t="s">
        <v>278</v>
      </c>
      <c r="B146" s="46" t="s">
        <v>279</v>
      </c>
      <c r="C146" s="53" t="s">
        <v>194</v>
      </c>
      <c r="D146" s="46" t="s">
        <v>142</v>
      </c>
      <c r="E146" s="46" t="s">
        <v>142</v>
      </c>
      <c r="F146" s="46" t="s">
        <v>142</v>
      </c>
      <c r="G146" s="46" t="s">
        <v>142</v>
      </c>
      <c r="H146" s="46" t="s">
        <v>142</v>
      </c>
    </row>
    <row r="147" spans="1:8" s="52" customFormat="1" ht="23.25" customHeight="1" x14ac:dyDescent="0.25">
      <c r="A147" s="62" t="s">
        <v>275</v>
      </c>
      <c r="B147" s="46" t="s">
        <v>195</v>
      </c>
      <c r="C147" s="53" t="s">
        <v>194</v>
      </c>
      <c r="D147" s="46" t="s">
        <v>142</v>
      </c>
      <c r="E147" s="46" t="s">
        <v>142</v>
      </c>
      <c r="F147" s="46" t="s">
        <v>142</v>
      </c>
      <c r="G147" s="46" t="s">
        <v>142</v>
      </c>
      <c r="H147" s="46" t="s">
        <v>142</v>
      </c>
    </row>
  </sheetData>
  <mergeCells count="33"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134:A137"/>
    <mergeCell ref="A95:A96"/>
    <mergeCell ref="A97:A99"/>
    <mergeCell ref="A103:A106"/>
    <mergeCell ref="A109:A112"/>
    <mergeCell ref="A114:A117"/>
    <mergeCell ref="A118:A121"/>
  </mergeCells>
  <phoneticPr fontId="11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opLeftCell="A19" zoomScale="130" zoomScaleNormal="130" zoomScalePageLayoutView="130" workbookViewId="0">
      <selection activeCell="B35" sqref="B35"/>
    </sheetView>
  </sheetViews>
  <sheetFormatPr baseColWidth="10" defaultColWidth="11.5703125" defaultRowHeight="18" x14ac:dyDescent="0.25"/>
  <cols>
    <col min="2" max="2" width="13.140625" customWidth="1"/>
  </cols>
  <sheetData>
    <row r="2" spans="1:4" x14ac:dyDescent="0.25">
      <c r="B2" t="s">
        <v>168</v>
      </c>
      <c r="C2" t="s">
        <v>169</v>
      </c>
    </row>
    <row r="4" spans="1:4" x14ac:dyDescent="0.25">
      <c r="A4" t="s">
        <v>103</v>
      </c>
    </row>
    <row r="5" spans="1:4" x14ac:dyDescent="0.25">
      <c r="B5" t="s">
        <v>163</v>
      </c>
      <c r="D5" t="s">
        <v>97</v>
      </c>
    </row>
    <row r="6" spans="1:4" x14ac:dyDescent="0.25">
      <c r="B6" t="s">
        <v>162</v>
      </c>
      <c r="D6" t="s">
        <v>105</v>
      </c>
    </row>
    <row r="7" spans="1:4" x14ac:dyDescent="0.25">
      <c r="B7" t="s">
        <v>170</v>
      </c>
      <c r="D7" t="s">
        <v>104</v>
      </c>
    </row>
    <row r="8" spans="1:4" x14ac:dyDescent="0.25">
      <c r="B8" t="s">
        <v>171</v>
      </c>
      <c r="D8" t="s">
        <v>100</v>
      </c>
    </row>
    <row r="9" spans="1:4" x14ac:dyDescent="0.25">
      <c r="B9" t="s">
        <v>170</v>
      </c>
      <c r="D9" t="s">
        <v>106</v>
      </c>
    </row>
    <row r="11" spans="1:4" x14ac:dyDescent="0.25">
      <c r="A11" t="s">
        <v>107</v>
      </c>
    </row>
    <row r="12" spans="1:4" x14ac:dyDescent="0.25">
      <c r="B12" t="s">
        <v>163</v>
      </c>
      <c r="D12" t="s">
        <v>108</v>
      </c>
    </row>
    <row r="13" spans="1:4" x14ac:dyDescent="0.25">
      <c r="B13" t="s">
        <v>161</v>
      </c>
      <c r="D13" t="s">
        <v>172</v>
      </c>
    </row>
    <row r="14" spans="1:4" x14ac:dyDescent="0.25">
      <c r="B14" t="s">
        <v>161</v>
      </c>
      <c r="D14" t="s">
        <v>109</v>
      </c>
    </row>
    <row r="17" spans="1:4" x14ac:dyDescent="0.25">
      <c r="A17" t="s">
        <v>110</v>
      </c>
    </row>
    <row r="18" spans="1:4" x14ac:dyDescent="0.25">
      <c r="B18" t="s">
        <v>141</v>
      </c>
      <c r="D18" t="s">
        <v>111</v>
      </c>
    </row>
    <row r="19" spans="1:4" x14ac:dyDescent="0.25">
      <c r="B19" t="s">
        <v>163</v>
      </c>
      <c r="D19" t="s">
        <v>96</v>
      </c>
    </row>
    <row r="20" spans="1:4" x14ac:dyDescent="0.25">
      <c r="B20" t="s">
        <v>162</v>
      </c>
      <c r="D20" t="s">
        <v>112</v>
      </c>
    </row>
    <row r="21" spans="1:4" x14ac:dyDescent="0.25">
      <c r="B21" t="s">
        <v>161</v>
      </c>
      <c r="D21" t="s">
        <v>113</v>
      </c>
    </row>
    <row r="23" spans="1:4" x14ac:dyDescent="0.25">
      <c r="A23" t="s">
        <v>114</v>
      </c>
    </row>
    <row r="24" spans="1:4" x14ac:dyDescent="0.25">
      <c r="B24" t="s">
        <v>141</v>
      </c>
      <c r="D24" t="s">
        <v>99</v>
      </c>
    </row>
    <row r="25" spans="1:4" x14ac:dyDescent="0.25">
      <c r="B25" t="s">
        <v>161</v>
      </c>
      <c r="D25" t="s">
        <v>27</v>
      </c>
    </row>
    <row r="27" spans="1:4" x14ac:dyDescent="0.25">
      <c r="A27" t="s">
        <v>115</v>
      </c>
    </row>
    <row r="28" spans="1:4" x14ac:dyDescent="0.25">
      <c r="B28" t="s">
        <v>141</v>
      </c>
      <c r="D28" t="s">
        <v>116</v>
      </c>
    </row>
    <row r="29" spans="1:4" x14ac:dyDescent="0.25">
      <c r="B29" t="s">
        <v>163</v>
      </c>
      <c r="D29" t="s">
        <v>117</v>
      </c>
    </row>
    <row r="30" spans="1:4" x14ac:dyDescent="0.25">
      <c r="B30" t="s">
        <v>161</v>
      </c>
      <c r="D30" t="s">
        <v>118</v>
      </c>
    </row>
    <row r="31" spans="1:4" x14ac:dyDescent="0.25">
      <c r="D31" t="s">
        <v>119</v>
      </c>
    </row>
    <row r="32" spans="1:4" x14ac:dyDescent="0.25">
      <c r="A32" t="s">
        <v>120</v>
      </c>
    </row>
    <row r="33" spans="2:4" x14ac:dyDescent="0.25">
      <c r="B33" t="s">
        <v>141</v>
      </c>
      <c r="D33" t="s">
        <v>111</v>
      </c>
    </row>
    <row r="34" spans="2:4" x14ac:dyDescent="0.25">
      <c r="B34" t="s">
        <v>163</v>
      </c>
      <c r="D34" t="s">
        <v>96</v>
      </c>
    </row>
    <row r="35" spans="2:4" x14ac:dyDescent="0.25">
      <c r="B35" t="s">
        <v>162</v>
      </c>
      <c r="D35" t="s">
        <v>121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zoomScale="85" zoomScaleNormal="85" zoomScalePageLayoutView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0" sqref="F30"/>
    </sheetView>
  </sheetViews>
  <sheetFormatPr baseColWidth="10" defaultColWidth="8.7109375" defaultRowHeight="16" x14ac:dyDescent="0.25"/>
  <cols>
    <col min="1" max="1" width="8.7109375" style="70"/>
    <col min="2" max="3" width="31.85546875" style="72" customWidth="1"/>
    <col min="4" max="4" width="4.7109375" style="80" customWidth="1"/>
    <col min="5" max="5" width="33.28515625" style="72" bestFit="1" customWidth="1"/>
    <col min="6" max="6" width="4.42578125" style="81" bestFit="1" customWidth="1"/>
    <col min="7" max="7" width="37.42578125" style="72" customWidth="1"/>
    <col min="8" max="8" width="4.42578125" style="72" bestFit="1" customWidth="1"/>
    <col min="9" max="9" width="37.85546875" style="72" customWidth="1"/>
    <col min="10" max="10" width="4.42578125" style="72" bestFit="1" customWidth="1"/>
    <col min="11" max="11" width="35.85546875" style="72" customWidth="1"/>
    <col min="12" max="12" width="4.42578125" style="72" bestFit="1" customWidth="1"/>
    <col min="13" max="16384" width="8.7109375" style="72"/>
  </cols>
  <sheetData>
    <row r="2" spans="1:13" s="67" customFormat="1" x14ac:dyDescent="0.25">
      <c r="C2" s="67" t="s">
        <v>295</v>
      </c>
      <c r="D2" s="68" t="s">
        <v>296</v>
      </c>
      <c r="E2" s="67" t="s">
        <v>297</v>
      </c>
      <c r="F2" s="69" t="s">
        <v>296</v>
      </c>
      <c r="G2" s="67" t="s">
        <v>298</v>
      </c>
      <c r="H2" s="67" t="s">
        <v>296</v>
      </c>
      <c r="I2" s="67" t="s">
        <v>299</v>
      </c>
      <c r="J2" s="67" t="s">
        <v>296</v>
      </c>
      <c r="K2" s="67" t="s">
        <v>300</v>
      </c>
      <c r="L2" s="67" t="s">
        <v>296</v>
      </c>
    </row>
    <row r="3" spans="1:13" s="67" customFormat="1" x14ac:dyDescent="0.25">
      <c r="A3" s="70" t="s">
        <v>301</v>
      </c>
      <c r="B3" s="71"/>
      <c r="C3" s="36"/>
      <c r="D3" s="36"/>
      <c r="E3" s="36"/>
      <c r="F3" s="69"/>
    </row>
    <row r="4" spans="1:13" x14ac:dyDescent="0.25">
      <c r="B4" s="71" t="s">
        <v>304</v>
      </c>
      <c r="D4" s="72"/>
      <c r="F4" s="72"/>
      <c r="G4" s="72" t="s">
        <v>320</v>
      </c>
      <c r="H4" s="36"/>
      <c r="I4" s="36" t="s">
        <v>323</v>
      </c>
      <c r="J4" s="36"/>
      <c r="K4" s="72" t="s">
        <v>322</v>
      </c>
    </row>
    <row r="5" spans="1:13" x14ac:dyDescent="0.25">
      <c r="B5" s="71" t="s">
        <v>95</v>
      </c>
      <c r="D5" s="72"/>
      <c r="F5" s="72"/>
      <c r="G5" s="72" t="s">
        <v>320</v>
      </c>
      <c r="H5" s="36"/>
      <c r="I5" s="36" t="s">
        <v>323</v>
      </c>
      <c r="J5" s="36"/>
      <c r="K5" s="72" t="s">
        <v>322</v>
      </c>
    </row>
    <row r="6" spans="1:13" ht="17" x14ac:dyDescent="0.25">
      <c r="B6" s="8" t="s">
        <v>175</v>
      </c>
      <c r="C6" s="36"/>
      <c r="D6" s="36"/>
      <c r="E6" s="36"/>
      <c r="F6" s="36"/>
      <c r="H6" s="36"/>
      <c r="I6" s="36"/>
      <c r="J6" s="36"/>
      <c r="K6" s="36"/>
    </row>
    <row r="7" spans="1:13" s="67" customFormat="1" ht="17" x14ac:dyDescent="0.25">
      <c r="B7" s="5" t="s">
        <v>25</v>
      </c>
      <c r="C7" s="36"/>
      <c r="E7" s="72"/>
      <c r="F7" s="36"/>
      <c r="G7" s="72" t="s">
        <v>320</v>
      </c>
      <c r="H7" s="36"/>
      <c r="I7" s="36" t="s">
        <v>323</v>
      </c>
      <c r="J7" s="36"/>
      <c r="K7" s="72" t="s">
        <v>322</v>
      </c>
      <c r="L7" s="72"/>
    </row>
    <row r="8" spans="1:13" s="67" customFormat="1" ht="17" x14ac:dyDescent="0.25">
      <c r="A8" s="70"/>
      <c r="B8" s="5" t="s">
        <v>310</v>
      </c>
      <c r="D8" s="36"/>
      <c r="E8" s="36"/>
      <c r="G8" s="72" t="s">
        <v>320</v>
      </c>
      <c r="H8" s="36"/>
      <c r="I8" s="36" t="s">
        <v>323</v>
      </c>
      <c r="J8" s="36"/>
      <c r="K8" s="72" t="s">
        <v>322</v>
      </c>
      <c r="L8" s="74"/>
    </row>
    <row r="9" spans="1:13" ht="17" x14ac:dyDescent="0.25">
      <c r="B9" s="5" t="s">
        <v>30</v>
      </c>
      <c r="D9" s="72"/>
      <c r="F9" s="72"/>
      <c r="G9" s="36"/>
      <c r="H9" s="36"/>
      <c r="I9" s="72" t="s">
        <v>320</v>
      </c>
      <c r="J9" s="36"/>
      <c r="K9" s="36" t="s">
        <v>323</v>
      </c>
      <c r="L9" s="36"/>
      <c r="M9" s="72" t="s">
        <v>322</v>
      </c>
    </row>
    <row r="10" spans="1:13" ht="17" x14ac:dyDescent="0.25">
      <c r="B10" s="8" t="s">
        <v>42</v>
      </c>
      <c r="C10" s="72" t="s">
        <v>315</v>
      </c>
      <c r="D10" s="72"/>
      <c r="E10" s="36" t="s">
        <v>323</v>
      </c>
      <c r="F10" s="36"/>
      <c r="G10" s="72" t="s">
        <v>322</v>
      </c>
      <c r="H10" s="36"/>
      <c r="J10" s="36"/>
      <c r="K10" s="73"/>
    </row>
    <row r="11" spans="1:13" ht="17" x14ac:dyDescent="0.25">
      <c r="B11" s="7" t="s">
        <v>45</v>
      </c>
      <c r="D11" s="36"/>
      <c r="E11" s="36" t="s">
        <v>315</v>
      </c>
      <c r="F11" s="72"/>
      <c r="G11" s="36" t="s">
        <v>323</v>
      </c>
      <c r="H11" s="36"/>
      <c r="I11" s="72" t="s">
        <v>322</v>
      </c>
      <c r="J11" s="36"/>
      <c r="K11" s="36"/>
    </row>
    <row r="12" spans="1:13" ht="17" x14ac:dyDescent="0.25">
      <c r="B12" s="8" t="s">
        <v>46</v>
      </c>
      <c r="D12" s="36"/>
      <c r="E12" s="36" t="s">
        <v>315</v>
      </c>
      <c r="F12" s="72"/>
      <c r="G12" s="36" t="s">
        <v>323</v>
      </c>
      <c r="H12" s="36"/>
      <c r="I12" s="72" t="s">
        <v>322</v>
      </c>
      <c r="J12" s="36"/>
      <c r="K12" s="36"/>
    </row>
    <row r="13" spans="1:13" ht="17" x14ac:dyDescent="0.25">
      <c r="B13" s="8" t="s">
        <v>47</v>
      </c>
      <c r="C13" s="36"/>
      <c r="D13" s="36"/>
      <c r="E13" s="36" t="s">
        <v>315</v>
      </c>
      <c r="F13" s="72"/>
      <c r="G13" s="36" t="s">
        <v>323</v>
      </c>
      <c r="H13" s="36"/>
      <c r="I13" s="72" t="s">
        <v>322</v>
      </c>
      <c r="J13" s="36"/>
      <c r="K13" s="36"/>
    </row>
    <row r="14" spans="1:13" ht="17" x14ac:dyDescent="0.25">
      <c r="B14" s="8" t="s">
        <v>313</v>
      </c>
      <c r="C14" s="72" t="s">
        <v>316</v>
      </c>
      <c r="D14" s="36"/>
      <c r="E14" s="36"/>
      <c r="F14" s="72"/>
      <c r="H14" s="36"/>
      <c r="I14" s="36"/>
      <c r="J14" s="36"/>
      <c r="K14" s="36"/>
    </row>
    <row r="15" spans="1:13" ht="17" x14ac:dyDescent="0.25">
      <c r="B15" s="5" t="s">
        <v>81</v>
      </c>
      <c r="C15" s="36"/>
      <c r="D15" s="36"/>
      <c r="E15" s="36" t="s">
        <v>318</v>
      </c>
      <c r="F15" s="72"/>
      <c r="G15" s="36" t="s">
        <v>323</v>
      </c>
      <c r="H15" s="36"/>
      <c r="I15" s="72" t="s">
        <v>322</v>
      </c>
      <c r="J15" s="36"/>
      <c r="K15" s="36"/>
    </row>
    <row r="16" spans="1:13" ht="17" x14ac:dyDescent="0.25">
      <c r="B16" s="8" t="s">
        <v>52</v>
      </c>
      <c r="C16" s="36"/>
      <c r="D16" s="36"/>
      <c r="E16" s="36"/>
      <c r="F16" s="72"/>
      <c r="H16" s="36"/>
      <c r="I16" s="36"/>
      <c r="J16" s="36"/>
      <c r="K16" s="72" t="s">
        <v>320</v>
      </c>
    </row>
    <row r="17" spans="1:13" ht="17" x14ac:dyDescent="0.25">
      <c r="B17" s="8"/>
      <c r="C17" s="36"/>
      <c r="D17" s="36"/>
      <c r="E17" s="36"/>
      <c r="F17" s="72"/>
      <c r="H17" s="36"/>
      <c r="I17" s="36"/>
      <c r="J17" s="36"/>
      <c r="K17" s="36"/>
    </row>
    <row r="18" spans="1:13" ht="17" x14ac:dyDescent="0.25">
      <c r="B18" s="8"/>
      <c r="C18" s="36"/>
      <c r="D18" s="36"/>
      <c r="E18" s="36"/>
      <c r="F18" s="72"/>
      <c r="H18" s="36"/>
      <c r="I18" s="36"/>
      <c r="J18" s="36"/>
      <c r="K18" s="36"/>
    </row>
    <row r="19" spans="1:13" ht="17" x14ac:dyDescent="0.25">
      <c r="B19" s="8"/>
      <c r="C19" s="36"/>
      <c r="D19" s="36"/>
      <c r="E19" s="36"/>
      <c r="F19" s="72"/>
      <c r="H19" s="36"/>
      <c r="I19" s="36"/>
      <c r="J19" s="36"/>
      <c r="K19" s="36"/>
    </row>
    <row r="20" spans="1:13" ht="17" x14ac:dyDescent="0.25">
      <c r="B20" s="8"/>
      <c r="C20" s="36"/>
      <c r="D20" s="36"/>
      <c r="E20" s="36"/>
      <c r="F20" s="72"/>
      <c r="H20" s="36"/>
      <c r="I20" s="36"/>
      <c r="J20" s="36"/>
      <c r="K20" s="36"/>
    </row>
    <row r="21" spans="1:13" ht="17" x14ac:dyDescent="0.25">
      <c r="B21" s="8"/>
      <c r="C21" s="36"/>
      <c r="D21" s="36"/>
      <c r="E21" s="36"/>
      <c r="F21" s="72"/>
      <c r="H21" s="36"/>
      <c r="I21" s="36"/>
      <c r="J21" s="36"/>
      <c r="K21" s="36"/>
    </row>
    <row r="22" spans="1:13" x14ac:dyDescent="0.25">
      <c r="B22" s="36"/>
      <c r="C22" s="36"/>
      <c r="D22" s="36"/>
      <c r="E22" s="36"/>
      <c r="F22" s="72"/>
      <c r="H22" s="36"/>
      <c r="I22" s="36"/>
      <c r="J22" s="36"/>
      <c r="K22" s="36"/>
    </row>
    <row r="23" spans="1:13" s="76" customFormat="1" x14ac:dyDescent="0.25">
      <c r="A23" s="75"/>
    </row>
    <row r="24" spans="1:13" x14ac:dyDescent="0.25">
      <c r="A24" s="70" t="s">
        <v>302</v>
      </c>
      <c r="B24" s="77"/>
      <c r="C24" s="36"/>
      <c r="D24" s="36"/>
      <c r="F24" s="72"/>
      <c r="H24" s="36"/>
      <c r="J24" s="36"/>
      <c r="K24" s="36"/>
    </row>
    <row r="25" spans="1:13" x14ac:dyDescent="0.25">
      <c r="A25" s="72"/>
      <c r="B25" s="78" t="s">
        <v>303</v>
      </c>
      <c r="C25" s="36" t="s">
        <v>314</v>
      </c>
      <c r="D25" s="36"/>
      <c r="E25" s="36" t="s">
        <v>323</v>
      </c>
      <c r="F25" s="36"/>
      <c r="G25" s="72" t="s">
        <v>322</v>
      </c>
      <c r="H25" s="36"/>
      <c r="I25" s="36"/>
      <c r="J25" s="36"/>
    </row>
    <row r="26" spans="1:13" x14ac:dyDescent="0.25">
      <c r="A26" s="72"/>
      <c r="B26" s="78" t="s">
        <v>321</v>
      </c>
      <c r="C26" s="36"/>
      <c r="D26" s="36"/>
      <c r="E26" s="36"/>
      <c r="F26" s="36"/>
      <c r="G26" s="72" t="s">
        <v>320</v>
      </c>
      <c r="H26" s="36"/>
      <c r="I26" s="36" t="s">
        <v>323</v>
      </c>
      <c r="J26" s="36"/>
      <c r="K26" s="72" t="s">
        <v>322</v>
      </c>
    </row>
    <row r="27" spans="1:13" x14ac:dyDescent="0.25">
      <c r="A27" s="72"/>
      <c r="B27" s="71" t="s">
        <v>23</v>
      </c>
      <c r="C27" s="36" t="s">
        <v>312</v>
      </c>
      <c r="D27" s="36"/>
      <c r="E27" s="72" t="s">
        <v>322</v>
      </c>
      <c r="F27" s="36"/>
      <c r="J27" s="36"/>
    </row>
    <row r="28" spans="1:13" ht="17" x14ac:dyDescent="0.25">
      <c r="A28" s="72"/>
      <c r="B28" s="8" t="s">
        <v>313</v>
      </c>
      <c r="C28" s="72" t="s">
        <v>316</v>
      </c>
      <c r="D28" s="72"/>
      <c r="E28" s="36"/>
      <c r="F28" s="36"/>
      <c r="G28" s="36"/>
      <c r="J28" s="36"/>
      <c r="K28" s="36"/>
    </row>
    <row r="29" spans="1:13" x14ac:dyDescent="0.25">
      <c r="A29" s="72"/>
      <c r="B29" s="71" t="s">
        <v>309</v>
      </c>
      <c r="C29" s="36"/>
      <c r="D29" s="36"/>
      <c r="E29" s="36" t="s">
        <v>317</v>
      </c>
      <c r="F29" s="36"/>
      <c r="G29" s="36"/>
      <c r="J29" s="36"/>
    </row>
    <row r="30" spans="1:13" ht="17" x14ac:dyDescent="0.25">
      <c r="A30" s="72"/>
      <c r="B30" s="5" t="s">
        <v>28</v>
      </c>
      <c r="C30" s="36"/>
      <c r="D30" s="36"/>
      <c r="E30" s="36"/>
      <c r="F30" s="72"/>
      <c r="I30" s="72" t="s">
        <v>320</v>
      </c>
      <c r="J30" s="36"/>
      <c r="K30" s="36" t="s">
        <v>323</v>
      </c>
      <c r="L30" s="36"/>
      <c r="M30" s="72" t="s">
        <v>322</v>
      </c>
    </row>
    <row r="31" spans="1:13" ht="17" x14ac:dyDescent="0.25">
      <c r="A31" s="72"/>
      <c r="B31" s="5" t="s">
        <v>319</v>
      </c>
      <c r="C31" s="36"/>
      <c r="D31" s="36"/>
      <c r="E31" s="36"/>
      <c r="F31" s="72"/>
      <c r="G31" s="72" t="s">
        <v>320</v>
      </c>
      <c r="I31" s="36" t="s">
        <v>323</v>
      </c>
      <c r="J31" s="36"/>
      <c r="K31" s="72" t="s">
        <v>322</v>
      </c>
    </row>
    <row r="32" spans="1:13" ht="17" x14ac:dyDescent="0.25">
      <c r="A32" s="72"/>
      <c r="B32" s="5" t="s">
        <v>311</v>
      </c>
      <c r="C32" s="36"/>
      <c r="D32" s="36"/>
      <c r="E32" s="36"/>
      <c r="F32" s="36"/>
      <c r="H32" s="36"/>
      <c r="I32" s="36"/>
      <c r="J32" s="36"/>
      <c r="K32" s="36" t="s">
        <v>317</v>
      </c>
    </row>
    <row r="33" spans="1:13" ht="17" x14ac:dyDescent="0.25">
      <c r="A33" s="72"/>
      <c r="B33" s="7" t="s">
        <v>34</v>
      </c>
      <c r="C33" s="36"/>
      <c r="D33" s="36"/>
      <c r="E33" s="36"/>
      <c r="F33" s="36"/>
      <c r="G33" s="36"/>
      <c r="H33" s="36"/>
      <c r="I33" s="36"/>
      <c r="J33" s="36"/>
      <c r="K33" s="72" t="s">
        <v>320</v>
      </c>
    </row>
    <row r="34" spans="1:13" ht="17" x14ac:dyDescent="0.25">
      <c r="A34" s="72"/>
      <c r="B34" s="8" t="s">
        <v>43</v>
      </c>
      <c r="D34" s="72"/>
      <c r="E34" s="72" t="s">
        <v>318</v>
      </c>
      <c r="F34" s="72"/>
      <c r="G34" s="36" t="s">
        <v>323</v>
      </c>
      <c r="H34" s="36"/>
      <c r="I34" s="72" t="s">
        <v>322</v>
      </c>
      <c r="J34" s="36"/>
    </row>
    <row r="35" spans="1:13" ht="17" x14ac:dyDescent="0.25">
      <c r="A35" s="72"/>
      <c r="B35" s="8" t="s">
        <v>124</v>
      </c>
      <c r="D35" s="72"/>
      <c r="F35" s="72"/>
      <c r="G35" s="72" t="s">
        <v>320</v>
      </c>
      <c r="H35" s="36"/>
      <c r="I35" s="36" t="s">
        <v>323</v>
      </c>
      <c r="J35" s="36"/>
      <c r="K35" s="72" t="s">
        <v>322</v>
      </c>
    </row>
    <row r="36" spans="1:13" ht="17" x14ac:dyDescent="0.25">
      <c r="A36" s="72"/>
      <c r="B36" s="8" t="s">
        <v>51</v>
      </c>
      <c r="D36" s="36"/>
      <c r="E36" s="36"/>
      <c r="F36" s="36"/>
      <c r="H36" s="36"/>
      <c r="I36" s="72" t="s">
        <v>320</v>
      </c>
      <c r="J36" s="36"/>
      <c r="K36" s="36" t="s">
        <v>323</v>
      </c>
      <c r="L36" s="36"/>
      <c r="M36" s="72" t="s">
        <v>322</v>
      </c>
    </row>
    <row r="37" spans="1:13" ht="17" x14ac:dyDescent="0.25">
      <c r="A37" s="72"/>
      <c r="B37" s="7" t="s">
        <v>27</v>
      </c>
      <c r="C37" s="36"/>
      <c r="D37" s="36"/>
      <c r="E37" s="36"/>
      <c r="F37" s="36"/>
      <c r="G37" s="72" t="s">
        <v>320</v>
      </c>
      <c r="H37" s="36"/>
      <c r="I37" s="36" t="s">
        <v>323</v>
      </c>
      <c r="J37" s="36"/>
      <c r="K37" s="72" t="s">
        <v>322</v>
      </c>
    </row>
    <row r="38" spans="1:13" ht="17" x14ac:dyDescent="0.25">
      <c r="A38" s="72"/>
      <c r="B38" s="8" t="s">
        <v>70</v>
      </c>
      <c r="D38" s="72"/>
      <c r="F38" s="72"/>
      <c r="G38" s="36"/>
      <c r="H38" s="36"/>
      <c r="I38" s="72" t="s">
        <v>320</v>
      </c>
      <c r="J38" s="36"/>
      <c r="K38" s="36" t="s">
        <v>323</v>
      </c>
      <c r="L38" s="36"/>
      <c r="M38" s="72" t="s">
        <v>322</v>
      </c>
    </row>
    <row r="39" spans="1:13" x14ac:dyDescent="0.25">
      <c r="A39" s="72"/>
      <c r="B39" s="78" t="s">
        <v>324</v>
      </c>
      <c r="D39" s="72"/>
      <c r="F39" s="72"/>
      <c r="G39" s="36"/>
      <c r="H39" s="36"/>
      <c r="I39" s="73"/>
      <c r="J39" s="36"/>
    </row>
    <row r="40" spans="1:13" x14ac:dyDescent="0.25">
      <c r="A40" s="72"/>
      <c r="B40" s="71"/>
      <c r="C40" s="36"/>
      <c r="D40" s="36"/>
      <c r="E40" s="79"/>
      <c r="F40" s="72"/>
      <c r="H40" s="36"/>
      <c r="J40" s="36"/>
    </row>
    <row r="41" spans="1:13" x14ac:dyDescent="0.25">
      <c r="A41" s="72"/>
      <c r="C41" s="36"/>
      <c r="D41" s="36"/>
      <c r="F41" s="72"/>
      <c r="H41" s="36"/>
      <c r="I41" s="36"/>
      <c r="J41" s="36"/>
      <c r="K41" s="36"/>
    </row>
    <row r="42" spans="1:13" x14ac:dyDescent="0.25">
      <c r="A42" s="72"/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3" x14ac:dyDescent="0.25">
      <c r="A43" s="72"/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3" x14ac:dyDescent="0.25">
      <c r="A44" s="72"/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3" x14ac:dyDescent="0.25">
      <c r="A45" s="72"/>
    </row>
  </sheetData>
  <phoneticPr fontId="11" type="noConversion"/>
  <conditionalFormatting sqref="B22:C22 K41 I41 I22:J22 I14 K12:K15 C3:E3 D11:D24 E28:F28 F7 D8 I4 H23:H26 L34:L35 C29:D31 F29:G29 H7:H8 J4:J5 B3:B5 L4:L5 H32:H33 L28:L29 B27 J23:J25 L7:L8 J9:J21 C13 C15:C21 E11:E22 K17:K21 L10:L24 I16:I21 J27:J30 J32:J34 L31">
    <cfRule type="cellIs" dxfId="45" priority="54" operator="equal">
      <formula>"TBD"</formula>
    </cfRule>
  </conditionalFormatting>
  <conditionalFormatting sqref="E23 B23:C23 I6 I23 C29:C31">
    <cfRule type="cellIs" dxfId="44" priority="53" operator="equal">
      <formula>"未完成"</formula>
    </cfRule>
  </conditionalFormatting>
  <conditionalFormatting sqref="J39 L39">
    <cfRule type="cellIs" dxfId="43" priority="52" operator="equal">
      <formula>"TBD"</formula>
    </cfRule>
  </conditionalFormatting>
  <conditionalFormatting sqref="B29">
    <cfRule type="cellIs" dxfId="42" priority="49" operator="equal">
      <formula>"TBD"</formula>
    </cfRule>
  </conditionalFormatting>
  <conditionalFormatting sqref="B24">
    <cfRule type="cellIs" dxfId="41" priority="50" operator="equal">
      <formula>"TBD"</formula>
    </cfRule>
  </conditionalFormatting>
  <conditionalFormatting sqref="J38">
    <cfRule type="cellIs" dxfId="40" priority="45" operator="equal">
      <formula>"TBD"</formula>
    </cfRule>
  </conditionalFormatting>
  <conditionalFormatting sqref="H40 J40">
    <cfRule type="cellIs" dxfId="39" priority="44" operator="equal">
      <formula>"TBD"</formula>
    </cfRule>
  </conditionalFormatting>
  <conditionalFormatting sqref="B40">
    <cfRule type="cellIs" dxfId="38" priority="43" operator="equal">
      <formula>"TBD"</formula>
    </cfRule>
  </conditionalFormatting>
  <conditionalFormatting sqref="B33">
    <cfRule type="cellIs" dxfId="37" priority="42" operator="equal">
      <formula>"未完成"</formula>
    </cfRule>
  </conditionalFormatting>
  <conditionalFormatting sqref="B11">
    <cfRule type="cellIs" dxfId="36" priority="41" operator="equal">
      <formula>"未完成"</formula>
    </cfRule>
  </conditionalFormatting>
  <conditionalFormatting sqref="B37">
    <cfRule type="cellIs" dxfId="35" priority="40" operator="equal">
      <formula>"未完成"</formula>
    </cfRule>
  </conditionalFormatting>
  <conditionalFormatting sqref="I5">
    <cfRule type="cellIs" dxfId="34" priority="39" operator="equal">
      <formula>"TBD"</formula>
    </cfRule>
  </conditionalFormatting>
  <conditionalFormatting sqref="J7">
    <cfRule type="cellIs" dxfId="33" priority="36" operator="equal">
      <formula>"TBD"</formula>
    </cfRule>
  </conditionalFormatting>
  <conditionalFormatting sqref="I7">
    <cfRule type="cellIs" dxfId="32" priority="35" operator="equal">
      <formula>"TBD"</formula>
    </cfRule>
  </conditionalFormatting>
  <conditionalFormatting sqref="J8">
    <cfRule type="cellIs" dxfId="31" priority="34" operator="equal">
      <formula>"TBD"</formula>
    </cfRule>
  </conditionalFormatting>
  <conditionalFormatting sqref="I8">
    <cfRule type="cellIs" dxfId="30" priority="33" operator="equal">
      <formula>"TBD"</formula>
    </cfRule>
  </conditionalFormatting>
  <conditionalFormatting sqref="L9">
    <cfRule type="cellIs" dxfId="29" priority="32" operator="equal">
      <formula>"TBD"</formula>
    </cfRule>
  </conditionalFormatting>
  <conditionalFormatting sqref="K9">
    <cfRule type="cellIs" dxfId="28" priority="31" operator="equal">
      <formula>"TBD"</formula>
    </cfRule>
  </conditionalFormatting>
  <conditionalFormatting sqref="H11">
    <cfRule type="cellIs" dxfId="27" priority="30" operator="equal">
      <formula>"TBD"</formula>
    </cfRule>
  </conditionalFormatting>
  <conditionalFormatting sqref="G11">
    <cfRule type="cellIs" dxfId="26" priority="29" operator="equal">
      <formula>"TBD"</formula>
    </cfRule>
  </conditionalFormatting>
  <conditionalFormatting sqref="H12">
    <cfRule type="cellIs" dxfId="25" priority="28" operator="equal">
      <formula>"TBD"</formula>
    </cfRule>
  </conditionalFormatting>
  <conditionalFormatting sqref="G12">
    <cfRule type="cellIs" dxfId="24" priority="27" operator="equal">
      <formula>"TBD"</formula>
    </cfRule>
  </conditionalFormatting>
  <conditionalFormatting sqref="H13">
    <cfRule type="cellIs" dxfId="23" priority="26" operator="equal">
      <formula>"TBD"</formula>
    </cfRule>
  </conditionalFormatting>
  <conditionalFormatting sqref="G13">
    <cfRule type="cellIs" dxfId="22" priority="25" operator="equal">
      <formula>"TBD"</formula>
    </cfRule>
  </conditionalFormatting>
  <conditionalFormatting sqref="H15">
    <cfRule type="cellIs" dxfId="21" priority="24" operator="equal">
      <formula>"TBD"</formula>
    </cfRule>
  </conditionalFormatting>
  <conditionalFormatting sqref="G15">
    <cfRule type="cellIs" dxfId="20" priority="23" operator="equal">
      <formula>"TBD"</formula>
    </cfRule>
  </conditionalFormatting>
  <conditionalFormatting sqref="F10">
    <cfRule type="cellIs" dxfId="19" priority="22" operator="equal">
      <formula>"TBD"</formula>
    </cfRule>
  </conditionalFormatting>
  <conditionalFormatting sqref="E10">
    <cfRule type="cellIs" dxfId="18" priority="21" operator="equal">
      <formula>"TBD"</formula>
    </cfRule>
  </conditionalFormatting>
  <conditionalFormatting sqref="F25">
    <cfRule type="cellIs" dxfId="17" priority="20" operator="equal">
      <formula>"TBD"</formula>
    </cfRule>
  </conditionalFormatting>
  <conditionalFormatting sqref="E25">
    <cfRule type="cellIs" dxfId="16" priority="19" operator="equal">
      <formula>"TBD"</formula>
    </cfRule>
  </conditionalFormatting>
  <conditionalFormatting sqref="J26">
    <cfRule type="cellIs" dxfId="15" priority="16" operator="equal">
      <formula>"TBD"</formula>
    </cfRule>
  </conditionalFormatting>
  <conditionalFormatting sqref="I26">
    <cfRule type="cellIs" dxfId="14" priority="15" operator="equal">
      <formula>"TBD"</formula>
    </cfRule>
  </conditionalFormatting>
  <conditionalFormatting sqref="J31">
    <cfRule type="cellIs" dxfId="13" priority="14" operator="equal">
      <formula>"TBD"</formula>
    </cfRule>
  </conditionalFormatting>
  <conditionalFormatting sqref="I31">
    <cfRule type="cellIs" dxfId="12" priority="13" operator="equal">
      <formula>"TBD"</formula>
    </cfRule>
  </conditionalFormatting>
  <conditionalFormatting sqref="L30">
    <cfRule type="cellIs" dxfId="11" priority="12" operator="equal">
      <formula>"TBD"</formula>
    </cfRule>
  </conditionalFormatting>
  <conditionalFormatting sqref="K30">
    <cfRule type="cellIs" dxfId="10" priority="11" operator="equal">
      <formula>"TBD"</formula>
    </cfRule>
  </conditionalFormatting>
  <conditionalFormatting sqref="L36">
    <cfRule type="cellIs" dxfId="9" priority="10" operator="equal">
      <formula>"TBD"</formula>
    </cfRule>
  </conditionalFormatting>
  <conditionalFormatting sqref="K36">
    <cfRule type="cellIs" dxfId="8" priority="9" operator="equal">
      <formula>"TBD"</formula>
    </cfRule>
  </conditionalFormatting>
  <conditionalFormatting sqref="L38">
    <cfRule type="cellIs" dxfId="7" priority="8" operator="equal">
      <formula>"TBD"</formula>
    </cfRule>
  </conditionalFormatting>
  <conditionalFormatting sqref="K38">
    <cfRule type="cellIs" dxfId="6" priority="7" operator="equal">
      <formula>"TBD"</formula>
    </cfRule>
  </conditionalFormatting>
  <conditionalFormatting sqref="J37">
    <cfRule type="cellIs" dxfId="5" priority="6" operator="equal">
      <formula>"TBD"</formula>
    </cfRule>
  </conditionalFormatting>
  <conditionalFormatting sqref="I37">
    <cfRule type="cellIs" dxfId="4" priority="5" operator="equal">
      <formula>"TBD"</formula>
    </cfRule>
  </conditionalFormatting>
  <conditionalFormatting sqref="J35">
    <cfRule type="cellIs" dxfId="3" priority="4" operator="equal">
      <formula>"TBD"</formula>
    </cfRule>
  </conditionalFormatting>
  <conditionalFormatting sqref="I35">
    <cfRule type="cellIs" dxfId="2" priority="3" operator="equal">
      <formula>"TBD"</formula>
    </cfRule>
  </conditionalFormatting>
  <conditionalFormatting sqref="H34">
    <cfRule type="cellIs" dxfId="1" priority="2" operator="equal">
      <formula>"TBD"</formula>
    </cfRule>
  </conditionalFormatting>
  <conditionalFormatting sqref="G3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目标</vt:lpstr>
      <vt:lpstr>策划工作</vt:lpstr>
      <vt:lpstr>美术工作</vt:lpstr>
      <vt:lpstr>程序工作</vt:lpstr>
      <vt:lpstr>测试工作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2015-12-29T01:52:57Z</dcterms:created>
  <dcterms:modified xsi:type="dcterms:W3CDTF">2016-01-03T10:31:55Z</dcterms:modified>
</cp:coreProperties>
</file>