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3560" yWindow="700" windowWidth="35140" windowHeight="18720" tabRatio="500" activeTab="1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7" i="2"/>
  <c r="J151" i="2"/>
  <c r="O15" i="2"/>
  <c r="K151" i="2"/>
  <c r="L151" i="2"/>
  <c r="U48" i="5"/>
  <c r="S23" i="5"/>
  <c r="S48" i="5"/>
  <c r="O40" i="5"/>
  <c r="Z39" i="5"/>
  <c r="O39" i="5"/>
  <c r="O31" i="5"/>
  <c r="O21" i="5"/>
  <c r="O20" i="5"/>
  <c r="O19" i="5"/>
  <c r="N147" i="2"/>
  <c r="Q147" i="2"/>
  <c r="H150" i="2"/>
  <c r="J157" i="2"/>
  <c r="J158" i="2"/>
  <c r="J160" i="2"/>
  <c r="J161" i="2"/>
  <c r="J163" i="2"/>
  <c r="J164" i="2"/>
  <c r="J166" i="2"/>
  <c r="J168" i="2"/>
  <c r="J169" i="2"/>
  <c r="J176" i="2"/>
  <c r="J178" i="2"/>
  <c r="J180" i="2"/>
  <c r="J182" i="2"/>
  <c r="I159" i="2"/>
  <c r="J159" i="2"/>
  <c r="J162" i="2"/>
  <c r="J170" i="2"/>
  <c r="J171" i="2"/>
  <c r="H154" i="2"/>
  <c r="I156" i="2"/>
  <c r="J156" i="2"/>
  <c r="J165" i="2"/>
  <c r="J167" i="2"/>
  <c r="J172" i="2"/>
  <c r="J173" i="2"/>
  <c r="J175" i="2"/>
  <c r="J177" i="2"/>
  <c r="J179" i="2"/>
  <c r="J181" i="2"/>
  <c r="H153" i="2"/>
  <c r="K147" i="2"/>
  <c r="X147" i="2"/>
  <c r="Y147" i="2"/>
  <c r="H152" i="2"/>
  <c r="R147" i="2"/>
  <c r="H151" i="2"/>
  <c r="H147" i="2"/>
  <c r="J11" i="2"/>
  <c r="J12" i="2"/>
  <c r="J13" i="2"/>
  <c r="J26" i="2"/>
  <c r="J32" i="2"/>
  <c r="J33" i="2"/>
  <c r="J38" i="2"/>
  <c r="J39" i="2"/>
  <c r="J40" i="2"/>
  <c r="J41" i="2"/>
  <c r="J59" i="2"/>
  <c r="J60" i="2"/>
  <c r="J50" i="2"/>
  <c r="J51" i="2"/>
  <c r="J53" i="2"/>
  <c r="J46" i="2"/>
  <c r="J48" i="2"/>
  <c r="J55" i="2"/>
  <c r="J56" i="2"/>
  <c r="J57" i="2"/>
  <c r="J62" i="2"/>
  <c r="J63" i="2"/>
  <c r="J64" i="2"/>
  <c r="J65" i="2"/>
  <c r="J66" i="2"/>
  <c r="J68" i="2"/>
  <c r="J69" i="2"/>
  <c r="J71" i="2"/>
  <c r="J72" i="2"/>
  <c r="J73" i="2"/>
  <c r="J74" i="2"/>
  <c r="J80" i="2"/>
  <c r="J81" i="2"/>
  <c r="J96" i="2"/>
  <c r="J82" i="2"/>
  <c r="J86" i="2"/>
  <c r="J87" i="2"/>
  <c r="J88" i="2"/>
  <c r="J89" i="2"/>
  <c r="J90" i="2"/>
  <c r="J91" i="2"/>
  <c r="J92" i="2"/>
  <c r="J84" i="2"/>
  <c r="J93" i="2"/>
  <c r="J102" i="2"/>
  <c r="J116" i="2"/>
  <c r="J117" i="2"/>
  <c r="J118" i="2"/>
  <c r="J119" i="2"/>
  <c r="J120" i="2"/>
  <c r="J126" i="2"/>
  <c r="J127" i="2"/>
  <c r="J128" i="2"/>
  <c r="J129" i="2"/>
  <c r="J131" i="2"/>
  <c r="J138" i="2"/>
  <c r="J139" i="2"/>
  <c r="J141" i="2"/>
  <c r="J142" i="2"/>
  <c r="J147" i="2"/>
  <c r="L147" i="2"/>
  <c r="M32" i="2"/>
  <c r="M39" i="2"/>
  <c r="M40" i="2"/>
  <c r="M41" i="2"/>
  <c r="M43" i="2"/>
  <c r="M59" i="2"/>
  <c r="M53" i="2"/>
  <c r="M46" i="2"/>
  <c r="M48" i="2"/>
  <c r="M57" i="2"/>
  <c r="M147" i="2"/>
  <c r="U147" i="2"/>
  <c r="W39" i="2"/>
  <c r="W40" i="2"/>
  <c r="W41" i="2"/>
  <c r="W60" i="2"/>
  <c r="W50" i="2"/>
  <c r="W53" i="2"/>
  <c r="W46" i="2"/>
  <c r="W47" i="2"/>
  <c r="W55" i="2"/>
  <c r="W56" i="2"/>
  <c r="W57" i="2"/>
  <c r="W62" i="2"/>
  <c r="W63" i="2"/>
  <c r="W64" i="2"/>
  <c r="W65" i="2"/>
  <c r="W66" i="2"/>
  <c r="W67" i="2"/>
  <c r="W68" i="2"/>
  <c r="W69" i="2"/>
  <c r="W72" i="2"/>
  <c r="W73" i="2"/>
  <c r="W74" i="2"/>
  <c r="W80" i="2"/>
  <c r="W81" i="2"/>
  <c r="W96" i="2"/>
  <c r="W82" i="2"/>
  <c r="W86" i="2"/>
  <c r="W87" i="2"/>
  <c r="W88" i="2"/>
  <c r="W89" i="2"/>
  <c r="W90" i="2"/>
  <c r="W91" i="2"/>
  <c r="W92" i="2"/>
  <c r="W84" i="2"/>
  <c r="W93" i="2"/>
  <c r="W113" i="2"/>
  <c r="W114" i="2"/>
  <c r="W115" i="2"/>
  <c r="W116" i="2"/>
  <c r="W117" i="2"/>
  <c r="W118" i="2"/>
  <c r="W119" i="2"/>
  <c r="W147" i="2"/>
  <c r="H149" i="2"/>
  <c r="V147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<sst xmlns="http://schemas.openxmlformats.org/spreadsheetml/2006/main" count="3716" uniqueCount="992">
  <si>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</si>
  <si>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</si>
  <si>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</si>
  <si>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</si>
  <si>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</si>
  <si>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</si>
  <si>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</si>
  <si>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</si>
  <si>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</si>
  <si>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</si>
  <si>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</si>
  <si>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</si>
  <si>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</si>
  <si>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</si>
  <si>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</si>
  <si>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</si>
  <si>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</si>
  <si>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</si>
  <si>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</si>
  <si>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</si>
  <si>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</si>
  <si>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</si>
  <si>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</si>
  <si>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</si>
  <si>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</si>
  <si>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</si>
  <si>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</si>
  <si>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</si>
  <si>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</si>
  <si>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</si>
  <si>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</si>
  <si>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</si>
  <si>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</si>
  <si>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</si>
  <si>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</si>
  <si>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</si>
  <si>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</si>
  <si>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</si>
  <si>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</si>
  <si>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</si>
  <si>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</si>
  <si>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</si>
  <si>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</si>
  <si>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</si>
  <si>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</si>
  <si>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</si>
  <si>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</si>
  <si>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</si>
  <si>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</si>
  <si>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</si>
  <si>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</si>
  <si>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</si>
  <si>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</si>
  <si>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</si>
  <si>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</si>
  <si>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</si>
  <si>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</si>
  <si>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</si>
  <si>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</si>
  <si>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</si>
  <si>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</si>
  <si>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</si>
  <si>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</si>
  <si>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</si>
  <si>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</si>
  <si>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</si>
  <si>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</si>
  <si>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</si>
  <si>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</si>
  <si>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</si>
  <si>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</si>
  <si>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</si>
  <si>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</si>
  <si>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</si>
  <si>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</si>
  <si>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</si>
  <si>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</si>
  <si>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</si>
  <si>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</si>
  <si>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</si>
  <si>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</si>
  <si>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</si>
  <si>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</si>
  <si>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</si>
  <si>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</si>
  <si>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</si>
  <si>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</si>
  <si>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</si>
  <si>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</si>
  <si>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</si>
  <si>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</si>
  <si>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</si>
  <si>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</si>
  <si>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</si>
  <si>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</si>
  <si>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</si>
  <si>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</si>
  <si>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</si>
  <si>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</si>
  <si>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</si>
  <si>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</si>
  <si>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</si>
  <si>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</si>
  <si>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</si>
  <si>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</si>
  <si>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</si>
  <si>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</si>
  <si>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</si>
  <si>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</si>
  <si>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</si>
  <si>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</si>
  <si>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</si>
  <si>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</si>
  <si>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</si>
  <si>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</si>
  <si>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</si>
  <si>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</si>
  <si>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</si>
  <si>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</si>
  <si>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</si>
  <si>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</si>
  <si>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</si>
  <si>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</si>
  <si>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</si>
  <si>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</si>
  <si>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</si>
  <si>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</si>
  <si>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</si>
  <si>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</si>
  <si>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</si>
  <si>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</si>
  <si>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</si>
  <si>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</si>
  <si>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</si>
  <si>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</si>
  <si>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</si>
  <si>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</si>
  <si>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</si>
  <si>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</si>
  <si>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</si>
  <si>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</si>
  <si>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</si>
  <si>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</si>
  <si>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</si>
  <si>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</si>
  <si>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</si>
  <si>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</si>
  <si>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</si>
  <si>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</si>
  <si>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</si>
  <si>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</si>
  <si>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</si>
  <si>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</si>
  <si>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</si>
  <si>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</si>
  <si>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</si>
  <si>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</si>
  <si>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</si>
  <si>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</si>
  <si>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</si>
  <si>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</si>
  <si>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</si>
  <si>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</si>
  <si>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</si>
  <si>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</si>
  <si>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</si>
  <si>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</si>
  <si>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</si>
  <si>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</si>
  <si>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</si>
  <si>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</si>
  <si>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</si>
  <si>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</si>
  <si>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</si>
  <si>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</si>
  <si>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</si>
  <si>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</si>
  <si>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</si>
  <si>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</si>
  <si>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</si>
  <si>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</si>
  <si>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</si>
  <si>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</si>
  <si>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</si>
  <si>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</si>
  <si>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</si>
  <si>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</si>
  <si>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</si>
  <si>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</si>
  <si>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</si>
  <si>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</si>
  <si>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</si>
  <si>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</si>
  <si>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</si>
  <si>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</si>
  <si>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</si>
  <si>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</si>
  <si>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</si>
  <si>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</si>
  <si>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</si>
  <si>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</si>
  <si>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</si>
  <si>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</si>
  <si>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</si>
  <si>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</si>
  <si>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</si>
  <si>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</si>
  <si>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</si>
  <si>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</si>
  <si>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</si>
  <si>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</si>
  <si>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</si>
  <si>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</si>
  <si>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</si>
  <si>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</si>
  <si>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</si>
  <si>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</si>
  <si>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</si>
  <si>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</si>
  <si>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</si>
  <si>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</si>
  <si>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</si>
  <si>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</si>
  <si>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</si>
  <si>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</si>
  <si>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</si>
  <si>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</si>
  <si>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</si>
  <si>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</si>
  <si>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</si>
  <si>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</si>
  <si>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</si>
  <si>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</si>
  <si>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</si>
  <si>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</si>
  <si>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</si>
  <si>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</si>
  <si>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</si>
  <si>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</si>
  <si>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</si>
  <si>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</si>
  <si>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</si>
  <si>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</si>
  <si>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</si>
  <si>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</si>
  <si>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</si>
  <si>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</si>
  <si>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</si>
  <si>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</si>
  <si>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</si>
  <si>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</si>
  <si>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</si>
  <si>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</si>
  <si>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</si>
  <si>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</si>
  <si>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</si>
  <si>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</si>
  <si>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</si>
  <si>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</si>
  <si>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</si>
  <si>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</si>
  <si>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</si>
  <si>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</si>
  <si>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</si>
  <si>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</si>
  <si>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</si>
  <si>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</si>
  <si>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</si>
  <si>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</si>
  <si>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</si>
  <si>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</si>
  <si>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</si>
  <si>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</si>
  <si>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</si>
  <si>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</si>
  <si>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</si>
  <si>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</si>
  <si>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</si>
  <si>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</si>
  <si>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</si>
  <si>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</si>
  <si>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</si>
  <si>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</si>
  <si>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</si>
  <si>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</si>
  <si>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</si>
  <si>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</si>
  <si>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</si>
  <si>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</si>
  <si>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</si>
  <si>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</si>
  <si>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</si>
  <si>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</si>
  <si>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</si>
  <si>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</si>
  <si>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</si>
  <si>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</si>
  <si>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</si>
  <si>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</si>
  <si>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</si>
  <si>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</si>
  <si>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</si>
  <si>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</si>
  <si>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</si>
  <si>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</si>
  <si>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</si>
  <si>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</si>
  <si>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</si>
  <si>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</si>
  <si>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</si>
  <si>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</si>
  <si>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</si>
  <si>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</si>
  <si>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</si>
  <si>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</si>
  <si>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</si>
  <si>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</si>
  <si>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</si>
  <si>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</si>
  <si>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</si>
  <si>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</si>
  <si>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</si>
  <si>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</si>
  <si>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</si>
  <si>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</si>
  <si>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</si>
  <si>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</si>
  <si>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</si>
  <si>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</si>
  <si>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</si>
  <si>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</si>
  <si>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</si>
  <si>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</si>
  <si>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</si>
  <si>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</si>
  <si>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</si>
  <si>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</si>
  <si>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</si>
  <si>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</si>
  <si>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</si>
  <si>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</si>
  <si>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</si>
  <si>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</si>
  <si>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</si>
  <si>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</si>
  <si>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</si>
  <si>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</si>
  <si>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</si>
  <si>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</si>
  <si>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</si>
  <si>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</si>
  <si>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</si>
  <si>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</si>
  <si>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</si>
  <si>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</si>
  <si>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</si>
  <si>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</si>
  <si>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</si>
  <si>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</si>
  <si>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</si>
  <si>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</si>
  <si>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</si>
  <si>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</si>
  <si>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</si>
  <si>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</si>
  <si>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</si>
  <si>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</si>
  <si>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</si>
  <si>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</si>
  <si>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</si>
  <si>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</si>
  <si>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</si>
  <si>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</si>
  <si>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</si>
  <si>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</si>
  <si>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</si>
  <si>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</si>
  <si>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</si>
  <si>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</si>
  <si>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</si>
  <si>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</si>
  <si>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</si>
  <si>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</si>
  <si>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</si>
  <si>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</si>
  <si>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</si>
  <si>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</si>
  <si>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</si>
  <si>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</si>
  <si>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</si>
  <si>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</si>
  <si>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</si>
  <si>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</si>
  <si>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</si>
  <si>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</si>
  <si>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</si>
  <si>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</si>
  <si>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</si>
  <si>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</si>
  <si>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</si>
  <si>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</si>
  <si>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</si>
  <si>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</si>
  <si>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</si>
  <si>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</si>
  <si>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</si>
  <si>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</si>
  <si>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</si>
  <si>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</si>
  <si>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</si>
  <si>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</si>
  <si>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</si>
  <si>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</si>
  <si>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</si>
  <si>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</si>
  <si>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</si>
  <si>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</si>
  <si>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</si>
  <si>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</si>
  <si>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</si>
  <si>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</si>
  <si>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</si>
  <si>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</si>
  <si>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</si>
  <si>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</si>
  <si>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</si>
  <si>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</si>
  <si>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</si>
  <si>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</si>
  <si>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</si>
  <si>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</si>
  <si>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</si>
  <si>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</si>
  <si>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</si>
  <si>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</si>
  <si>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</si>
  <si>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</si>
  <si>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</si>
  <si>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</si>
  <si>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</si>
  <si>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</si>
  <si>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</si>
  <si>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</si>
  <si>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</si>
  <si>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</si>
  <si>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</si>
  <si>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</si>
  <si>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</si>
  <si>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</si>
  <si>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</si>
  <si>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</si>
  <si>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</si>
  <si>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</si>
  <si>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</si>
  <si>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</si>
  <si>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</si>
  <si>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</si>
  <si>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</si>
  <si>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</si>
  <si>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</si>
  <si>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</si>
  <si>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</si>
  <si>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</si>
  <si>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</si>
  <si>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</si>
  <si>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</si>
  <si>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</si>
  <si>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</si>
  <si>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</si>
  <si>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</si>
  <si>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</si>
  <si>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</si>
  <si>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</si>
  <si>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</si>
  <si>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</si>
  <si>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</si>
  <si>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</si>
  <si>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</si>
  <si>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</si>
  <si>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</si>
  <si>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</si>
  <si>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</si>
  <si>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</si>
  <si>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</si>
  <si>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</si>
  <si>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</si>
  <si>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</si>
  <si>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</si>
  <si>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</si>
  <si>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</si>
  <si>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</si>
  <si>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</si>
  <si>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</si>
  <si>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</si>
  <si>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</si>
  <si>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</si>
  <si>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</si>
  <si>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</si>
  <si>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</si>
  <si>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</si>
  <si>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</si>
  <si>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</si>
  <si>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</si>
  <si>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</si>
  <si>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</si>
  <si>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</si>
  <si>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</si>
  <si>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</si>
  <si>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</si>
  <si>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</si>
  <si>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</si>
  <si>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</si>
  <si>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</si>
  <si>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</si>
  <si>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</si>
  <si>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</si>
  <si>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</si>
  <si>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</si>
  <si>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</si>
  <si>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</si>
  <si>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</si>
  <si>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</si>
  <si>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</si>
  <si>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</si>
  <si>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</si>
  <si>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</si>
  <si>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</si>
  <si>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</si>
  <si>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</si>
  <si>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</si>
  <si>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</si>
  <si>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</si>
  <si>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</si>
  <si>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</si>
  <si>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</si>
  <si>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</si>
  <si>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</si>
  <si>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</si>
  <si>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</si>
  <si>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</si>
  <si>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</si>
  <si>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</si>
  <si>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</si>
  <si>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</si>
  <si>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</si>
  <si>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</si>
  <si>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</si>
  <si>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</si>
  <si>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</si>
  <si>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</si>
  <si>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</si>
  <si>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</si>
  <si>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</si>
  <si>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</si>
  <si>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</si>
  <si>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</si>
  <si>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</si>
  <si>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</si>
  <si>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</si>
  <si>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</si>
  <si>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</si>
  <si>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</si>
  <si>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</si>
  <si>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</si>
  <si>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</si>
  <si>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</si>
  <si>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</si>
  <si>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</si>
  <si>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</si>
  <si>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</si>
  <si>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</si>
  <si>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</si>
  <si>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</si>
  <si>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</si>
  <si>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</si>
  <si>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</si>
  <si>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</si>
  <si>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</si>
  <si>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</si>
  <si>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</si>
  <si>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</si>
  <si>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</si>
  <si>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</si>
  <si>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</si>
  <si>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</si>
  <si>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</si>
  <si>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</si>
  <si>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</si>
  <si>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</si>
  <si>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</si>
  <si>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</si>
  <si>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</si>
  <si>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</si>
  <si>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</si>
  <si>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</si>
  <si>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</si>
  <si>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</si>
  <si>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</si>
  <si>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</si>
  <si>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</si>
  <si>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</si>
  <si>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</si>
  <si>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</si>
  <si>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</si>
  <si>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</si>
  <si>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</si>
  <si>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</si>
  <si>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</si>
  <si>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</si>
  <si>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</si>
  <si>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</si>
  <si>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</si>
  <si>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</si>
  <si>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</si>
  <si>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</si>
  <si>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</si>
  <si>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</si>
  <si>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</si>
  <si>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</si>
  <si>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</si>
  <si>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</si>
  <si>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</si>
  <si>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</si>
  <si>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</si>
  <si>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</si>
  <si>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</si>
  <si>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</si>
  <si>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</si>
  <si>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</si>
  <si>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</si>
  <si>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</si>
  <si>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</si>
  <si>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</si>
  <si>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</si>
  <si>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</si>
  <si>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</si>
  <si>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</si>
  <si>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</si>
  <si>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</si>
  <si>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</si>
  <si>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</si>
  <si>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</si>
  <si>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</si>
  <si>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</si>
  <si>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</si>
  <si>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</si>
  <si>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</si>
  <si>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</si>
  <si>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</si>
  <si>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</si>
  <si>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</si>
  <si>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</si>
  <si>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</si>
  <si>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</si>
  <si>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</si>
  <si>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</si>
  <si>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</si>
  <si>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</si>
  <si>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</si>
  <si>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</si>
  <si>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</si>
  <si>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</si>
  <si>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</si>
  <si>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</si>
  <si>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</si>
  <si>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</si>
  <si>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</si>
  <si>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</si>
  <si>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</si>
  <si>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</si>
  <si>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</si>
  <si>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</si>
  <si>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</si>
  <si>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</si>
  <si>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</si>
  <si>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</si>
  <si>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</si>
  <si>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</si>
  <si>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</si>
  <si>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</si>
  <si>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</si>
  <si>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</si>
  <si>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</si>
  <si>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</si>
  <si>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</si>
  <si>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</si>
  <si>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</si>
  <si>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</si>
  <si>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</si>
  <si>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</si>
  <si>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</si>
  <si>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</si>
  <si>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</si>
  <si>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</si>
  <si>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</si>
  <si>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</si>
  <si>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</si>
  <si>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</si>
  <si>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</si>
  <si>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</si>
  <si>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</si>
  <si>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</si>
  <si>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</si>
  <si>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</si>
  <si>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</si>
  <si>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</si>
  <si>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</si>
  <si>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</si>
  <si>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</si>
  <si>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</si>
  <si>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</si>
  <si>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</si>
  <si>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</si>
  <si>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</si>
  <si>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</si>
  <si>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</si>
  <si>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</si>
  <si>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</si>
  <si>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</si>
  <si>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</si>
  <si>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</si>
  <si>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</si>
  <si>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</si>
  <si>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</si>
  <si>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</si>
  <si>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</si>
  <si>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</si>
  <si>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</si>
  <si>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</si>
  <si>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</si>
  <si>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</si>
  <si>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</si>
  <si>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</si>
  <si>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</si>
  <si>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</si>
  <si>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</si>
  <si>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</si>
  <si>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</si>
  <si>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</si>
  <si>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</si>
  <si>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</si>
  <si>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</si>
  <si>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</si>
  <si>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</si>
  <si>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</si>
  <si>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</si>
  <si>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</si>
  <si>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</si>
  <si>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</si>
  <si>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</si>
  <si>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</si>
  <si>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</si>
  <si>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</si>
  <si>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</si>
  <si>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</si>
  <si>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</si>
  <si>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</si>
  <si>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</si>
  <si>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</si>
  <si>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</si>
  <si>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</si>
  <si>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</si>
  <si>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</si>
  <si>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</si>
  <si>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</si>
  <si>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</si>
  <si>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</si>
  <si>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</si>
  <si>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</si>
  <si>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</si>
  <si>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</si>
  <si>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</si>
  <si>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</si>
  <si>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</si>
  <si>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</si>
  <si>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</si>
  <si>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</si>
  <si>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</si>
  <si>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</si>
  <si>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</si>
  <si>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</si>
  <si>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</si>
  <si>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</si>
  <si>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</si>
  <si>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</si>
  <si>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</si>
  <si>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</si>
  <si>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</si>
  <si>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</si>
  <si>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</si>
  <si>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</si>
  <si>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</si>
  <si>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</si>
  <si>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</si>
  <si>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</si>
  <si>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</si>
  <si>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</si>
  <si>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</si>
  <si>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</si>
  <si>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</si>
  <si>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</si>
  <si>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</si>
  <si>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</si>
  <si>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</si>
  <si>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</si>
  <si>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</si>
  <si>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</si>
  <si>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</si>
  <si>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</si>
  <si>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</si>
  <si>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</si>
  <si>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</si>
  <si>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</si>
  <si>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</si>
  <si>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</si>
  <si>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</si>
  <si>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</si>
  <si>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</si>
  <si>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</si>
  <si>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</si>
  <si>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</si>
  <si>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</si>
  <si>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</si>
  <si>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</si>
  <si>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</si>
  <si>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</si>
  <si>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</si>
  <si>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</si>
  <si>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</si>
  <si>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</si>
  <si>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</si>
  <si>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</si>
  <si>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</si>
  <si>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</si>
  <si>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</si>
  <si>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</si>
  <si>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</si>
  <si>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</si>
  <si>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</si>
  <si>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</si>
  <si>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</si>
  <si>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</si>
  <si>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</si>
  <si>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</si>
  <si>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</si>
  <si>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</si>
  <si>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</si>
  <si>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</si>
  <si>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</si>
  <si>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</si>
  <si>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</si>
  <si>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</si>
  <si>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</si>
  <si>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</si>
  <si>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</si>
  <si>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</si>
  <si>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</si>
  <si>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</si>
  <si>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</si>
  <si>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</si>
  <si>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</si>
  <si>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</si>
  <si>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</si>
  <si>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</si>
  <si>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</si>
  <si>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</si>
  <si>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</si>
  <si>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</si>
  <si>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</si>
  <si>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</si>
  <si>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</si>
  <si>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</si>
  <si>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</si>
  <si>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</si>
  <si>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</si>
  <si>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</si>
  <si>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</si>
  <si>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</si>
  <si>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</si>
  <si>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</si>
  <si>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</si>
  <si>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</si>
  <si>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</si>
  <si>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</si>
  <si>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</si>
  <si>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</si>
  <si>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</si>
  <si>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</si>
  <si>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</si>
  <si>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</si>
  <si>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</si>
  <si>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</si>
  <si>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</si>
  <si>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</si>
  <si>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</si>
  <si>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</si>
  <si>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</si>
  <si>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</si>
  <si>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</si>
  <si>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</si>
  <si>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</si>
  <si>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</si>
  <si>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</si>
  <si>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</si>
  <si>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</si>
  <si>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</si>
  <si>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</si>
  <si>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</si>
  <si>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</si>
  <si>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</si>
  <si>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</si>
  <si>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</si>
  <si>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</si>
  <si>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</si>
  <si>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</si>
  <si>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</si>
  <si>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</si>
  <si>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</si>
  <si>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</si>
  <si>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</si>
  <si>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</si>
  <si>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</si>
  <si>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</si>
  <si>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</si>
  <si>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</si>
  <si>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</si>
  <si>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</si>
  <si>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</si>
  <si>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</si>
  <si>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</si>
  <si>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</si>
  <si>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</si>
  <si>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</si>
  <si>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</si>
  <si>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</si>
  <si>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</si>
  <si>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</si>
  <si>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</si>
  <si>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</si>
  <si>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</si>
  <si>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</si>
  <si>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</si>
  <si>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</si>
  <si>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抽蛋</t>
    <phoneticPr fontId="21" type="noConversion"/>
  </si>
  <si>
    <t>新玩法1</t>
    <rPh sb="0" eb="1">
      <t>xin'wan'fa</t>
    </rPh>
    <phoneticPr fontId="4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</si>
  <si>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</si>
  <si>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</si>
  <si>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</si>
  <si>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</si>
  <si>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</si>
  <si>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</si>
  <si>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</si>
  <si>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</si>
  <si>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</si>
  <si>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</si>
  <si>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</si>
  <si>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</si>
  <si>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</si>
  <si>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</si>
  <si>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</si>
  <si>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</si>
  <si>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</si>
  <si>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</si>
  <si>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</si>
  <si>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</si>
  <si>
    <t>NPC商店+ 商城</t>
    <phoneticPr fontId="21" type="noConversion"/>
  </si>
  <si>
    <t>自动战斗</t>
    <phoneticPr fontId="4" type="noConversion"/>
  </si>
  <si>
    <t>宠物图鉴（合成）</t>
    <phoneticPr fontId="4" type="noConversion"/>
  </si>
  <si>
    <t>宠物战力计算</t>
    <rPh sb="0" eb="1">
      <t>chong'wu</t>
    </rPh>
    <rPh sb="2" eb="3">
      <t>zhan'li</t>
    </rPh>
    <rPh sb="4" eb="5">
      <t>ji'suan</t>
    </rPh>
    <phoneticPr fontId="5" type="noConversion"/>
  </si>
  <si>
    <t>战力算法</t>
  </si>
  <si>
    <t>UI基础元素标准及需求</t>
  </si>
  <si>
    <t>宠物装备内容 1 - 20级别</t>
  </si>
  <si>
    <t>投放模型完善</t>
  </si>
  <si>
    <t>任务设计</t>
  </si>
  <si>
    <t>主UI需求</t>
  </si>
  <si>
    <t>美术 - 场景 2 个</t>
  </si>
  <si>
    <t>美术 - 场景 * ？</t>
  </si>
  <si>
    <t>美术 - 副本场景 2 个</t>
  </si>
  <si>
    <t>美术 - 主UI场景1个</t>
  </si>
  <si>
    <t>美术 - 头像 Icon</t>
  </si>
  <si>
    <t>美术 - 技能 Icon</t>
  </si>
  <si>
    <t>美术 - 道具 Icon</t>
  </si>
  <si>
    <t>副本配置</t>
  </si>
  <si>
    <t>副本 1 - 2 章节 （包括怪技能）</t>
  </si>
  <si>
    <t>副本 4 - 5 章节（包括怪技能）</t>
  </si>
  <si>
    <t>副本设6 - 8 章节 （包括怪技能）</t>
  </si>
  <si>
    <t>Boss需求（2大，2中）</t>
    <phoneticPr fontId="4" type="noConversion"/>
  </si>
  <si>
    <t>美术 - 10只小怪</t>
    <phoneticPr fontId="4" type="noConversion"/>
  </si>
  <si>
    <t xml:space="preserve">美术 - 5只小怪 </t>
    <phoneticPr fontId="4" type="noConversion"/>
  </si>
  <si>
    <t>副本结算功能+复活，副本星级评价</t>
    <phoneticPr fontId="21" type="noConversion"/>
  </si>
  <si>
    <t>账号，登录，创建角色</t>
    <phoneticPr fontId="21" type="noConversion"/>
  </si>
  <si>
    <t>主界面，村落UI，角色升级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</si>
</sst>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03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14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76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786" applyFont="1"/>
    <xf numFmtId="0" fontId="8" fillId="2" borderId="0" xfId="0" applyFont="1" applyFill="1" applyBorder="1"/>
    <xf numFmtId="0" fontId="18" fillId="2" borderId="0" xfId="0" applyFont="1" applyFill="1" applyBorder="1"/>
    <xf numFmtId="0" fontId="3" fillId="8" borderId="0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803">
    <cellStyle name="Normal 2" xfId="786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</cellStyles>
  <dxfs count="17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7"/>
  <sheetViews>
    <sheetView zoomScale="130" zoomScaleNormal="130" zoomScalePageLayoutView="13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39" sqref="H39"/>
    </sheetView>
  </sheetViews>
  <sheetFormatPr baseColWidth="10" defaultColWidth="10.7109375" defaultRowHeight="18" x14ac:dyDescent="0.25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44" t="s">
        <v>964</v>
      </c>
      <c r="B4" s="156"/>
      <c r="C4" s="37"/>
      <c r="D4" s="156"/>
      <c r="E4" s="8" t="s">
        <v>958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 x14ac:dyDescent="0.25">
      <c r="A5" s="84"/>
      <c r="B5" s="156"/>
      <c r="C5" s="37"/>
      <c r="D5" s="156"/>
      <c r="E5" s="8" t="s">
        <v>959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 x14ac:dyDescent="0.25">
      <c r="A6" s="84"/>
      <c r="B6" s="156"/>
      <c r="C6" s="37"/>
      <c r="D6" s="156"/>
      <c r="E6" s="8" t="s">
        <v>960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 x14ac:dyDescent="0.25">
      <c r="A7" s="84"/>
      <c r="B7" s="156"/>
      <c r="C7" s="37"/>
      <c r="D7" s="156"/>
      <c r="E7" s="8" t="s">
        <v>961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 x14ac:dyDescent="0.25">
      <c r="A8" s="84"/>
      <c r="B8" s="156"/>
      <c r="C8" s="37"/>
      <c r="D8" s="156"/>
      <c r="E8" s="8" t="s">
        <v>962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 x14ac:dyDescent="0.25">
      <c r="A9" s="84"/>
      <c r="B9" s="156"/>
      <c r="C9" s="37"/>
      <c r="D9" s="156"/>
      <c r="E9" s="8" t="s">
        <v>963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 x14ac:dyDescent="0.25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x14ac:dyDescent="0.2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 x14ac:dyDescent="0.25">
      <c r="A12" s="278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 x14ac:dyDescent="0.25">
      <c r="A13" s="278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278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278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278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278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278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278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 x14ac:dyDescent="0.25">
      <c r="A20" s="278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278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278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278"/>
      <c r="B23" s="156">
        <v>13</v>
      </c>
      <c r="C23" s="43" t="s">
        <v>13</v>
      </c>
      <c r="D23" s="219" t="s">
        <v>56</v>
      </c>
      <c r="E23" s="170" t="s">
        <v>954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278"/>
      <c r="B24" s="156">
        <v>14</v>
      </c>
      <c r="C24" s="43" t="s">
        <v>13</v>
      </c>
      <c r="D24" s="219" t="s">
        <v>56</v>
      </c>
      <c r="E24" s="169" t="s">
        <v>957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278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278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 t="s">
        <v>879</v>
      </c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278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278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278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 x14ac:dyDescent="0.25">
      <c r="A30" s="278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279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279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x14ac:dyDescent="0.25">
      <c r="A33" s="279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 x14ac:dyDescent="0.25">
      <c r="A34" s="280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 x14ac:dyDescent="0.25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 x14ac:dyDescent="0.25">
      <c r="A36" s="279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 x14ac:dyDescent="0.25">
      <c r="A37" s="280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279"/>
      <c r="B38" s="156">
        <v>28</v>
      </c>
      <c r="C38" s="44" t="s">
        <v>25</v>
      </c>
      <c r="D38" s="156" t="s">
        <v>106</v>
      </c>
      <c r="E38" s="169" t="s">
        <v>127</v>
      </c>
      <c r="F38" s="164">
        <v>3</v>
      </c>
      <c r="G38" s="43"/>
      <c r="H38" s="43">
        <v>2.5</v>
      </c>
      <c r="I38" s="82" t="s">
        <v>611</v>
      </c>
      <c r="J38" s="43">
        <f>H38*0.2</f>
        <v>0.5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279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279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x14ac:dyDescent="0.25">
      <c r="A41" s="279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 x14ac:dyDescent="0.25">
      <c r="A42" s="279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 x14ac:dyDescent="0.25">
      <c r="A43" s="279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 x14ac:dyDescent="0.25">
      <c r="A44" s="279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279"/>
      <c r="B45" s="156"/>
      <c r="C45" s="44"/>
      <c r="D45" s="156"/>
      <c r="E45" s="8" t="s">
        <v>968</v>
      </c>
      <c r="F45" s="164"/>
      <c r="G45" s="43"/>
      <c r="H45" s="83"/>
      <c r="I45" s="83"/>
      <c r="J45" s="43"/>
      <c r="K45" s="43"/>
      <c r="L45" s="43"/>
      <c r="M45" s="43"/>
      <c r="N45" s="43"/>
      <c r="O45" s="223"/>
      <c r="P45" s="43"/>
      <c r="Q45" s="43"/>
      <c r="R45" s="22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 x14ac:dyDescent="0.25">
      <c r="A46" s="279"/>
      <c r="B46" s="156">
        <v>35</v>
      </c>
      <c r="C46" s="44" t="s">
        <v>778</v>
      </c>
      <c r="D46" s="156" t="s">
        <v>779</v>
      </c>
      <c r="E46" s="8" t="s">
        <v>787</v>
      </c>
      <c r="F46" s="156">
        <v>2</v>
      </c>
      <c r="G46" s="44"/>
      <c r="H46" s="44">
        <v>3</v>
      </c>
      <c r="I46" s="44" t="s">
        <v>788</v>
      </c>
      <c r="J46" s="44">
        <f>H46*0.2</f>
        <v>0.60000000000000009</v>
      </c>
      <c r="K46" s="44">
        <v>0.25</v>
      </c>
      <c r="L46" s="44">
        <v>2</v>
      </c>
      <c r="M46" s="44">
        <f>L46*0.5</f>
        <v>1</v>
      </c>
      <c r="N46" s="44">
        <v>2</v>
      </c>
      <c r="O46" s="42">
        <v>2</v>
      </c>
      <c r="P46" s="42" t="s">
        <v>789</v>
      </c>
      <c r="Q46" s="42">
        <v>1</v>
      </c>
      <c r="R46" s="42">
        <v>1</v>
      </c>
      <c r="S46" s="44" t="s">
        <v>783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785</v>
      </c>
      <c r="AA46" s="8" t="s">
        <v>790</v>
      </c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279"/>
      <c r="B47" s="156">
        <v>36</v>
      </c>
      <c r="C47" s="44" t="s">
        <v>444</v>
      </c>
      <c r="D47" s="156" t="s">
        <v>791</v>
      </c>
      <c r="E47" s="8" t="s">
        <v>893</v>
      </c>
      <c r="F47" s="156">
        <v>2</v>
      </c>
      <c r="G47" s="44"/>
      <c r="H47" s="44">
        <v>6</v>
      </c>
      <c r="I47" s="44" t="s">
        <v>769</v>
      </c>
      <c r="J47" s="44">
        <v>1.5</v>
      </c>
      <c r="K47" s="44">
        <v>0.5</v>
      </c>
      <c r="L47" s="44">
        <v>4</v>
      </c>
      <c r="M47" s="44">
        <f>L47*0.5</f>
        <v>2</v>
      </c>
      <c r="N47" s="44">
        <v>2</v>
      </c>
      <c r="O47" s="42">
        <v>4</v>
      </c>
      <c r="P47" s="42" t="s">
        <v>793</v>
      </c>
      <c r="Q47" s="42">
        <v>1</v>
      </c>
      <c r="R47" s="42">
        <v>2</v>
      </c>
      <c r="S47" s="44" t="s">
        <v>794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795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 x14ac:dyDescent="0.25">
      <c r="A48" s="279"/>
      <c r="B48" s="156">
        <v>37</v>
      </c>
      <c r="C48" s="44" t="s">
        <v>444</v>
      </c>
      <c r="D48" s="156" t="s">
        <v>773</v>
      </c>
      <c r="E48" s="8" t="s">
        <v>800</v>
      </c>
      <c r="F48" s="156">
        <v>3</v>
      </c>
      <c r="G48" s="44"/>
      <c r="H48" s="44">
        <v>3</v>
      </c>
      <c r="I48" s="44" t="s">
        <v>769</v>
      </c>
      <c r="J48" s="44">
        <f>H48*0.2</f>
        <v>0.60000000000000009</v>
      </c>
      <c r="K48" s="44">
        <v>0.25</v>
      </c>
      <c r="L48" s="44">
        <v>2</v>
      </c>
      <c r="M48" s="44">
        <f>L48*0.5</f>
        <v>1</v>
      </c>
      <c r="N48" s="44">
        <v>2</v>
      </c>
      <c r="O48" s="42">
        <v>2</v>
      </c>
      <c r="P48" s="42" t="s">
        <v>797</v>
      </c>
      <c r="Q48" s="42">
        <v>1</v>
      </c>
      <c r="R48" s="42">
        <v>1</v>
      </c>
      <c r="S48" s="44" t="s">
        <v>798</v>
      </c>
      <c r="T48" s="8"/>
      <c r="U48" s="44"/>
      <c r="V48" s="44"/>
      <c r="W48" s="44"/>
      <c r="X48" s="44">
        <v>0.5</v>
      </c>
      <c r="Y48" s="44">
        <v>1</v>
      </c>
      <c r="Z48" s="44" t="s">
        <v>799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customFormat="1" x14ac:dyDescent="0.25">
      <c r="A49" s="279"/>
      <c r="B49" s="156">
        <v>38</v>
      </c>
      <c r="C49" s="44" t="s">
        <v>25</v>
      </c>
      <c r="D49" s="156" t="s">
        <v>604</v>
      </c>
      <c r="E49" s="171" t="s">
        <v>821</v>
      </c>
      <c r="F49" s="217">
        <v>4</v>
      </c>
      <c r="G49" s="44"/>
      <c r="H49" s="44"/>
      <c r="I49" s="44"/>
      <c r="J49" s="44"/>
      <c r="K49" s="44">
        <v>0.25</v>
      </c>
      <c r="L49" s="44"/>
      <c r="M49" s="44"/>
      <c r="N49" s="44">
        <v>2</v>
      </c>
      <c r="O49" s="223">
        <v>0</v>
      </c>
      <c r="P49" s="42"/>
      <c r="Q49" s="42">
        <v>1</v>
      </c>
      <c r="R49" s="223">
        <v>0</v>
      </c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279"/>
      <c r="B50" s="156">
        <v>39</v>
      </c>
      <c r="C50" s="44" t="s">
        <v>766</v>
      </c>
      <c r="D50" s="156" t="s">
        <v>767</v>
      </c>
      <c r="E50" s="8" t="s">
        <v>768</v>
      </c>
      <c r="F50" s="156">
        <v>2</v>
      </c>
      <c r="G50" s="44"/>
      <c r="H50" s="44">
        <v>2</v>
      </c>
      <c r="I50" s="44" t="s">
        <v>769</v>
      </c>
      <c r="J50" s="44">
        <f>H50*0.2</f>
        <v>0.4</v>
      </c>
      <c r="K50" s="44">
        <v>0.75</v>
      </c>
      <c r="L50" s="44"/>
      <c r="M50" s="44"/>
      <c r="N50" s="44">
        <v>12</v>
      </c>
      <c r="O50" s="42">
        <v>6</v>
      </c>
      <c r="P50" s="42" t="s">
        <v>770</v>
      </c>
      <c r="Q50" s="42">
        <v>10</v>
      </c>
      <c r="R50" s="42">
        <v>6</v>
      </c>
      <c r="S50" s="44" t="s">
        <v>771</v>
      </c>
      <c r="T50" s="8"/>
      <c r="U50" s="44">
        <v>0.5</v>
      </c>
      <c r="V50" s="44">
        <v>0.5</v>
      </c>
      <c r="W50" s="44">
        <f>U50*0.25</f>
        <v>0.125</v>
      </c>
      <c r="X50" s="44">
        <v>1</v>
      </c>
      <c r="Y50" s="44">
        <v>1</v>
      </c>
      <c r="Z50" s="44" t="s">
        <v>772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279"/>
      <c r="B51" s="156">
        <v>40</v>
      </c>
      <c r="C51" s="44" t="s">
        <v>444</v>
      </c>
      <c r="D51" s="156" t="s">
        <v>773</v>
      </c>
      <c r="E51" s="8" t="s">
        <v>774</v>
      </c>
      <c r="F51" s="156">
        <v>2</v>
      </c>
      <c r="G51" s="44"/>
      <c r="H51" s="44">
        <v>3</v>
      </c>
      <c r="I51" s="44" t="s">
        <v>769</v>
      </c>
      <c r="J51" s="44">
        <f>H51*0.2</f>
        <v>0.60000000000000009</v>
      </c>
      <c r="K51" s="44" t="s">
        <v>353</v>
      </c>
      <c r="L51" s="44"/>
      <c r="M51" s="44"/>
      <c r="N51" s="44">
        <v>12</v>
      </c>
      <c r="O51" s="42">
        <v>12</v>
      </c>
      <c r="P51" s="42" t="s">
        <v>775</v>
      </c>
      <c r="Q51" s="42">
        <v>18</v>
      </c>
      <c r="R51" s="42">
        <v>18</v>
      </c>
      <c r="S51" s="44" t="s">
        <v>776</v>
      </c>
      <c r="T51" s="8"/>
      <c r="U51" s="44"/>
      <c r="V51" s="44"/>
      <c r="W51" s="44"/>
      <c r="X51" s="44">
        <v>1.5</v>
      </c>
      <c r="Y51" s="44">
        <v>2</v>
      </c>
      <c r="Z51" s="44" t="s">
        <v>777</v>
      </c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s="45" customFormat="1" x14ac:dyDescent="0.25">
      <c r="A52" s="157"/>
      <c r="B52" s="156">
        <v>41</v>
      </c>
      <c r="C52" s="44" t="s">
        <v>444</v>
      </c>
      <c r="D52" s="156" t="s">
        <v>813</v>
      </c>
      <c r="E52" s="10" t="s">
        <v>816</v>
      </c>
      <c r="F52" s="156">
        <v>2</v>
      </c>
      <c r="G52" s="44"/>
      <c r="H52" s="44"/>
      <c r="I52" s="44"/>
      <c r="J52" s="44"/>
      <c r="K52" s="44"/>
      <c r="L52" s="44"/>
      <c r="M52" s="44"/>
      <c r="N52" s="44"/>
      <c r="O52" s="42"/>
      <c r="P52" s="42"/>
      <c r="Q52" s="42"/>
      <c r="R52" s="42"/>
      <c r="S52" s="44"/>
      <c r="T52" s="8"/>
      <c r="U52" s="44"/>
      <c r="V52" s="44"/>
      <c r="W52" s="44"/>
      <c r="X52" s="44"/>
      <c r="Y52" s="44"/>
      <c r="Z52" s="44"/>
      <c r="AA52" s="8"/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279"/>
      <c r="B53" s="156">
        <v>42</v>
      </c>
      <c r="C53" s="44" t="s">
        <v>778</v>
      </c>
      <c r="D53" s="156" t="s">
        <v>779</v>
      </c>
      <c r="E53" s="214" t="s">
        <v>780</v>
      </c>
      <c r="F53" s="156">
        <v>3</v>
      </c>
      <c r="G53" s="44"/>
      <c r="H53" s="44">
        <v>2</v>
      </c>
      <c r="I53" s="44" t="s">
        <v>781</v>
      </c>
      <c r="J53" s="44">
        <f>H53*0.2</f>
        <v>0.4</v>
      </c>
      <c r="K53" s="44">
        <v>0.25</v>
      </c>
      <c r="L53" s="44">
        <v>2</v>
      </c>
      <c r="M53" s="44">
        <f>L53*0.5</f>
        <v>1</v>
      </c>
      <c r="N53" s="44">
        <v>2</v>
      </c>
      <c r="O53" s="223">
        <v>0</v>
      </c>
      <c r="P53" s="42" t="s">
        <v>782</v>
      </c>
      <c r="Q53" s="42">
        <v>2</v>
      </c>
      <c r="R53" s="223">
        <v>0</v>
      </c>
      <c r="S53" s="44" t="s">
        <v>783</v>
      </c>
      <c r="T53" s="8" t="s">
        <v>784</v>
      </c>
      <c r="U53" s="44">
        <v>0.5</v>
      </c>
      <c r="V53" s="44">
        <v>0.5</v>
      </c>
      <c r="W53" s="44">
        <f>U53*0.25</f>
        <v>0.125</v>
      </c>
      <c r="X53" s="44">
        <v>0.25</v>
      </c>
      <c r="Y53" s="44">
        <v>0.25</v>
      </c>
      <c r="Z53" s="44" t="s">
        <v>785</v>
      </c>
      <c r="AA53" s="8" t="s">
        <v>786</v>
      </c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 x14ac:dyDescent="0.25">
      <c r="A54" s="279"/>
      <c r="B54" s="156">
        <v>43</v>
      </c>
      <c r="C54" s="44" t="s">
        <v>25</v>
      </c>
      <c r="D54" s="156" t="s">
        <v>604</v>
      </c>
      <c r="E54" s="8" t="s">
        <v>892</v>
      </c>
      <c r="F54" s="217"/>
      <c r="G54" s="44"/>
      <c r="H54" s="44">
        <v>3</v>
      </c>
      <c r="I54" s="44"/>
      <c r="J54" s="44"/>
      <c r="K54" s="44"/>
      <c r="L54" s="44"/>
      <c r="M54" s="44"/>
      <c r="N54" s="44"/>
      <c r="O54" s="223"/>
      <c r="P54" s="42"/>
      <c r="Q54" s="42"/>
      <c r="R54" s="223"/>
      <c r="S54" s="44"/>
      <c r="T54" s="8"/>
      <c r="U54" s="44"/>
      <c r="V54" s="44"/>
      <c r="W54" s="44"/>
      <c r="X54" s="44"/>
      <c r="Y54" s="44"/>
      <c r="Z54" s="44"/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 x14ac:dyDescent="0.25">
      <c r="A55" s="279"/>
      <c r="B55" s="156">
        <v>44</v>
      </c>
      <c r="C55" s="44" t="s">
        <v>444</v>
      </c>
      <c r="D55" s="156" t="s">
        <v>773</v>
      </c>
      <c r="E55" s="8" t="s">
        <v>801</v>
      </c>
      <c r="F55" s="156">
        <v>2</v>
      </c>
      <c r="G55" s="44"/>
      <c r="H55" s="44">
        <v>1.5</v>
      </c>
      <c r="I55" s="44" t="s">
        <v>802</v>
      </c>
      <c r="J55" s="44">
        <f>H55*0.2</f>
        <v>0.30000000000000004</v>
      </c>
      <c r="K55" s="44">
        <v>0.5</v>
      </c>
      <c r="L55" s="44"/>
      <c r="M55" s="44"/>
      <c r="N55" s="44">
        <v>6</v>
      </c>
      <c r="O55" s="42">
        <v>6</v>
      </c>
      <c r="P55" s="42" t="s">
        <v>803</v>
      </c>
      <c r="Q55" s="42">
        <v>3</v>
      </c>
      <c r="R55" s="42">
        <v>3</v>
      </c>
      <c r="S55" s="44" t="s">
        <v>804</v>
      </c>
      <c r="T55" s="8" t="s">
        <v>805</v>
      </c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806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customFormat="1" x14ac:dyDescent="0.25">
      <c r="A56" s="279"/>
      <c r="B56" s="156">
        <v>45</v>
      </c>
      <c r="C56" s="44" t="s">
        <v>444</v>
      </c>
      <c r="D56" s="156" t="s">
        <v>773</v>
      </c>
      <c r="E56" s="8" t="s">
        <v>807</v>
      </c>
      <c r="F56" s="156">
        <v>3</v>
      </c>
      <c r="G56" s="44"/>
      <c r="H56" s="44">
        <v>1</v>
      </c>
      <c r="I56" s="44" t="s">
        <v>808</v>
      </c>
      <c r="J56" s="44">
        <f>H56*0.2</f>
        <v>0.2</v>
      </c>
      <c r="K56" s="44">
        <v>0.5</v>
      </c>
      <c r="L56" s="44"/>
      <c r="M56" s="44"/>
      <c r="N56" s="44">
        <v>3</v>
      </c>
      <c r="O56" s="42">
        <v>3</v>
      </c>
      <c r="P56" s="42" t="s">
        <v>809</v>
      </c>
      <c r="Q56" s="42">
        <v>2</v>
      </c>
      <c r="R56" s="42">
        <v>2</v>
      </c>
      <c r="S56" s="44" t="s">
        <v>771</v>
      </c>
      <c r="T56" s="8"/>
      <c r="U56" s="44">
        <v>0.5</v>
      </c>
      <c r="V56" s="44">
        <v>0.5</v>
      </c>
      <c r="W56" s="44">
        <f>U56*0.25</f>
        <v>0.125</v>
      </c>
      <c r="X56" s="44">
        <v>1</v>
      </c>
      <c r="Y56" s="44">
        <v>2</v>
      </c>
      <c r="Z56" s="44" t="s">
        <v>772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x14ac:dyDescent="0.25">
      <c r="A57" s="279"/>
      <c r="B57" s="156">
        <v>46</v>
      </c>
      <c r="C57" s="44" t="s">
        <v>444</v>
      </c>
      <c r="D57" s="156" t="s">
        <v>773</v>
      </c>
      <c r="E57" s="214" t="s">
        <v>810</v>
      </c>
      <c r="F57" s="156">
        <v>2</v>
      </c>
      <c r="G57" s="44" t="s">
        <v>878</v>
      </c>
      <c r="H57" s="44">
        <v>1</v>
      </c>
      <c r="I57" s="44" t="s">
        <v>802</v>
      </c>
      <c r="J57" s="44">
        <f>H57*0.2</f>
        <v>0.2</v>
      </c>
      <c r="K57" s="44">
        <v>0.5</v>
      </c>
      <c r="L57" s="44">
        <v>1</v>
      </c>
      <c r="M57" s="44">
        <f>L57*0.5</f>
        <v>0.5</v>
      </c>
      <c r="N57" s="44">
        <v>3</v>
      </c>
      <c r="O57" s="42">
        <v>3</v>
      </c>
      <c r="P57" s="42" t="s">
        <v>811</v>
      </c>
      <c r="Q57" s="42">
        <v>3</v>
      </c>
      <c r="R57" s="42">
        <v>3</v>
      </c>
      <c r="S57" s="44" t="s">
        <v>812</v>
      </c>
      <c r="T57" s="8"/>
      <c r="U57" s="44">
        <v>0.5</v>
      </c>
      <c r="V57" s="44">
        <v>0.5</v>
      </c>
      <c r="W57" s="44">
        <f>U57*0.25</f>
        <v>0.125</v>
      </c>
      <c r="X57" s="44">
        <v>0.5</v>
      </c>
      <c r="Y57" s="44">
        <v>1</v>
      </c>
      <c r="Z57" s="44" t="s">
        <v>806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customFormat="1" x14ac:dyDescent="0.25">
      <c r="A58" s="279"/>
      <c r="B58" s="156">
        <v>47</v>
      </c>
      <c r="C58" s="44" t="s">
        <v>444</v>
      </c>
      <c r="D58" s="156" t="s">
        <v>76</v>
      </c>
      <c r="E58" s="171" t="s">
        <v>95</v>
      </c>
      <c r="F58" s="164">
        <v>4</v>
      </c>
      <c r="G58" s="43"/>
      <c r="H58" s="83"/>
      <c r="I58" s="83"/>
      <c r="J58" s="43"/>
      <c r="K58" s="43">
        <v>1</v>
      </c>
      <c r="L58" s="43"/>
      <c r="M58" s="43"/>
      <c r="N58" s="43">
        <v>8</v>
      </c>
      <c r="O58" s="223">
        <v>0</v>
      </c>
      <c r="P58" s="43"/>
      <c r="Q58" s="43">
        <v>18</v>
      </c>
      <c r="R58" s="223">
        <v>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3"/>
      <c r="AG58" s="16"/>
      <c r="AH58" s="43"/>
      <c r="AI58" s="43"/>
      <c r="AJ58" s="43"/>
      <c r="AK58" s="43"/>
      <c r="AL58" s="43"/>
      <c r="AM58" s="43"/>
      <c r="AN58" s="43"/>
      <c r="AO58" s="43"/>
    </row>
    <row r="59" spans="1:41" customFormat="1" x14ac:dyDescent="0.25">
      <c r="A59" s="279"/>
      <c r="B59" s="156">
        <v>48</v>
      </c>
      <c r="C59" s="44" t="s">
        <v>25</v>
      </c>
      <c r="D59" s="156" t="s">
        <v>62</v>
      </c>
      <c r="E59" s="168" t="s">
        <v>86</v>
      </c>
      <c r="F59" s="164">
        <v>2</v>
      </c>
      <c r="G59" s="43"/>
      <c r="H59" s="43">
        <v>2</v>
      </c>
      <c r="I59" s="82" t="s">
        <v>611</v>
      </c>
      <c r="J59" s="43">
        <f>H59*0.2</f>
        <v>0.4</v>
      </c>
      <c r="K59" s="43">
        <v>0.25</v>
      </c>
      <c r="L59" s="43">
        <v>1</v>
      </c>
      <c r="M59" s="43">
        <f>L59*0.5</f>
        <v>0.5</v>
      </c>
      <c r="N59" s="43">
        <v>1</v>
      </c>
      <c r="O59" s="43">
        <v>1</v>
      </c>
      <c r="P59" s="43" t="s">
        <v>656</v>
      </c>
      <c r="Q59" s="43">
        <v>1</v>
      </c>
      <c r="R59" s="43">
        <v>1</v>
      </c>
      <c r="S59" s="43" t="s">
        <v>588</v>
      </c>
      <c r="T59" s="43"/>
      <c r="U59" s="43"/>
      <c r="V59" s="43"/>
      <c r="W59" s="43"/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279"/>
      <c r="B60" s="156">
        <v>49</v>
      </c>
      <c r="C60" s="44" t="s">
        <v>25</v>
      </c>
      <c r="D60" s="156" t="s">
        <v>62</v>
      </c>
      <c r="E60" s="168" t="s">
        <v>831</v>
      </c>
      <c r="F60" s="164">
        <v>2</v>
      </c>
      <c r="G60" s="43"/>
      <c r="H60" s="43">
        <v>1</v>
      </c>
      <c r="I60" s="82" t="s">
        <v>614</v>
      </c>
      <c r="J60" s="43">
        <f>H60*0.2</f>
        <v>0.2</v>
      </c>
      <c r="K60" s="43">
        <v>0.5</v>
      </c>
      <c r="L60" s="43"/>
      <c r="M60" s="43"/>
      <c r="N60" s="43">
        <v>2</v>
      </c>
      <c r="O60" s="223">
        <v>0</v>
      </c>
      <c r="P60" s="43" t="s">
        <v>651</v>
      </c>
      <c r="Q60" s="43"/>
      <c r="R60" s="223">
        <v>0</v>
      </c>
      <c r="S60" s="43" t="s">
        <v>587</v>
      </c>
      <c r="T60" s="226" t="s">
        <v>594</v>
      </c>
      <c r="U60" s="43">
        <v>0.5</v>
      </c>
      <c r="V60" s="43">
        <v>0.5</v>
      </c>
      <c r="W60" s="40">
        <f>U60*0.25</f>
        <v>0.125</v>
      </c>
      <c r="X60" s="43">
        <v>1.5</v>
      </c>
      <c r="Y60" s="43">
        <v>1.5</v>
      </c>
      <c r="Z60" s="43" t="s">
        <v>642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s="45" customFormat="1" x14ac:dyDescent="0.25">
      <c r="A61" s="157"/>
      <c r="B61" s="156">
        <v>50</v>
      </c>
      <c r="C61" s="44" t="s">
        <v>25</v>
      </c>
      <c r="D61" s="156" t="s">
        <v>686</v>
      </c>
      <c r="E61" s="213" t="s">
        <v>737</v>
      </c>
      <c r="F61" s="156"/>
      <c r="G61" s="44"/>
      <c r="H61" s="44"/>
      <c r="I61" s="44"/>
      <c r="J61" s="44"/>
      <c r="K61" s="44"/>
      <c r="L61" s="44"/>
      <c r="M61" s="44"/>
      <c r="N61" s="44"/>
      <c r="O61" s="42">
        <v>0.5</v>
      </c>
      <c r="P61" s="42"/>
      <c r="Q61" s="42"/>
      <c r="R61" s="42"/>
      <c r="S61" s="44"/>
      <c r="T61" s="8"/>
      <c r="U61" s="44"/>
      <c r="V61" s="44"/>
      <c r="W61" s="44"/>
      <c r="X61" s="44"/>
      <c r="Y61" s="44"/>
      <c r="Z61" s="44"/>
      <c r="AA61" s="8"/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 x14ac:dyDescent="0.25">
      <c r="A62" s="279"/>
      <c r="B62" s="156">
        <v>51</v>
      </c>
      <c r="C62" s="44" t="s">
        <v>26</v>
      </c>
      <c r="D62" s="156" t="s">
        <v>90</v>
      </c>
      <c r="E62" s="169" t="s">
        <v>92</v>
      </c>
      <c r="F62" s="164">
        <v>2</v>
      </c>
      <c r="G62" s="43"/>
      <c r="H62" s="43">
        <v>2</v>
      </c>
      <c r="I62" s="82" t="s">
        <v>609</v>
      </c>
      <c r="J62" s="43">
        <f>H62*0.2</f>
        <v>0.4</v>
      </c>
      <c r="K62" s="43">
        <v>0.5</v>
      </c>
      <c r="L62" s="43"/>
      <c r="M62" s="43"/>
      <c r="N62" s="43">
        <v>12</v>
      </c>
      <c r="O62" s="223">
        <v>6</v>
      </c>
      <c r="P62" s="43" t="s">
        <v>657</v>
      </c>
      <c r="Q62" s="43">
        <v>10</v>
      </c>
      <c r="R62" s="223">
        <v>5</v>
      </c>
      <c r="S62" s="43" t="s">
        <v>588</v>
      </c>
      <c r="T62" s="43"/>
      <c r="U62" s="43">
        <v>1</v>
      </c>
      <c r="V62" s="43">
        <v>1</v>
      </c>
      <c r="W62" s="40">
        <f t="shared" ref="W62:W69" si="0">U62*0.25</f>
        <v>0.25</v>
      </c>
      <c r="X62" s="43">
        <v>1.5</v>
      </c>
      <c r="Y62" s="43">
        <v>2</v>
      </c>
      <c r="Z62" s="43" t="s">
        <v>644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customFormat="1" x14ac:dyDescent="0.25">
      <c r="A63" s="279"/>
      <c r="B63" s="156">
        <v>52</v>
      </c>
      <c r="C63" s="44" t="s">
        <v>26</v>
      </c>
      <c r="D63" s="156" t="s">
        <v>90</v>
      </c>
      <c r="E63" s="168" t="s">
        <v>93</v>
      </c>
      <c r="F63" s="164">
        <v>2</v>
      </c>
      <c r="G63" s="43"/>
      <c r="H63" s="43">
        <v>1.5</v>
      </c>
      <c r="I63" s="82" t="s">
        <v>609</v>
      </c>
      <c r="J63" s="43">
        <f>H63*0.2</f>
        <v>0.30000000000000004</v>
      </c>
      <c r="K63" s="43">
        <v>0.5</v>
      </c>
      <c r="L63" s="43"/>
      <c r="M63" s="43"/>
      <c r="N63" s="43">
        <v>2</v>
      </c>
      <c r="O63" s="223">
        <v>3</v>
      </c>
      <c r="P63" s="43" t="s">
        <v>650</v>
      </c>
      <c r="Q63" s="43">
        <v>2</v>
      </c>
      <c r="R63" s="223">
        <v>4</v>
      </c>
      <c r="S63" s="43" t="s">
        <v>588</v>
      </c>
      <c r="T63" s="43"/>
      <c r="U63" s="43">
        <v>0.5</v>
      </c>
      <c r="V63" s="43">
        <v>0.5</v>
      </c>
      <c r="W63" s="40">
        <f t="shared" si="0"/>
        <v>0.125</v>
      </c>
      <c r="X63" s="43">
        <v>1</v>
      </c>
      <c r="Y63" s="43">
        <v>1.5</v>
      </c>
      <c r="Z63" s="43" t="s">
        <v>645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 x14ac:dyDescent="0.25">
      <c r="A64" s="279"/>
      <c r="B64" s="156">
        <v>53</v>
      </c>
      <c r="C64" s="44" t="s">
        <v>26</v>
      </c>
      <c r="D64" s="156" t="s">
        <v>90</v>
      </c>
      <c r="E64" s="168" t="s">
        <v>91</v>
      </c>
      <c r="F64" s="164">
        <v>3</v>
      </c>
      <c r="G64" s="43" t="s">
        <v>887</v>
      </c>
      <c r="H64" s="43">
        <v>2</v>
      </c>
      <c r="I64" s="82" t="s">
        <v>609</v>
      </c>
      <c r="J64" s="43">
        <f>H64*0.2</f>
        <v>0.4</v>
      </c>
      <c r="K64" s="43">
        <v>0.75</v>
      </c>
      <c r="L64" s="43"/>
      <c r="M64" s="43"/>
      <c r="N64" s="43">
        <v>6</v>
      </c>
      <c r="O64" s="43">
        <v>6</v>
      </c>
      <c r="P64" s="43" t="s">
        <v>651</v>
      </c>
      <c r="Q64" s="43">
        <v>6</v>
      </c>
      <c r="R64" s="43">
        <v>6</v>
      </c>
      <c r="S64" s="43" t="s">
        <v>587</v>
      </c>
      <c r="T64" s="43"/>
      <c r="U64" s="43">
        <v>0.5</v>
      </c>
      <c r="V64" s="43">
        <v>0.5</v>
      </c>
      <c r="W64" s="40">
        <f t="shared" si="0"/>
        <v>0.125</v>
      </c>
      <c r="X64" s="43">
        <v>2</v>
      </c>
      <c r="Y64" s="43">
        <v>2.5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 x14ac:dyDescent="0.25">
      <c r="A65" s="279"/>
      <c r="B65" s="156">
        <v>54</v>
      </c>
      <c r="C65" s="44" t="s">
        <v>26</v>
      </c>
      <c r="D65" s="156" t="s">
        <v>90</v>
      </c>
      <c r="E65" s="168" t="s">
        <v>747</v>
      </c>
      <c r="F65" s="164">
        <v>3</v>
      </c>
      <c r="G65" s="43"/>
      <c r="H65" s="43">
        <v>1.5</v>
      </c>
      <c r="I65" s="82" t="s">
        <v>614</v>
      </c>
      <c r="J65" s="43">
        <f>H65*0.2</f>
        <v>0.30000000000000004</v>
      </c>
      <c r="K65" s="43">
        <v>1</v>
      </c>
      <c r="L65" s="43"/>
      <c r="M65" s="43"/>
      <c r="N65" s="43">
        <v>6</v>
      </c>
      <c r="O65" s="223">
        <v>12</v>
      </c>
      <c r="P65" s="43" t="s">
        <v>651</v>
      </c>
      <c r="Q65" s="43">
        <v>18</v>
      </c>
      <c r="R65" s="223">
        <v>12</v>
      </c>
      <c r="S65" s="43" t="s">
        <v>588</v>
      </c>
      <c r="T65" s="43"/>
      <c r="U65" s="43">
        <v>1</v>
      </c>
      <c r="V65" s="43">
        <v>1</v>
      </c>
      <c r="W65" s="40">
        <f t="shared" si="0"/>
        <v>0.25</v>
      </c>
      <c r="X65" s="43">
        <v>2</v>
      </c>
      <c r="Y65" s="43">
        <v>3</v>
      </c>
      <c r="Z65" s="43" t="s">
        <v>644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 x14ac:dyDescent="0.25">
      <c r="A66" s="279"/>
      <c r="B66" s="156">
        <v>55</v>
      </c>
      <c r="C66" s="44" t="s">
        <v>26</v>
      </c>
      <c r="D66" s="156" t="s">
        <v>125</v>
      </c>
      <c r="E66" s="168" t="s">
        <v>126</v>
      </c>
      <c r="F66" s="164">
        <v>3</v>
      </c>
      <c r="G66" s="43" t="s">
        <v>887</v>
      </c>
      <c r="H66" s="43">
        <v>1.5</v>
      </c>
      <c r="I66" s="82" t="s">
        <v>614</v>
      </c>
      <c r="J66" s="43">
        <f>H66*0.2</f>
        <v>0.30000000000000004</v>
      </c>
      <c r="K66" s="43">
        <v>0.25</v>
      </c>
      <c r="L66" s="43"/>
      <c r="M66" s="43"/>
      <c r="N66" s="43">
        <v>3</v>
      </c>
      <c r="O66" s="43">
        <v>3</v>
      </c>
      <c r="P66" s="43" t="s">
        <v>651</v>
      </c>
      <c r="Q66" s="43">
        <v>12</v>
      </c>
      <c r="R66" s="43">
        <v>12</v>
      </c>
      <c r="S66" s="43" t="s">
        <v>587</v>
      </c>
      <c r="T66" s="43"/>
      <c r="U66" s="43">
        <v>0.5</v>
      </c>
      <c r="V66" s="43">
        <v>0.5</v>
      </c>
      <c r="W66" s="40">
        <f t="shared" si="0"/>
        <v>0.125</v>
      </c>
      <c r="X66" s="43">
        <v>0.5</v>
      </c>
      <c r="Y66" s="43">
        <v>2</v>
      </c>
      <c r="Z66" s="43" t="s">
        <v>645</v>
      </c>
      <c r="AA66" s="43"/>
      <c r="AB66" s="43"/>
      <c r="AC66" s="43"/>
      <c r="AD66" s="43"/>
      <c r="AE66" s="43"/>
      <c r="AF66" s="3"/>
      <c r="AG66" s="16"/>
      <c r="AH66" s="8"/>
      <c r="AI66" s="8"/>
      <c r="AJ66" s="8"/>
      <c r="AK66" s="8"/>
      <c r="AL66" s="16"/>
      <c r="AM66" s="16"/>
      <c r="AN66" s="16"/>
      <c r="AO66" s="6"/>
    </row>
    <row r="67" spans="1:41" customFormat="1" x14ac:dyDescent="0.25">
      <c r="A67" s="279"/>
      <c r="B67" s="156">
        <v>56</v>
      </c>
      <c r="C67" s="37" t="s">
        <v>28</v>
      </c>
      <c r="D67" s="219" t="s">
        <v>64</v>
      </c>
      <c r="E67" s="172" t="s">
        <v>732</v>
      </c>
      <c r="F67" s="164">
        <v>2</v>
      </c>
      <c r="G67" s="43"/>
      <c r="H67" s="43" t="s">
        <v>438</v>
      </c>
      <c r="I67" s="85" t="s">
        <v>611</v>
      </c>
      <c r="J67" s="43"/>
      <c r="K67" s="43">
        <v>0.25</v>
      </c>
      <c r="L67" s="43"/>
      <c r="M67" s="43"/>
      <c r="N67" s="43">
        <v>4</v>
      </c>
      <c r="O67" s="43">
        <v>4</v>
      </c>
      <c r="P67" s="43" t="s">
        <v>651</v>
      </c>
      <c r="Q67" s="43">
        <v>3</v>
      </c>
      <c r="R67" s="223">
        <v>1</v>
      </c>
      <c r="S67" s="43" t="s">
        <v>588</v>
      </c>
      <c r="T67" s="43"/>
      <c r="U67" s="43">
        <v>1</v>
      </c>
      <c r="V67" s="43">
        <v>1</v>
      </c>
      <c r="W67" s="40">
        <f t="shared" si="0"/>
        <v>0.25</v>
      </c>
      <c r="X67" s="43">
        <v>0.5</v>
      </c>
      <c r="Y67" s="43">
        <v>1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customFormat="1" x14ac:dyDescent="0.25">
      <c r="A68" s="279"/>
      <c r="B68" s="156">
        <v>57</v>
      </c>
      <c r="C68" s="44" t="s">
        <v>25</v>
      </c>
      <c r="D68" s="156" t="s">
        <v>64</v>
      </c>
      <c r="E68" s="284" t="s">
        <v>77</v>
      </c>
      <c r="F68" s="164">
        <v>2</v>
      </c>
      <c r="G68" s="43"/>
      <c r="H68" s="43">
        <v>1</v>
      </c>
      <c r="I68" s="148" t="s">
        <v>614</v>
      </c>
      <c r="J68" s="43">
        <f>H68*0.2</f>
        <v>0.2</v>
      </c>
      <c r="K68" s="43">
        <v>0.25</v>
      </c>
      <c r="L68" s="43"/>
      <c r="M68" s="43"/>
      <c r="N68" s="43">
        <v>2</v>
      </c>
      <c r="O68" s="43">
        <v>2</v>
      </c>
      <c r="P68" s="43" t="s">
        <v>651</v>
      </c>
      <c r="Q68" s="43"/>
      <c r="R68" s="43"/>
      <c r="S68" s="43"/>
      <c r="T68" s="43"/>
      <c r="U68" s="43">
        <v>1</v>
      </c>
      <c r="V68" s="43">
        <v>1</v>
      </c>
      <c r="W68" s="40">
        <f t="shared" si="0"/>
        <v>0.25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x14ac:dyDescent="0.25">
      <c r="A69" s="279"/>
      <c r="B69" s="156">
        <v>58</v>
      </c>
      <c r="C69" s="44" t="s">
        <v>25</v>
      </c>
      <c r="D69" s="156" t="s">
        <v>64</v>
      </c>
      <c r="E69" s="168" t="s">
        <v>728</v>
      </c>
      <c r="F69" s="164">
        <v>2</v>
      </c>
      <c r="G69" s="43"/>
      <c r="H69" s="43">
        <v>0.5</v>
      </c>
      <c r="I69" s="82" t="s">
        <v>614</v>
      </c>
      <c r="J69" s="43">
        <f>H69*0.2</f>
        <v>0.1</v>
      </c>
      <c r="K69" s="43">
        <v>0.25</v>
      </c>
      <c r="L69" s="43"/>
      <c r="M69" s="43"/>
      <c r="N69" s="43">
        <v>2</v>
      </c>
      <c r="O69" s="223">
        <v>6</v>
      </c>
      <c r="P69" s="43" t="s">
        <v>651</v>
      </c>
      <c r="Q69" s="43">
        <v>1</v>
      </c>
      <c r="R69" s="223">
        <v>5</v>
      </c>
      <c r="S69" s="43" t="s">
        <v>588</v>
      </c>
      <c r="T69" s="43" t="s">
        <v>429</v>
      </c>
      <c r="U69" s="43">
        <v>0.5</v>
      </c>
      <c r="V69" s="43">
        <v>0.5</v>
      </c>
      <c r="W69" s="40">
        <f t="shared" si="0"/>
        <v>0.125</v>
      </c>
      <c r="X69" s="43">
        <v>0.25</v>
      </c>
      <c r="Y69" s="43">
        <v>0.5</v>
      </c>
      <c r="Z69" s="43" t="s">
        <v>645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 x14ac:dyDescent="0.25">
      <c r="A70" s="279"/>
      <c r="B70" s="156">
        <v>59</v>
      </c>
      <c r="C70" s="44" t="s">
        <v>755</v>
      </c>
      <c r="D70" s="156" t="s">
        <v>727</v>
      </c>
      <c r="E70" s="168" t="s">
        <v>729</v>
      </c>
      <c r="F70" s="164">
        <v>3</v>
      </c>
      <c r="G70" s="43"/>
      <c r="H70" s="43"/>
      <c r="I70" s="82"/>
      <c r="J70" s="43"/>
      <c r="K70" s="43"/>
      <c r="L70" s="43"/>
      <c r="M70" s="43"/>
      <c r="N70" s="43"/>
      <c r="O70" s="43">
        <v>1</v>
      </c>
      <c r="P70" s="43"/>
      <c r="Q70" s="43"/>
      <c r="R70" s="43">
        <v>0</v>
      </c>
      <c r="S70" s="43"/>
      <c r="T70" s="43"/>
      <c r="U70" s="43"/>
      <c r="V70" s="43"/>
      <c r="W70" s="40"/>
      <c r="X70" s="43"/>
      <c r="Y70" s="43"/>
      <c r="Z70" s="43"/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x14ac:dyDescent="0.25">
      <c r="A71" s="279"/>
      <c r="B71" s="156">
        <v>60</v>
      </c>
      <c r="C71" s="44" t="s">
        <v>25</v>
      </c>
      <c r="D71" s="156" t="s">
        <v>64</v>
      </c>
      <c r="E71" s="168" t="s">
        <v>82</v>
      </c>
      <c r="F71" s="164">
        <v>2</v>
      </c>
      <c r="G71" s="43"/>
      <c r="H71" s="43">
        <v>3</v>
      </c>
      <c r="I71" s="82" t="s">
        <v>615</v>
      </c>
      <c r="J71" s="43">
        <f>H71*0.2</f>
        <v>0.60000000000000009</v>
      </c>
      <c r="K71" s="43">
        <v>0.5</v>
      </c>
      <c r="L71" s="43"/>
      <c r="M71" s="43"/>
      <c r="N71" s="43">
        <v>2</v>
      </c>
      <c r="O71" s="43">
        <v>2</v>
      </c>
      <c r="P71" s="43" t="s">
        <v>651</v>
      </c>
      <c r="Q71" s="43">
        <v>6</v>
      </c>
      <c r="R71" s="43">
        <v>6</v>
      </c>
      <c r="S71" s="43" t="s">
        <v>588</v>
      </c>
      <c r="T71" s="43"/>
      <c r="U71" s="43"/>
      <c r="V71" s="43"/>
      <c r="W71" s="40"/>
      <c r="X71" s="43">
        <v>0.5</v>
      </c>
      <c r="Y71" s="43">
        <v>1</v>
      </c>
      <c r="Z71" s="43" t="s">
        <v>645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279"/>
      <c r="B72" s="156">
        <v>61</v>
      </c>
      <c r="C72" s="44" t="s">
        <v>25</v>
      </c>
      <c r="D72" s="156" t="s">
        <v>64</v>
      </c>
      <c r="E72" s="168" t="s">
        <v>83</v>
      </c>
      <c r="F72" s="164">
        <v>3</v>
      </c>
      <c r="G72" s="43"/>
      <c r="H72" s="43">
        <v>0.5</v>
      </c>
      <c r="I72" s="82" t="s">
        <v>614</v>
      </c>
      <c r="J72" s="43">
        <f>H72*0.2</f>
        <v>0.1</v>
      </c>
      <c r="K72" s="43">
        <v>0.5</v>
      </c>
      <c r="L72" s="43"/>
      <c r="M72" s="43"/>
      <c r="N72" s="43">
        <v>1.5</v>
      </c>
      <c r="O72" s="43">
        <v>1.5</v>
      </c>
      <c r="P72" s="43" t="s">
        <v>650</v>
      </c>
      <c r="Q72" s="43"/>
      <c r="R72" s="43"/>
      <c r="S72" s="43"/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 x14ac:dyDescent="0.25">
      <c r="A73" s="279"/>
      <c r="B73" s="156">
        <v>62</v>
      </c>
      <c r="C73" s="44" t="s">
        <v>25</v>
      </c>
      <c r="D73" s="156" t="s">
        <v>64</v>
      </c>
      <c r="E73" s="168" t="s">
        <v>84</v>
      </c>
      <c r="F73" s="164">
        <v>3</v>
      </c>
      <c r="G73" s="43"/>
      <c r="H73" s="43">
        <v>1</v>
      </c>
      <c r="I73" s="82" t="s">
        <v>614</v>
      </c>
      <c r="J73" s="43">
        <f>H73*0.2</f>
        <v>0.2</v>
      </c>
      <c r="K73" s="43">
        <v>0.5</v>
      </c>
      <c r="L73" s="43"/>
      <c r="M73" s="43"/>
      <c r="N73" s="43">
        <v>3</v>
      </c>
      <c r="O73" s="43">
        <v>3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0.5</v>
      </c>
      <c r="V73" s="43">
        <v>0.5</v>
      </c>
      <c r="W73" s="40">
        <f>U73*0.25</f>
        <v>0.125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customFormat="1" x14ac:dyDescent="0.25">
      <c r="A74" s="279"/>
      <c r="B74" s="156">
        <v>63</v>
      </c>
      <c r="C74" s="44" t="s">
        <v>25</v>
      </c>
      <c r="D74" s="156" t="s">
        <v>64</v>
      </c>
      <c r="E74" s="168" t="s">
        <v>85</v>
      </c>
      <c r="F74" s="164">
        <v>3</v>
      </c>
      <c r="G74" s="43"/>
      <c r="H74" s="43">
        <v>2</v>
      </c>
      <c r="I74" s="82" t="s">
        <v>614</v>
      </c>
      <c r="J74" s="43">
        <f>H74*0.2</f>
        <v>0.4</v>
      </c>
      <c r="K74" s="43">
        <v>1</v>
      </c>
      <c r="L74" s="43"/>
      <c r="M74" s="43"/>
      <c r="N74" s="43">
        <v>12</v>
      </c>
      <c r="O74" s="43">
        <v>12</v>
      </c>
      <c r="P74" s="43" t="s">
        <v>650</v>
      </c>
      <c r="Q74" s="43">
        <v>2</v>
      </c>
      <c r="R74" s="43">
        <v>2</v>
      </c>
      <c r="S74" s="43" t="s">
        <v>596</v>
      </c>
      <c r="T74" s="43"/>
      <c r="U74" s="43">
        <v>2</v>
      </c>
      <c r="V74" s="43">
        <v>2</v>
      </c>
      <c r="W74" s="40">
        <f>U74*0.25</f>
        <v>0.5</v>
      </c>
      <c r="X74" s="43">
        <v>1</v>
      </c>
      <c r="Y74" s="43">
        <v>1.5</v>
      </c>
      <c r="Z74" s="43" t="s">
        <v>644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s="45" customFormat="1" x14ac:dyDescent="0.25">
      <c r="A75" s="157"/>
      <c r="B75" s="156">
        <v>64</v>
      </c>
      <c r="C75" s="44" t="s">
        <v>25</v>
      </c>
      <c r="D75" s="156" t="s">
        <v>64</v>
      </c>
      <c r="E75" s="10" t="s">
        <v>832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3</v>
      </c>
      <c r="P75" s="42"/>
      <c r="Q75" s="43"/>
      <c r="R75" s="43">
        <v>3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x14ac:dyDescent="0.25">
      <c r="A76" s="157"/>
      <c r="B76" s="156">
        <v>65</v>
      </c>
      <c r="C76" s="44" t="s">
        <v>25</v>
      </c>
      <c r="D76" s="156" t="s">
        <v>761</v>
      </c>
      <c r="E76" s="10" t="s">
        <v>835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2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s="45" customFormat="1" x14ac:dyDescent="0.25">
      <c r="A77" s="157"/>
      <c r="B77" s="156">
        <v>66</v>
      </c>
      <c r="C77" s="44" t="s">
        <v>25</v>
      </c>
      <c r="D77" s="156" t="s">
        <v>762</v>
      </c>
      <c r="E77" s="10" t="s">
        <v>763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6</v>
      </c>
      <c r="P77" s="42"/>
      <c r="Q77" s="43"/>
      <c r="R77" s="43">
        <v>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x14ac:dyDescent="0.25">
      <c r="A78" s="157"/>
      <c r="B78" s="156">
        <v>67</v>
      </c>
      <c r="C78" s="44" t="s">
        <v>25</v>
      </c>
      <c r="D78" s="156" t="s">
        <v>764</v>
      </c>
      <c r="E78" s="10" t="s">
        <v>765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>
        <v>1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s="45" customFormat="1" x14ac:dyDescent="0.25">
      <c r="A79" s="84"/>
      <c r="B79" s="156">
        <v>68</v>
      </c>
      <c r="C79" s="44" t="s">
        <v>25</v>
      </c>
      <c r="D79" s="156" t="s">
        <v>822</v>
      </c>
      <c r="E79" s="10" t="s">
        <v>823</v>
      </c>
      <c r="F79" s="164">
        <v>3</v>
      </c>
      <c r="G79" s="44"/>
      <c r="H79" s="44"/>
      <c r="I79" s="44"/>
      <c r="J79" s="44"/>
      <c r="K79" s="44"/>
      <c r="L79" s="44"/>
      <c r="M79" s="44"/>
      <c r="N79" s="44"/>
      <c r="O79" s="223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customFormat="1" x14ac:dyDescent="0.25">
      <c r="A80" s="279" t="s">
        <v>173</v>
      </c>
      <c r="B80" s="156">
        <v>69</v>
      </c>
      <c r="C80" s="44" t="s">
        <v>25</v>
      </c>
      <c r="D80" s="156" t="s">
        <v>368</v>
      </c>
      <c r="E80" s="168" t="s">
        <v>888</v>
      </c>
      <c r="F80" s="164">
        <v>3</v>
      </c>
      <c r="G80" s="43"/>
      <c r="H80" s="43">
        <v>2</v>
      </c>
      <c r="I80" s="82" t="s">
        <v>609</v>
      </c>
      <c r="J80" s="43">
        <f t="shared" ref="J80:J93" si="1">H80*0.2</f>
        <v>0.4</v>
      </c>
      <c r="K80" s="43">
        <v>0.5</v>
      </c>
      <c r="L80" s="43"/>
      <c r="M80" s="43"/>
      <c r="N80" s="43">
        <v>3</v>
      </c>
      <c r="O80" s="43">
        <v>3</v>
      </c>
      <c r="P80" s="43" t="s">
        <v>651</v>
      </c>
      <c r="Q80" s="43">
        <v>2</v>
      </c>
      <c r="R80" s="43">
        <v>2</v>
      </c>
      <c r="S80" s="43" t="s">
        <v>588</v>
      </c>
      <c r="T80" s="43"/>
      <c r="U80" s="43">
        <v>0.5</v>
      </c>
      <c r="V80" s="43">
        <v>0.5</v>
      </c>
      <c r="W80" s="40">
        <f t="shared" ref="W80:W93" si="2">U80*0.25</f>
        <v>0.125</v>
      </c>
      <c r="X80" s="43">
        <v>0.5</v>
      </c>
      <c r="Y80" s="43">
        <v>1</v>
      </c>
      <c r="Z80" s="43" t="s">
        <v>642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57"/>
      <c r="B81" s="156">
        <v>70</v>
      </c>
      <c r="C81" s="44" t="s">
        <v>25</v>
      </c>
      <c r="D81" s="156" t="s">
        <v>148</v>
      </c>
      <c r="E81" s="168" t="s">
        <v>138</v>
      </c>
      <c r="F81" s="164">
        <v>2</v>
      </c>
      <c r="G81" s="43"/>
      <c r="H81" s="43">
        <v>0.5</v>
      </c>
      <c r="I81" s="82" t="s">
        <v>614</v>
      </c>
      <c r="J81" s="43">
        <f t="shared" si="1"/>
        <v>0.1</v>
      </c>
      <c r="K81" s="43">
        <v>0.25</v>
      </c>
      <c r="L81" s="43"/>
      <c r="M81" s="43"/>
      <c r="N81" s="43">
        <v>1</v>
      </c>
      <c r="O81" s="43">
        <v>1</v>
      </c>
      <c r="P81" s="43" t="s">
        <v>651</v>
      </c>
      <c r="Q81" s="43">
        <v>6</v>
      </c>
      <c r="R81" s="43">
        <v>6</v>
      </c>
      <c r="S81" s="43" t="s">
        <v>587</v>
      </c>
      <c r="T81" s="43" t="s">
        <v>430</v>
      </c>
      <c r="U81" s="43">
        <v>0.5</v>
      </c>
      <c r="V81" s="43">
        <v>0.5</v>
      </c>
      <c r="W81" s="40">
        <f t="shared" si="2"/>
        <v>0.125</v>
      </c>
      <c r="X81" s="43">
        <v>0.5</v>
      </c>
      <c r="Y81" s="43">
        <v>0.5</v>
      </c>
      <c r="Z81" s="43" t="s">
        <v>644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279"/>
      <c r="B82" s="156">
        <v>71</v>
      </c>
      <c r="C82" s="44" t="s">
        <v>25</v>
      </c>
      <c r="D82" s="156" t="s">
        <v>148</v>
      </c>
      <c r="E82" s="168" t="s">
        <v>889</v>
      </c>
      <c r="F82" s="164">
        <v>2</v>
      </c>
      <c r="G82" s="43"/>
      <c r="H82" s="43">
        <v>4</v>
      </c>
      <c r="I82" s="82" t="s">
        <v>609</v>
      </c>
      <c r="J82" s="43">
        <f t="shared" si="1"/>
        <v>0.8</v>
      </c>
      <c r="K82" s="43">
        <v>1</v>
      </c>
      <c r="L82" s="43"/>
      <c r="M82" s="43"/>
      <c r="N82" s="43">
        <v>12</v>
      </c>
      <c r="O82" s="223">
        <v>6</v>
      </c>
      <c r="P82" s="43" t="s">
        <v>650</v>
      </c>
      <c r="Q82" s="43">
        <v>2</v>
      </c>
      <c r="R82" s="223">
        <v>3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s="45" customFormat="1" x14ac:dyDescent="0.25">
      <c r="A83" s="279"/>
      <c r="B83" s="156">
        <v>72</v>
      </c>
      <c r="C83" s="44" t="s">
        <v>25</v>
      </c>
      <c r="D83" s="156" t="s">
        <v>148</v>
      </c>
      <c r="E83" s="168" t="s">
        <v>890</v>
      </c>
      <c r="F83" s="164"/>
      <c r="G83" s="43"/>
      <c r="H83" s="43"/>
      <c r="I83" s="82"/>
      <c r="J83" s="43"/>
      <c r="K83" s="43"/>
      <c r="L83" s="43"/>
      <c r="M83" s="43"/>
      <c r="N83" s="43"/>
      <c r="O83" s="223"/>
      <c r="P83" s="43"/>
      <c r="Q83" s="43"/>
      <c r="R83" s="223"/>
      <c r="S83" s="43"/>
      <c r="T83" s="43"/>
      <c r="U83" s="43"/>
      <c r="V83" s="43"/>
      <c r="W83" s="40"/>
      <c r="X83" s="43"/>
      <c r="Y83" s="43"/>
      <c r="Z83" s="43"/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279"/>
      <c r="B84" s="156">
        <v>73</v>
      </c>
      <c r="C84" s="44" t="s">
        <v>25</v>
      </c>
      <c r="D84" s="156" t="s">
        <v>148</v>
      </c>
      <c r="E84" s="168" t="s">
        <v>895</v>
      </c>
      <c r="F84" s="164">
        <v>3</v>
      </c>
      <c r="G84" s="43"/>
      <c r="H84" s="43">
        <v>2</v>
      </c>
      <c r="I84" s="86" t="s">
        <v>614</v>
      </c>
      <c r="J84" s="43">
        <f>H84*0.2</f>
        <v>0.4</v>
      </c>
      <c r="K84" s="43">
        <v>1</v>
      </c>
      <c r="L84" s="43"/>
      <c r="M84" s="43"/>
      <c r="N84" s="43">
        <v>12</v>
      </c>
      <c r="O84" s="43">
        <v>12</v>
      </c>
      <c r="P84" s="43" t="s">
        <v>650</v>
      </c>
      <c r="Q84" s="43">
        <v>3</v>
      </c>
      <c r="R84" s="223">
        <v>4</v>
      </c>
      <c r="S84" s="43" t="s">
        <v>587</v>
      </c>
      <c r="T84" s="43"/>
      <c r="U84" s="43">
        <v>0.5</v>
      </c>
      <c r="V84" s="43">
        <v>0.5</v>
      </c>
      <c r="W84" s="40">
        <f>U84*0.25</f>
        <v>0.125</v>
      </c>
      <c r="X84" s="43">
        <v>3</v>
      </c>
      <c r="Y84" s="43">
        <v>4</v>
      </c>
      <c r="Z84" s="43" t="s">
        <v>641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 x14ac:dyDescent="0.25">
      <c r="A85" s="279"/>
      <c r="B85" s="156">
        <v>74</v>
      </c>
      <c r="C85" s="44" t="s">
        <v>25</v>
      </c>
      <c r="D85" s="156" t="s">
        <v>148</v>
      </c>
      <c r="E85" s="168" t="s">
        <v>896</v>
      </c>
      <c r="F85" s="164"/>
      <c r="G85" s="43"/>
      <c r="H85" s="43"/>
      <c r="I85" s="86"/>
      <c r="J85" s="43"/>
      <c r="K85" s="43"/>
      <c r="L85" s="43"/>
      <c r="M85" s="43"/>
      <c r="N85" s="43"/>
      <c r="O85" s="43"/>
      <c r="P85" s="43"/>
      <c r="Q85" s="43"/>
      <c r="R85" s="223"/>
      <c r="S85" s="43"/>
      <c r="T85" s="43"/>
      <c r="U85" s="43"/>
      <c r="V85" s="43"/>
      <c r="W85" s="40"/>
      <c r="X85" s="43"/>
      <c r="Y85" s="43"/>
      <c r="Z85" s="43"/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x14ac:dyDescent="0.25">
      <c r="A86" s="279"/>
      <c r="B86" s="156">
        <v>75</v>
      </c>
      <c r="C86" s="44" t="s">
        <v>25</v>
      </c>
      <c r="D86" s="156" t="s">
        <v>148</v>
      </c>
      <c r="E86" s="180" t="s">
        <v>141</v>
      </c>
      <c r="F86" s="164">
        <v>3</v>
      </c>
      <c r="G86" s="43"/>
      <c r="H86" s="43">
        <v>2</v>
      </c>
      <c r="I86" s="82" t="s">
        <v>614</v>
      </c>
      <c r="J86" s="43">
        <f t="shared" si="1"/>
        <v>0.4</v>
      </c>
      <c r="K86" s="43">
        <v>0.75</v>
      </c>
      <c r="L86" s="43"/>
      <c r="M86" s="43"/>
      <c r="N86" s="43">
        <v>12</v>
      </c>
      <c r="O86" s="43">
        <v>12</v>
      </c>
      <c r="P86" s="43" t="s">
        <v>651</v>
      </c>
      <c r="Q86" s="43">
        <v>2</v>
      </c>
      <c r="R86" s="223">
        <v>5</v>
      </c>
      <c r="S86" s="43" t="s">
        <v>587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3</v>
      </c>
      <c r="Z86" s="43" t="s">
        <v>641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 x14ac:dyDescent="0.25">
      <c r="A87" s="279"/>
      <c r="B87" s="156">
        <v>76</v>
      </c>
      <c r="C87" s="44" t="s">
        <v>25</v>
      </c>
      <c r="D87" s="156" t="s">
        <v>148</v>
      </c>
      <c r="E87" s="180" t="s">
        <v>145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0.5</v>
      </c>
      <c r="L87" s="43"/>
      <c r="M87" s="43"/>
      <c r="N87" s="43">
        <v>12</v>
      </c>
      <c r="O87" s="223">
        <v>0</v>
      </c>
      <c r="P87" s="43" t="s">
        <v>650</v>
      </c>
      <c r="Q87" s="43">
        <v>2</v>
      </c>
      <c r="R87" s="223">
        <v>0</v>
      </c>
      <c r="S87" s="43" t="s">
        <v>588</v>
      </c>
      <c r="T87" s="43"/>
      <c r="U87" s="43">
        <v>1</v>
      </c>
      <c r="V87" s="43">
        <v>1</v>
      </c>
      <c r="W87" s="40">
        <f t="shared" si="2"/>
        <v>0.25</v>
      </c>
      <c r="X87" s="43">
        <v>1</v>
      </c>
      <c r="Y87" s="43">
        <v>1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s="45" customFormat="1" x14ac:dyDescent="0.25">
      <c r="A88" s="279"/>
      <c r="B88" s="156">
        <v>77</v>
      </c>
      <c r="C88" s="44" t="s">
        <v>25</v>
      </c>
      <c r="D88" s="156" t="s">
        <v>148</v>
      </c>
      <c r="E88" s="180" t="s">
        <v>827</v>
      </c>
      <c r="F88" s="164">
        <v>2</v>
      </c>
      <c r="G88" s="43"/>
      <c r="H88" s="43">
        <v>3</v>
      </c>
      <c r="I88" s="82" t="s">
        <v>609</v>
      </c>
      <c r="J88" s="43">
        <f t="shared" si="1"/>
        <v>0.60000000000000009</v>
      </c>
      <c r="K88" s="43">
        <v>0.75</v>
      </c>
      <c r="L88" s="43"/>
      <c r="M88" s="43"/>
      <c r="N88" s="43">
        <v>12</v>
      </c>
      <c r="O88" s="223">
        <v>1</v>
      </c>
      <c r="P88" s="43" t="s">
        <v>651</v>
      </c>
      <c r="Q88" s="43">
        <v>2</v>
      </c>
      <c r="R88" s="223">
        <v>3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1.5</v>
      </c>
      <c r="Y88" s="43">
        <v>2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 x14ac:dyDescent="0.25">
      <c r="A89" s="279"/>
      <c r="B89" s="156">
        <v>78</v>
      </c>
      <c r="C89" s="44" t="s">
        <v>25</v>
      </c>
      <c r="D89" s="156" t="s">
        <v>148</v>
      </c>
      <c r="E89" s="180" t="s">
        <v>734</v>
      </c>
      <c r="F89" s="164">
        <v>3</v>
      </c>
      <c r="G89" s="43"/>
      <c r="H89" s="43">
        <v>2</v>
      </c>
      <c r="I89" s="82" t="s">
        <v>614</v>
      </c>
      <c r="J89" s="43">
        <f t="shared" si="1"/>
        <v>0.4</v>
      </c>
      <c r="K89" s="43">
        <v>1</v>
      </c>
      <c r="L89" s="43"/>
      <c r="M89" s="43"/>
      <c r="N89" s="43">
        <v>12</v>
      </c>
      <c r="O89" s="223">
        <v>0</v>
      </c>
      <c r="P89" s="43" t="s">
        <v>650</v>
      </c>
      <c r="Q89" s="43">
        <v>3</v>
      </c>
      <c r="R89" s="223">
        <v>0</v>
      </c>
      <c r="S89" s="43" t="s">
        <v>587</v>
      </c>
      <c r="T89" s="43"/>
      <c r="U89" s="43">
        <v>1</v>
      </c>
      <c r="V89" s="43">
        <v>1</v>
      </c>
      <c r="W89" s="40">
        <f t="shared" si="2"/>
        <v>0.25</v>
      </c>
      <c r="X89" s="43">
        <v>2</v>
      </c>
      <c r="Y89" s="43">
        <v>2.5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 x14ac:dyDescent="0.25">
      <c r="A90" s="279"/>
      <c r="B90" s="156">
        <v>79</v>
      </c>
      <c r="C90" s="44" t="s">
        <v>25</v>
      </c>
      <c r="D90" s="217" t="s">
        <v>148</v>
      </c>
      <c r="E90" s="180" t="s">
        <v>142</v>
      </c>
      <c r="F90" s="217">
        <v>3</v>
      </c>
      <c r="G90" s="43"/>
      <c r="H90" s="43">
        <v>1.5</v>
      </c>
      <c r="I90" s="82" t="s">
        <v>614</v>
      </c>
      <c r="J90" s="43">
        <f t="shared" si="1"/>
        <v>0.30000000000000004</v>
      </c>
      <c r="K90" s="43">
        <v>0.75</v>
      </c>
      <c r="L90" s="43"/>
      <c r="M90" s="43"/>
      <c r="N90" s="43">
        <v>12</v>
      </c>
      <c r="O90" s="223">
        <v>0</v>
      </c>
      <c r="P90" s="43" t="s">
        <v>658</v>
      </c>
      <c r="Q90" s="43">
        <v>2</v>
      </c>
      <c r="R90" s="223">
        <v>0</v>
      </c>
      <c r="S90" s="43" t="s">
        <v>587</v>
      </c>
      <c r="T90" s="43"/>
      <c r="U90" s="43">
        <v>0.5</v>
      </c>
      <c r="V90" s="43">
        <v>0.5</v>
      </c>
      <c r="W90" s="40">
        <f t="shared" si="2"/>
        <v>0.125</v>
      </c>
      <c r="X90" s="43">
        <v>1</v>
      </c>
      <c r="Y90" s="43">
        <v>1.5</v>
      </c>
      <c r="Z90" s="43" t="s">
        <v>642</v>
      </c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 x14ac:dyDescent="0.25">
      <c r="A91" s="279"/>
      <c r="B91" s="156">
        <v>80</v>
      </c>
      <c r="C91" s="44" t="s">
        <v>25</v>
      </c>
      <c r="D91" s="156" t="s">
        <v>148</v>
      </c>
      <c r="E91" s="171" t="s">
        <v>143</v>
      </c>
      <c r="F91" s="164">
        <v>3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3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 x14ac:dyDescent="0.25">
      <c r="A92" s="279"/>
      <c r="B92" s="156">
        <v>81</v>
      </c>
      <c r="C92" s="44" t="s">
        <v>25</v>
      </c>
      <c r="D92" s="156" t="s">
        <v>448</v>
      </c>
      <c r="E92" s="171" t="s">
        <v>449</v>
      </c>
      <c r="F92" s="164">
        <v>2</v>
      </c>
      <c r="G92" s="43"/>
      <c r="H92" s="43">
        <v>4</v>
      </c>
      <c r="I92" s="82" t="s">
        <v>609</v>
      </c>
      <c r="J92" s="43">
        <f t="shared" si="1"/>
        <v>0.8</v>
      </c>
      <c r="K92" s="43"/>
      <c r="L92" s="43"/>
      <c r="M92" s="43"/>
      <c r="N92" s="43">
        <v>6</v>
      </c>
      <c r="O92" s="223">
        <v>0</v>
      </c>
      <c r="P92" s="43"/>
      <c r="Q92" s="43">
        <v>5</v>
      </c>
      <c r="R92" s="223">
        <v>0</v>
      </c>
      <c r="S92" s="43"/>
      <c r="T92" s="43"/>
      <c r="U92" s="43">
        <v>0.5</v>
      </c>
      <c r="V92" s="43">
        <v>0.5</v>
      </c>
      <c r="W92" s="40">
        <f t="shared" si="2"/>
        <v>0.125</v>
      </c>
      <c r="X92" s="43"/>
      <c r="Y92" s="43"/>
      <c r="Z92" s="43"/>
      <c r="AA92" s="35" t="s">
        <v>419</v>
      </c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 x14ac:dyDescent="0.25">
      <c r="A93" s="279"/>
      <c r="B93" s="156">
        <v>82</v>
      </c>
      <c r="C93" s="44" t="s">
        <v>25</v>
      </c>
      <c r="D93" s="156" t="s">
        <v>148</v>
      </c>
      <c r="E93" s="180" t="s">
        <v>146</v>
      </c>
      <c r="F93" s="164">
        <v>3</v>
      </c>
      <c r="G93" s="43"/>
      <c r="H93" s="43">
        <v>2</v>
      </c>
      <c r="I93" s="86" t="s">
        <v>614</v>
      </c>
      <c r="J93" s="43">
        <f t="shared" si="1"/>
        <v>0.4</v>
      </c>
      <c r="K93" s="43">
        <v>0.75</v>
      </c>
      <c r="L93" s="43"/>
      <c r="M93" s="43"/>
      <c r="N93" s="43">
        <v>12</v>
      </c>
      <c r="O93" s="223">
        <v>0</v>
      </c>
      <c r="P93" s="43" t="s">
        <v>651</v>
      </c>
      <c r="Q93" s="43">
        <v>2</v>
      </c>
      <c r="R93" s="223">
        <v>0</v>
      </c>
      <c r="S93" s="43" t="s">
        <v>588</v>
      </c>
      <c r="T93" s="43"/>
      <c r="U93" s="43">
        <v>1</v>
      </c>
      <c r="V93" s="43">
        <v>1</v>
      </c>
      <c r="W93" s="40">
        <f t="shared" si="2"/>
        <v>0.25</v>
      </c>
      <c r="X93" s="43">
        <v>1.5</v>
      </c>
      <c r="Y93" s="43">
        <v>2</v>
      </c>
      <c r="Z93" s="43" t="s">
        <v>642</v>
      </c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 x14ac:dyDescent="0.25">
      <c r="A94" s="279"/>
      <c r="B94" s="156">
        <v>83</v>
      </c>
      <c r="C94" s="44" t="s">
        <v>25</v>
      </c>
      <c r="D94" s="164" t="s">
        <v>148</v>
      </c>
      <c r="E94" s="171" t="s">
        <v>147</v>
      </c>
      <c r="F94" s="164">
        <v>4</v>
      </c>
      <c r="G94" s="43"/>
      <c r="H94" s="43"/>
      <c r="I94" s="43"/>
      <c r="J94" s="43"/>
      <c r="K94" s="43"/>
      <c r="L94" s="43"/>
      <c r="M94" s="43"/>
      <c r="N94" s="43">
        <v>32</v>
      </c>
      <c r="O94" s="223">
        <v>0</v>
      </c>
      <c r="P94" s="43"/>
      <c r="Q94" s="43">
        <v>36</v>
      </c>
      <c r="R94" s="223">
        <v>0</v>
      </c>
      <c r="S94" s="43"/>
      <c r="T94" s="43" t="s">
        <v>431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customFormat="1" x14ac:dyDescent="0.25">
      <c r="A95" s="279"/>
      <c r="B95" s="156">
        <v>84</v>
      </c>
      <c r="C95" s="44" t="s">
        <v>25</v>
      </c>
      <c r="D95" s="164" t="s">
        <v>148</v>
      </c>
      <c r="E95" s="171" t="s">
        <v>445</v>
      </c>
      <c r="F95" s="164">
        <v>4</v>
      </c>
      <c r="G95" s="40"/>
      <c r="H95" s="40"/>
      <c r="I95" s="132"/>
      <c r="J95" s="43"/>
      <c r="K95" s="40"/>
      <c r="L95" s="40"/>
      <c r="M95" s="40"/>
      <c r="N95" s="40">
        <v>15</v>
      </c>
      <c r="O95" s="223">
        <v>0</v>
      </c>
      <c r="P95" s="43"/>
      <c r="Q95" s="43">
        <v>15</v>
      </c>
      <c r="R95" s="223">
        <v>0</v>
      </c>
      <c r="S95" s="43"/>
      <c r="T95" s="40" t="s">
        <v>432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"/>
      <c r="AG95" s="16"/>
      <c r="AH95" s="8"/>
      <c r="AI95" s="8"/>
      <c r="AJ95" s="8"/>
      <c r="AK95" s="8"/>
      <c r="AL95" s="16"/>
      <c r="AM95" s="16"/>
      <c r="AN95" s="16"/>
      <c r="AO95" s="6"/>
    </row>
    <row r="96" spans="1:41" x14ac:dyDescent="0.25">
      <c r="A96" s="279"/>
      <c r="B96" s="156">
        <v>85</v>
      </c>
      <c r="C96" s="44" t="s">
        <v>25</v>
      </c>
      <c r="D96" s="156" t="s">
        <v>148</v>
      </c>
      <c r="E96" s="180" t="s">
        <v>139</v>
      </c>
      <c r="F96" s="164">
        <v>2</v>
      </c>
      <c r="G96" s="43"/>
      <c r="H96" s="43">
        <v>1.5</v>
      </c>
      <c r="I96" s="82" t="s">
        <v>609</v>
      </c>
      <c r="J96" s="43">
        <f>H96*0.2</f>
        <v>0.30000000000000004</v>
      </c>
      <c r="K96" s="43">
        <v>0.5</v>
      </c>
      <c r="L96" s="43"/>
      <c r="M96" s="43"/>
      <c r="N96" s="43">
        <v>3</v>
      </c>
      <c r="O96" s="223">
        <v>0</v>
      </c>
      <c r="P96" s="43" t="s">
        <v>651</v>
      </c>
      <c r="Q96" s="43">
        <v>3</v>
      </c>
      <c r="R96" s="43">
        <v>3</v>
      </c>
      <c r="S96" s="43" t="s">
        <v>587</v>
      </c>
      <c r="T96" s="43"/>
      <c r="U96" s="43">
        <v>0.5</v>
      </c>
      <c r="V96" s="43">
        <v>0.5</v>
      </c>
      <c r="W96" s="40">
        <f>U96*0.25</f>
        <v>0.125</v>
      </c>
      <c r="X96" s="43">
        <v>0.5</v>
      </c>
      <c r="Y96" s="43">
        <v>1</v>
      </c>
      <c r="Z96" s="43" t="s">
        <v>642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 x14ac:dyDescent="0.25">
      <c r="B97" s="156">
        <v>86</v>
      </c>
      <c r="C97" s="44" t="s">
        <v>26</v>
      </c>
      <c r="D97" s="156" t="s">
        <v>759</v>
      </c>
      <c r="E97" s="180" t="s">
        <v>897</v>
      </c>
      <c r="F97" s="156">
        <v>4</v>
      </c>
      <c r="G97" s="156"/>
      <c r="H97" s="156"/>
      <c r="I97" s="156"/>
      <c r="J97" s="156"/>
      <c r="K97" s="156"/>
      <c r="L97" s="156"/>
      <c r="M97" s="156"/>
      <c r="N97" s="156"/>
      <c r="O97" s="164"/>
      <c r="P97" s="164"/>
      <c r="Q97" s="164"/>
      <c r="R97" s="164"/>
      <c r="S97" s="156"/>
      <c r="T97" s="152"/>
      <c r="U97" s="156"/>
      <c r="V97" s="156"/>
      <c r="W97" s="156"/>
      <c r="X97" s="156"/>
      <c r="Y97" s="156"/>
      <c r="Z97" s="156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</row>
    <row r="98" spans="1:41" s="45" customFormat="1" x14ac:dyDescent="0.25">
      <c r="A98" s="157"/>
      <c r="B98" s="156">
        <v>87</v>
      </c>
      <c r="C98" s="44" t="s">
        <v>444</v>
      </c>
      <c r="D98" s="156" t="s">
        <v>759</v>
      </c>
      <c r="E98" s="180" t="s">
        <v>898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s="45" customFormat="1" x14ac:dyDescent="0.25">
      <c r="A99" s="157"/>
      <c r="B99" s="156">
        <v>88</v>
      </c>
      <c r="C99" s="44" t="s">
        <v>444</v>
      </c>
      <c r="D99" s="156" t="s">
        <v>759</v>
      </c>
      <c r="E99" s="174" t="s">
        <v>899</v>
      </c>
      <c r="F99" s="156">
        <v>4</v>
      </c>
      <c r="G99" s="44"/>
      <c r="H99" s="44"/>
      <c r="I99" s="44"/>
      <c r="J99" s="44"/>
      <c r="K99" s="44"/>
      <c r="L99" s="44"/>
      <c r="M99" s="44"/>
      <c r="N99" s="44"/>
      <c r="O99" s="42"/>
      <c r="P99" s="42"/>
      <c r="Q99" s="42"/>
      <c r="R99" s="42"/>
      <c r="S99" s="44"/>
      <c r="T99" s="8"/>
      <c r="U99" s="44"/>
      <c r="V99" s="44"/>
      <c r="W99" s="44"/>
      <c r="X99" s="44"/>
      <c r="Y99" s="44"/>
      <c r="Z99" s="44"/>
      <c r="AA99" s="8"/>
      <c r="AB99" s="8"/>
      <c r="AC99" s="8"/>
      <c r="AD99" s="8"/>
      <c r="AE99" s="8"/>
      <c r="AF99" s="8"/>
      <c r="AG99" s="8"/>
      <c r="AH99" s="43"/>
      <c r="AI99" s="43"/>
      <c r="AJ99" s="43"/>
      <c r="AK99" s="43"/>
      <c r="AL99" s="43"/>
      <c r="AM99" s="43"/>
      <c r="AN99" s="43"/>
      <c r="AO99" s="43"/>
    </row>
    <row r="100" spans="1:41" customFormat="1" x14ac:dyDescent="0.25">
      <c r="A100" s="281"/>
      <c r="B100" s="156">
        <v>89</v>
      </c>
      <c r="C100" s="44" t="s">
        <v>26</v>
      </c>
      <c r="D100" s="156" t="s">
        <v>162</v>
      </c>
      <c r="E100" s="168" t="s">
        <v>97</v>
      </c>
      <c r="F100" s="164">
        <v>3</v>
      </c>
      <c r="G100" s="43"/>
      <c r="H100" s="43"/>
      <c r="I100" s="86" t="s">
        <v>615</v>
      </c>
      <c r="J100" s="43"/>
      <c r="K100" s="43">
        <v>0.5</v>
      </c>
      <c r="L100" s="43"/>
      <c r="M100" s="43"/>
      <c r="N100" s="43" t="s">
        <v>424</v>
      </c>
      <c r="O100" s="43" t="s">
        <v>424</v>
      </c>
      <c r="P100" s="43" t="s">
        <v>659</v>
      </c>
      <c r="Q100" s="43" t="s">
        <v>424</v>
      </c>
      <c r="R100" s="43" t="s">
        <v>424</v>
      </c>
      <c r="S100" s="43" t="s">
        <v>588</v>
      </c>
      <c r="T100" s="43" t="s">
        <v>433</v>
      </c>
      <c r="U100" s="43"/>
      <c r="V100" s="43"/>
      <c r="W100" s="43"/>
      <c r="X100" s="43">
        <v>1</v>
      </c>
      <c r="Y100" s="43"/>
      <c r="Z100" s="43" t="s">
        <v>641</v>
      </c>
      <c r="AA100" s="35" t="s">
        <v>420</v>
      </c>
      <c r="AB100" s="43"/>
      <c r="AC100" s="43"/>
      <c r="AD100" s="43"/>
      <c r="AE100" s="43"/>
      <c r="AF100" s="3"/>
      <c r="AG100" s="16"/>
      <c r="AH100" s="8"/>
      <c r="AI100" s="8"/>
      <c r="AJ100" s="8"/>
      <c r="AK100" s="8"/>
      <c r="AL100" s="16"/>
      <c r="AM100" s="16"/>
      <c r="AN100" s="16"/>
      <c r="AO100" s="6"/>
    </row>
    <row r="101" spans="1:41" customFormat="1" x14ac:dyDescent="0.25">
      <c r="A101" s="281"/>
      <c r="B101" s="156">
        <v>90</v>
      </c>
      <c r="C101" s="44" t="s">
        <v>157</v>
      </c>
      <c r="D101" s="156" t="s">
        <v>44</v>
      </c>
      <c r="E101" s="167" t="s">
        <v>156</v>
      </c>
      <c r="F101" s="156">
        <v>3</v>
      </c>
      <c r="G101" s="40"/>
      <c r="H101" s="40"/>
      <c r="I101" s="131" t="s">
        <v>615</v>
      </c>
      <c r="J101" s="43"/>
      <c r="K101" s="40">
        <v>1</v>
      </c>
      <c r="L101" s="40"/>
      <c r="M101" s="40"/>
      <c r="N101" s="40">
        <v>2</v>
      </c>
      <c r="O101" s="43">
        <v>2</v>
      </c>
      <c r="P101" s="43" t="s">
        <v>660</v>
      </c>
      <c r="Q101" s="43">
        <v>30</v>
      </c>
      <c r="R101" s="223">
        <v>20</v>
      </c>
      <c r="S101" s="40" t="s">
        <v>588</v>
      </c>
      <c r="T101" s="40" t="s">
        <v>434</v>
      </c>
      <c r="U101" s="40"/>
      <c r="V101" s="40"/>
      <c r="W101" s="40"/>
      <c r="X101" s="40">
        <v>2</v>
      </c>
      <c r="Y101" s="40">
        <v>3</v>
      </c>
      <c r="Z101" s="40" t="s">
        <v>641</v>
      </c>
      <c r="AA101" s="40"/>
      <c r="AB101" s="40"/>
      <c r="AC101" s="40"/>
      <c r="AD101" s="40"/>
      <c r="AE101" s="40"/>
      <c r="AF101" s="3"/>
      <c r="AG101" s="16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 x14ac:dyDescent="0.25">
      <c r="A102" s="282"/>
      <c r="B102" s="156">
        <v>91</v>
      </c>
      <c r="C102" s="43" t="s">
        <v>36</v>
      </c>
      <c r="D102" s="164" t="s">
        <v>756</v>
      </c>
      <c r="E102" s="172" t="s">
        <v>37</v>
      </c>
      <c r="F102" s="218">
        <v>1</v>
      </c>
      <c r="G102" s="39" t="s">
        <v>900</v>
      </c>
      <c r="H102" s="39">
        <v>2</v>
      </c>
      <c r="I102" s="82" t="s">
        <v>615</v>
      </c>
      <c r="J102" s="43">
        <f>H102*0.2</f>
        <v>0.4</v>
      </c>
      <c r="K102" s="39"/>
      <c r="L102" s="39"/>
      <c r="M102" s="39"/>
      <c r="N102" s="39"/>
      <c r="O102" s="37"/>
      <c r="P102" s="37"/>
      <c r="Q102" s="37"/>
      <c r="R102" s="37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"/>
      <c r="AG102" s="22"/>
      <c r="AH102" s="16"/>
      <c r="AI102" s="8"/>
      <c r="AJ102" s="8"/>
      <c r="AK102" s="3"/>
      <c r="AL102" s="16"/>
      <c r="AM102" s="16"/>
      <c r="AN102" s="16"/>
      <c r="AO102" s="6"/>
    </row>
    <row r="103" spans="1:41" customFormat="1" x14ac:dyDescent="0.25">
      <c r="A103" s="157"/>
      <c r="B103" s="156">
        <v>92</v>
      </c>
      <c r="C103" s="176" t="s">
        <v>38</v>
      </c>
      <c r="D103" s="164" t="s">
        <v>756</v>
      </c>
      <c r="E103" s="167" t="s">
        <v>39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8"/>
      <c r="AH103" s="16"/>
      <c r="AI103" s="8"/>
      <c r="AJ103" s="8"/>
      <c r="AK103" s="3"/>
      <c r="AL103" s="16"/>
      <c r="AM103" s="16"/>
      <c r="AN103" s="16"/>
      <c r="AO103" s="6"/>
    </row>
    <row r="104" spans="1:41" x14ac:dyDescent="0.25">
      <c r="A104" s="157"/>
      <c r="B104" s="156">
        <v>93</v>
      </c>
      <c r="C104" s="44" t="s">
        <v>40</v>
      </c>
      <c r="D104" s="164" t="s">
        <v>756</v>
      </c>
      <c r="E104" s="167" t="s">
        <v>155</v>
      </c>
      <c r="F104" s="156">
        <v>2</v>
      </c>
      <c r="G104" s="40" t="s">
        <v>901</v>
      </c>
      <c r="H104" s="40"/>
      <c r="I104" s="82" t="s">
        <v>615</v>
      </c>
      <c r="J104" s="43"/>
      <c r="K104" s="40"/>
      <c r="L104" s="40"/>
      <c r="M104" s="40"/>
      <c r="N104" s="40"/>
      <c r="O104" s="43"/>
      <c r="P104" s="43"/>
      <c r="Q104" s="43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3"/>
      <c r="AG104" s="16"/>
      <c r="AH104" s="16"/>
      <c r="AI104" s="8"/>
      <c r="AJ104" s="8"/>
      <c r="AK104" s="3"/>
      <c r="AL104" s="16"/>
      <c r="AM104" s="16"/>
      <c r="AN104" s="16"/>
      <c r="AO104" s="6"/>
    </row>
    <row r="105" spans="1:41" customFormat="1" x14ac:dyDescent="0.25">
      <c r="A105" s="282"/>
      <c r="B105" s="156">
        <v>94</v>
      </c>
      <c r="C105" s="37" t="s">
        <v>32</v>
      </c>
      <c r="D105" s="164" t="s">
        <v>756</v>
      </c>
      <c r="E105" s="172" t="s">
        <v>33</v>
      </c>
      <c r="F105" s="218">
        <v>1</v>
      </c>
      <c r="G105" s="39" t="s">
        <v>878</v>
      </c>
      <c r="H105" s="39"/>
      <c r="I105" s="39"/>
      <c r="J105" s="43"/>
      <c r="K105" s="39">
        <v>1</v>
      </c>
      <c r="L105" s="39"/>
      <c r="M105" s="39"/>
      <c r="N105" s="39">
        <v>30</v>
      </c>
      <c r="O105" s="224">
        <v>0</v>
      </c>
      <c r="P105" s="43"/>
      <c r="Q105" s="37"/>
      <c r="R105" s="37"/>
      <c r="S105" s="39"/>
      <c r="T105" s="39"/>
      <c r="U105" s="39"/>
      <c r="V105" s="39"/>
      <c r="W105" s="39"/>
      <c r="X105" s="39">
        <v>2</v>
      </c>
      <c r="Y105" s="39">
        <v>3</v>
      </c>
      <c r="Z105" s="39"/>
      <c r="AA105" s="22" t="s">
        <v>421</v>
      </c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 x14ac:dyDescent="0.25">
      <c r="A106" s="157"/>
      <c r="B106" s="156">
        <v>95</v>
      </c>
      <c r="C106" s="37" t="s">
        <v>34</v>
      </c>
      <c r="D106" s="164" t="s">
        <v>756</v>
      </c>
      <c r="E106" s="172" t="s">
        <v>35</v>
      </c>
      <c r="F106" s="218">
        <v>2</v>
      </c>
      <c r="G106" s="39" t="s">
        <v>878</v>
      </c>
      <c r="H106" s="39"/>
      <c r="I106" s="39"/>
      <c r="J106" s="43"/>
      <c r="K106" s="39"/>
      <c r="L106" s="39"/>
      <c r="M106" s="39"/>
      <c r="N106" s="39">
        <v>6</v>
      </c>
      <c r="O106" s="37">
        <v>6</v>
      </c>
      <c r="P106" s="43" t="s">
        <v>661</v>
      </c>
      <c r="Q106" s="37"/>
      <c r="R106" s="37"/>
      <c r="S106" s="39"/>
      <c r="T106" s="39" t="s">
        <v>435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"/>
      <c r="AG106" s="20"/>
      <c r="AH106" s="16"/>
      <c r="AI106" s="8"/>
      <c r="AJ106" s="8"/>
      <c r="AK106" s="8"/>
      <c r="AL106" s="16"/>
      <c r="AM106" s="16"/>
      <c r="AN106" s="8"/>
      <c r="AO106" s="6"/>
    </row>
    <row r="107" spans="1:41" x14ac:dyDescent="0.25">
      <c r="A107" s="157"/>
      <c r="B107" s="156">
        <v>96</v>
      </c>
      <c r="C107" s="44" t="s">
        <v>34</v>
      </c>
      <c r="D107" s="164" t="s">
        <v>756</v>
      </c>
      <c r="E107" s="167" t="s">
        <v>41</v>
      </c>
      <c r="F107" s="156">
        <v>2</v>
      </c>
      <c r="G107" s="40" t="s">
        <v>902</v>
      </c>
      <c r="H107" s="40"/>
      <c r="I107" s="40"/>
      <c r="J107" s="43"/>
      <c r="K107" s="40"/>
      <c r="L107" s="40"/>
      <c r="M107" s="40"/>
      <c r="N107" s="40"/>
      <c r="O107" s="43"/>
      <c r="P107" s="43"/>
      <c r="Q107" s="43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"/>
      <c r="AG107" s="16"/>
      <c r="AH107" s="16"/>
      <c r="AI107" s="8"/>
      <c r="AJ107" s="8"/>
      <c r="AK107" s="3"/>
      <c r="AL107" s="16"/>
      <c r="AM107" s="16"/>
      <c r="AN107" s="16"/>
      <c r="AO107" s="6"/>
    </row>
    <row r="108" spans="1:41" customFormat="1" x14ac:dyDescent="0.25">
      <c r="A108" s="283"/>
      <c r="B108" s="156">
        <v>97</v>
      </c>
      <c r="C108" s="37" t="s">
        <v>42</v>
      </c>
      <c r="D108" s="156" t="s">
        <v>44</v>
      </c>
      <c r="E108" s="168" t="s">
        <v>43</v>
      </c>
      <c r="F108" s="218">
        <v>3</v>
      </c>
      <c r="G108" s="41"/>
      <c r="H108" s="41"/>
      <c r="I108" s="41"/>
      <c r="J108" s="43"/>
      <c r="K108" s="41"/>
      <c r="L108" s="41"/>
      <c r="M108" s="41"/>
      <c r="N108" s="41"/>
      <c r="O108" s="41"/>
      <c r="P108" s="41" t="s">
        <v>651</v>
      </c>
      <c r="Q108" s="41">
        <v>18</v>
      </c>
      <c r="R108" s="41">
        <v>18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"/>
      <c r="AG108" s="22"/>
      <c r="AH108" s="16"/>
      <c r="AI108" s="8"/>
      <c r="AJ108" s="8"/>
      <c r="AK108" s="3"/>
      <c r="AL108" s="16"/>
      <c r="AM108" s="16"/>
      <c r="AN108" s="16"/>
      <c r="AO108" s="6"/>
    </row>
    <row r="109" spans="1:41" x14ac:dyDescent="0.25">
      <c r="B109" s="156">
        <v>98</v>
      </c>
      <c r="C109" s="37" t="s">
        <v>404</v>
      </c>
      <c r="D109" s="156" t="s">
        <v>760</v>
      </c>
      <c r="E109" s="152" t="s">
        <v>713</v>
      </c>
      <c r="F109" s="219"/>
      <c r="G109" s="44"/>
      <c r="H109" s="156"/>
      <c r="I109" s="37"/>
      <c r="J109" s="4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 x14ac:dyDescent="0.25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 x14ac:dyDescent="0.25">
      <c r="A111" s="84"/>
      <c r="B111" s="156"/>
      <c r="C111" s="37"/>
      <c r="D111" s="156"/>
      <c r="E111" s="152"/>
      <c r="F111" s="219"/>
      <c r="G111" s="44"/>
      <c r="H111" s="156"/>
      <c r="I111" s="137"/>
      <c r="J111" s="124"/>
      <c r="K111" s="156"/>
      <c r="L111" s="37"/>
      <c r="M111" s="44"/>
      <c r="N111" s="156"/>
      <c r="O111" s="37"/>
      <c r="P111" s="44"/>
      <c r="Q111" s="156"/>
      <c r="R111" s="37"/>
      <c r="S111" s="44"/>
      <c r="T111" s="152"/>
      <c r="U111" s="37"/>
      <c r="V111" s="44"/>
      <c r="W111" s="156"/>
      <c r="X111" s="37"/>
      <c r="Y111" s="44"/>
      <c r="Z111" s="156"/>
      <c r="AA111" s="17"/>
      <c r="AB111" s="8"/>
      <c r="AC111" s="152"/>
      <c r="AD111" s="17"/>
      <c r="AE111" s="8"/>
      <c r="AF111" s="152"/>
      <c r="AG111" s="17"/>
      <c r="AH111" s="8"/>
      <c r="AI111" s="152"/>
      <c r="AJ111" s="17"/>
      <c r="AK111" s="8"/>
      <c r="AL111" s="152"/>
      <c r="AM111" s="17"/>
      <c r="AN111" s="8"/>
      <c r="AO111" s="152"/>
    </row>
    <row r="112" spans="1:41" s="45" customFormat="1" x14ac:dyDescent="0.25">
      <c r="A112" s="84"/>
      <c r="B112" s="156">
        <v>200</v>
      </c>
      <c r="C112" s="43" t="s">
        <v>101</v>
      </c>
      <c r="D112" s="164" t="s">
        <v>103</v>
      </c>
      <c r="E112" s="170" t="s">
        <v>617</v>
      </c>
      <c r="F112" s="156"/>
      <c r="G112" s="40"/>
      <c r="H112" s="40"/>
      <c r="I112" s="108"/>
      <c r="J112" s="136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s="45" customFormat="1" x14ac:dyDescent="0.25">
      <c r="A113" s="157"/>
      <c r="B113" s="156">
        <v>201</v>
      </c>
      <c r="C113" s="43" t="s">
        <v>101</v>
      </c>
      <c r="D113" s="164" t="s">
        <v>99</v>
      </c>
      <c r="E113" s="174" t="s">
        <v>904</v>
      </c>
      <c r="F113" s="156">
        <v>2</v>
      </c>
      <c r="G113" s="40"/>
      <c r="H113" s="40"/>
      <c r="I113" s="82" t="s">
        <v>614</v>
      </c>
      <c r="J113" s="43"/>
      <c r="K113" s="40">
        <v>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75</v>
      </c>
      <c r="V113" s="51">
        <v>40</v>
      </c>
      <c r="W113" s="40">
        <f t="shared" ref="W113:W115" si="3">U113*0.25</f>
        <v>18.75</v>
      </c>
      <c r="X113" s="40">
        <v>20</v>
      </c>
      <c r="Y113" s="40">
        <v>50</v>
      </c>
      <c r="Z113" s="40" t="s">
        <v>646</v>
      </c>
      <c r="AA113" s="40"/>
      <c r="AB113" s="40"/>
      <c r="AC113" s="40"/>
      <c r="AD113" s="40"/>
      <c r="AE113" s="40"/>
      <c r="AF113" s="3"/>
      <c r="AG113" s="22"/>
      <c r="AH113" s="8"/>
      <c r="AI113" s="8"/>
      <c r="AJ113" s="8"/>
      <c r="AK113" s="3"/>
      <c r="AL113" s="16"/>
      <c r="AM113" s="8"/>
      <c r="AN113" s="8"/>
      <c r="AO113" s="6"/>
    </row>
    <row r="114" spans="1:41" x14ac:dyDescent="0.25">
      <c r="A114" s="282"/>
      <c r="B114" s="156">
        <v>202</v>
      </c>
      <c r="C114" s="43" t="s">
        <v>101</v>
      </c>
      <c r="D114" s="164" t="s">
        <v>99</v>
      </c>
      <c r="E114" s="174" t="s">
        <v>905</v>
      </c>
      <c r="F114" s="218">
        <v>3</v>
      </c>
      <c r="G114" s="39"/>
      <c r="H114" s="39"/>
      <c r="I114" s="82" t="s">
        <v>614</v>
      </c>
      <c r="J114" s="43"/>
      <c r="K114" s="39">
        <v>4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7">
        <v>37.5</v>
      </c>
      <c r="V114" s="52">
        <v>20</v>
      </c>
      <c r="W114" s="40">
        <f t="shared" si="3"/>
        <v>9.375</v>
      </c>
      <c r="X114" s="39">
        <v>10</v>
      </c>
      <c r="Y114" s="39">
        <v>30</v>
      </c>
      <c r="Z114" s="40" t="s">
        <v>646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customFormat="1" x14ac:dyDescent="0.25">
      <c r="A115" s="157"/>
      <c r="B115" s="156">
        <v>203</v>
      </c>
      <c r="C115" s="43" t="s">
        <v>101</v>
      </c>
      <c r="D115" s="164" t="s">
        <v>160</v>
      </c>
      <c r="E115" s="172" t="s">
        <v>903</v>
      </c>
      <c r="F115" s="219">
        <v>2</v>
      </c>
      <c r="G115" s="39"/>
      <c r="H115" s="39"/>
      <c r="I115" s="82" t="s">
        <v>611</v>
      </c>
      <c r="J115" s="43"/>
      <c r="K115" s="39">
        <v>0.5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>
        <v>6</v>
      </c>
      <c r="V115" s="39">
        <v>6</v>
      </c>
      <c r="W115" s="40">
        <f t="shared" si="3"/>
        <v>1.5</v>
      </c>
      <c r="X115" s="39">
        <v>0.5</v>
      </c>
      <c r="Y115" s="39">
        <v>0.5</v>
      </c>
      <c r="Z115" s="40" t="s">
        <v>642</v>
      </c>
      <c r="AA115" s="39"/>
      <c r="AB115" s="39"/>
      <c r="AC115" s="39"/>
      <c r="AD115" s="39"/>
      <c r="AE115" s="39"/>
      <c r="AF115" s="3"/>
      <c r="AG115" s="22"/>
      <c r="AH115" s="8"/>
      <c r="AI115" s="8"/>
      <c r="AJ115" s="8"/>
      <c r="AK115" s="8"/>
      <c r="AL115" s="16"/>
      <c r="AM115" s="8"/>
      <c r="AN115" s="8"/>
      <c r="AO115" s="6"/>
    </row>
    <row r="116" spans="1:41" x14ac:dyDescent="0.25">
      <c r="A116" s="157"/>
      <c r="B116" s="156">
        <v>204</v>
      </c>
      <c r="C116" s="43" t="s">
        <v>101</v>
      </c>
      <c r="D116" s="164" t="s">
        <v>104</v>
      </c>
      <c r="E116" s="174" t="s">
        <v>451</v>
      </c>
      <c r="F116" s="156">
        <v>2</v>
      </c>
      <c r="G116" s="40"/>
      <c r="H116" s="43">
        <v>18</v>
      </c>
      <c r="I116" s="82" t="s">
        <v>616</v>
      </c>
      <c r="J116" s="43">
        <f>H116*0.2</f>
        <v>3.6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18</v>
      </c>
      <c r="V116" s="51">
        <v>9</v>
      </c>
      <c r="W116" s="40">
        <f>U116*0.25</f>
        <v>4.5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16"/>
      <c r="AN116" s="16"/>
      <c r="AO116" s="6"/>
    </row>
    <row r="117" spans="1:41" x14ac:dyDescent="0.25">
      <c r="A117" s="157"/>
      <c r="B117" s="156">
        <v>205</v>
      </c>
      <c r="C117" s="43" t="s">
        <v>101</v>
      </c>
      <c r="D117" s="164" t="s">
        <v>104</v>
      </c>
      <c r="E117" s="174" t="s">
        <v>452</v>
      </c>
      <c r="F117" s="156">
        <v>2</v>
      </c>
      <c r="G117" s="40"/>
      <c r="H117" s="43">
        <v>9</v>
      </c>
      <c r="I117" s="82" t="s">
        <v>612</v>
      </c>
      <c r="J117" s="43">
        <f>H117*0.2</f>
        <v>1.8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9</v>
      </c>
      <c r="V117" s="51">
        <v>5</v>
      </c>
      <c r="W117" s="40">
        <f>U117*0.25</f>
        <v>2.25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 x14ac:dyDescent="0.25">
      <c r="A118" s="157"/>
      <c r="B118" s="156">
        <v>206</v>
      </c>
      <c r="C118" s="43" t="s">
        <v>101</v>
      </c>
      <c r="D118" s="164" t="s">
        <v>104</v>
      </c>
      <c r="E118" s="174" t="s">
        <v>453</v>
      </c>
      <c r="F118" s="156">
        <v>2</v>
      </c>
      <c r="G118" s="40"/>
      <c r="H118" s="43">
        <v>18</v>
      </c>
      <c r="I118" s="82" t="s">
        <v>609</v>
      </c>
      <c r="J118" s="43">
        <f>H118*0.2</f>
        <v>3.6</v>
      </c>
      <c r="K118" s="40">
        <v>2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18</v>
      </c>
      <c r="V118" s="51">
        <v>9</v>
      </c>
      <c r="W118" s="40">
        <f>U118*0.25</f>
        <v>4.5</v>
      </c>
      <c r="X118" s="40">
        <v>2</v>
      </c>
      <c r="Y118" s="40">
        <v>3</v>
      </c>
      <c r="Z118" s="40" t="s">
        <v>643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8"/>
      <c r="AL118" s="16"/>
      <c r="AM118" s="8"/>
      <c r="AN118" s="8"/>
      <c r="AO118" s="6"/>
    </row>
    <row r="119" spans="1:41" customFormat="1" x14ac:dyDescent="0.25">
      <c r="A119" s="283"/>
      <c r="B119" s="156">
        <v>207</v>
      </c>
      <c r="C119" s="43" t="s">
        <v>101</v>
      </c>
      <c r="D119" s="164" t="s">
        <v>30</v>
      </c>
      <c r="E119" s="174" t="s">
        <v>906</v>
      </c>
      <c r="F119" s="218">
        <v>3</v>
      </c>
      <c r="G119" s="39"/>
      <c r="H119" s="37">
        <v>15</v>
      </c>
      <c r="I119" s="37"/>
      <c r="J119" s="43">
        <f>H119*0.2</f>
        <v>3</v>
      </c>
      <c r="K119" s="39">
        <v>0.5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15</v>
      </c>
      <c r="V119" s="52">
        <v>0</v>
      </c>
      <c r="W119" s="40">
        <f>U119*0.25</f>
        <v>3.75</v>
      </c>
      <c r="X119" s="39">
        <v>1</v>
      </c>
      <c r="Y119" s="39">
        <v>1</v>
      </c>
      <c r="Z119" s="39"/>
      <c r="AA119" s="39"/>
      <c r="AB119" s="39"/>
      <c r="AC119" s="39"/>
      <c r="AD119" s="39"/>
      <c r="AE119" s="39"/>
      <c r="AF119" s="3"/>
      <c r="AG119" s="22"/>
      <c r="AH119" s="16"/>
      <c r="AI119" s="8"/>
      <c r="AJ119" s="8"/>
      <c r="AK119" s="3"/>
      <c r="AL119" s="16"/>
      <c r="AM119" s="16"/>
      <c r="AN119" s="16"/>
      <c r="AO119" s="6"/>
    </row>
    <row r="120" spans="1:41" customFormat="1" x14ac:dyDescent="0.25">
      <c r="A120" s="283"/>
      <c r="B120" s="156">
        <v>208</v>
      </c>
      <c r="C120" s="43" t="s">
        <v>101</v>
      </c>
      <c r="D120" s="164" t="s">
        <v>30</v>
      </c>
      <c r="E120" s="167" t="s">
        <v>107</v>
      </c>
      <c r="F120" s="156">
        <v>4</v>
      </c>
      <c r="G120" s="40" t="s">
        <v>887</v>
      </c>
      <c r="H120" s="224">
        <v>8</v>
      </c>
      <c r="I120" s="37"/>
      <c r="J120" s="43">
        <f>H120*0.2</f>
        <v>1.6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51">
        <v>16</v>
      </c>
      <c r="W120" s="40"/>
      <c r="X120" s="40">
        <v>1</v>
      </c>
      <c r="Y120" s="40">
        <v>1.5</v>
      </c>
      <c r="Z120" s="40" t="s">
        <v>641</v>
      </c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 x14ac:dyDescent="0.25">
      <c r="A121" s="282"/>
      <c r="B121" s="156">
        <v>209</v>
      </c>
      <c r="C121" s="43" t="s">
        <v>602</v>
      </c>
      <c r="D121" s="164" t="s">
        <v>819</v>
      </c>
      <c r="E121" s="180" t="s">
        <v>907</v>
      </c>
      <c r="F121" s="156"/>
      <c r="G121" s="40"/>
      <c r="H121" s="40"/>
      <c r="I121" s="37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 x14ac:dyDescent="0.25">
      <c r="A122" s="282"/>
      <c r="B122" s="156">
        <v>210</v>
      </c>
      <c r="C122" s="43" t="s">
        <v>710</v>
      </c>
      <c r="D122" s="164" t="s">
        <v>711</v>
      </c>
      <c r="E122" s="170" t="s">
        <v>712</v>
      </c>
      <c r="F122" s="156"/>
      <c r="G122" s="40" t="s">
        <v>908</v>
      </c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 x14ac:dyDescent="0.25">
      <c r="A123" s="282"/>
      <c r="B123" s="156">
        <v>211</v>
      </c>
      <c r="C123" s="43" t="s">
        <v>602</v>
      </c>
      <c r="D123" s="164" t="s">
        <v>604</v>
      </c>
      <c r="E123" s="81" t="s">
        <v>817</v>
      </c>
      <c r="F123" s="156"/>
      <c r="G123" s="40"/>
      <c r="H123" s="40"/>
      <c r="I123" s="137"/>
      <c r="J123" s="136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s="45" customFormat="1" x14ac:dyDescent="0.25">
      <c r="A124" s="283"/>
      <c r="B124" s="156">
        <v>212</v>
      </c>
      <c r="C124" s="43" t="s">
        <v>602</v>
      </c>
      <c r="D124" s="164" t="s">
        <v>603</v>
      </c>
      <c r="E124" s="170" t="s">
        <v>649</v>
      </c>
      <c r="F124" s="156"/>
      <c r="G124" s="40"/>
      <c r="H124" s="40"/>
      <c r="I124" s="137"/>
      <c r="J124" s="136"/>
      <c r="K124" s="44">
        <v>2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2</v>
      </c>
      <c r="Y124" s="44">
        <v>3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 x14ac:dyDescent="0.25">
      <c r="A125" s="283"/>
      <c r="B125" s="156">
        <v>213</v>
      </c>
      <c r="C125" s="43" t="s">
        <v>602</v>
      </c>
      <c r="D125" s="164" t="s">
        <v>603</v>
      </c>
      <c r="E125" s="180" t="s">
        <v>909</v>
      </c>
      <c r="F125" s="156"/>
      <c r="G125" s="40"/>
      <c r="H125" s="40"/>
      <c r="I125" s="137"/>
      <c r="J125" s="136"/>
      <c r="K125" s="44">
        <v>0.5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>
        <v>0.5</v>
      </c>
      <c r="Y125" s="44">
        <v>1</v>
      </c>
      <c r="Z125" s="40"/>
      <c r="AA125" s="40"/>
      <c r="AB125" s="40"/>
      <c r="AC125" s="40"/>
      <c r="AD125" s="40"/>
      <c r="AE125" s="40"/>
      <c r="AF125" s="3"/>
      <c r="AG125" s="8"/>
      <c r="AH125" s="8"/>
      <c r="AI125" s="8"/>
      <c r="AJ125" s="23"/>
      <c r="AK125" s="16"/>
      <c r="AL125" s="16"/>
      <c r="AM125" s="8"/>
      <c r="AN125" s="8"/>
      <c r="AO125" s="10"/>
    </row>
    <row r="126" spans="1:41" s="45" customFormat="1" x14ac:dyDescent="0.25">
      <c r="A126" s="157"/>
      <c r="B126" s="156">
        <v>400</v>
      </c>
      <c r="C126" s="43" t="s">
        <v>124</v>
      </c>
      <c r="D126" s="156" t="s">
        <v>106</v>
      </c>
      <c r="E126" s="170" t="s">
        <v>346</v>
      </c>
      <c r="F126" s="220">
        <v>2</v>
      </c>
      <c r="G126" s="22" t="s">
        <v>921</v>
      </c>
      <c r="H126" s="37">
        <v>4.5</v>
      </c>
      <c r="I126" s="135" t="s">
        <v>619</v>
      </c>
      <c r="J126" s="136">
        <f>H126*0.2</f>
        <v>0.9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38"/>
      <c r="AG126" s="106"/>
      <c r="AH126" s="140"/>
      <c r="AI126" s="125"/>
      <c r="AJ126" s="125"/>
      <c r="AK126" s="138"/>
      <c r="AL126" s="140"/>
      <c r="AM126" s="140"/>
      <c r="AN126" s="140"/>
      <c r="AO126" s="141"/>
    </row>
    <row r="127" spans="1:41" s="45" customFormat="1" x14ac:dyDescent="0.25">
      <c r="A127" s="157"/>
      <c r="B127" s="156">
        <v>401</v>
      </c>
      <c r="C127" s="43" t="s">
        <v>124</v>
      </c>
      <c r="D127" s="156" t="s">
        <v>106</v>
      </c>
      <c r="E127" s="170" t="s">
        <v>347</v>
      </c>
      <c r="F127" s="221">
        <v>2</v>
      </c>
      <c r="G127" s="123"/>
      <c r="H127" s="43">
        <v>9</v>
      </c>
      <c r="I127" s="135" t="s">
        <v>618</v>
      </c>
      <c r="J127" s="136">
        <f>H127*0.2</f>
        <v>1.8</v>
      </c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38"/>
      <c r="AG127" s="139"/>
      <c r="AH127" s="139"/>
      <c r="AI127" s="125"/>
      <c r="AJ127" s="125"/>
      <c r="AK127" s="125"/>
      <c r="AL127" s="125"/>
      <c r="AM127" s="125"/>
      <c r="AN127" s="125"/>
      <c r="AO127" s="126"/>
    </row>
    <row r="128" spans="1:41" x14ac:dyDescent="0.25">
      <c r="A128" s="157"/>
      <c r="B128" s="156">
        <v>402</v>
      </c>
      <c r="C128" s="43" t="s">
        <v>124</v>
      </c>
      <c r="D128" s="156" t="s">
        <v>106</v>
      </c>
      <c r="E128" s="170" t="s">
        <v>348</v>
      </c>
      <c r="F128" s="156">
        <v>2</v>
      </c>
      <c r="G128" s="44"/>
      <c r="H128" s="43">
        <v>1</v>
      </c>
      <c r="I128" s="82" t="s">
        <v>618</v>
      </c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8"/>
      <c r="AH128" s="8"/>
      <c r="AI128" s="8"/>
      <c r="AJ128" s="8"/>
      <c r="AK128" s="8"/>
      <c r="AL128" s="8"/>
      <c r="AM128" s="8"/>
      <c r="AN128" s="8"/>
      <c r="AO128" s="10"/>
    </row>
    <row r="129" spans="1:41" x14ac:dyDescent="0.25">
      <c r="A129" s="282"/>
      <c r="B129" s="156">
        <v>403</v>
      </c>
      <c r="C129" s="43" t="s">
        <v>124</v>
      </c>
      <c r="D129" s="156" t="s">
        <v>106</v>
      </c>
      <c r="E129" s="170" t="s">
        <v>349</v>
      </c>
      <c r="F129" s="218">
        <v>3</v>
      </c>
      <c r="G129" s="39"/>
      <c r="H129" s="37">
        <v>2.5</v>
      </c>
      <c r="I129" s="82" t="s">
        <v>618</v>
      </c>
      <c r="J129" s="43">
        <f>H129*0.2</f>
        <v>0.5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 x14ac:dyDescent="0.25">
      <c r="A130" s="282"/>
      <c r="B130" s="156">
        <v>404</v>
      </c>
      <c r="C130" s="43" t="s">
        <v>124</v>
      </c>
      <c r="D130" s="156" t="s">
        <v>106</v>
      </c>
      <c r="E130" s="170" t="s">
        <v>351</v>
      </c>
      <c r="F130" s="156">
        <v>4</v>
      </c>
      <c r="G130" s="44"/>
      <c r="H130" s="44"/>
      <c r="I130" s="44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16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 x14ac:dyDescent="0.25">
      <c r="A131" s="282"/>
      <c r="B131" s="156">
        <v>405</v>
      </c>
      <c r="C131" s="43" t="s">
        <v>124</v>
      </c>
      <c r="D131" s="156" t="s">
        <v>106</v>
      </c>
      <c r="E131" s="170" t="s">
        <v>350</v>
      </c>
      <c r="F131" s="156">
        <v>3</v>
      </c>
      <c r="G131" s="44"/>
      <c r="H131" s="43">
        <v>2</v>
      </c>
      <c r="I131" s="82" t="s">
        <v>618</v>
      </c>
      <c r="J131" s="43">
        <f>H131*0.2</f>
        <v>0.4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8"/>
      <c r="AH131" s="16"/>
      <c r="AI131" s="8"/>
      <c r="AJ131" s="8"/>
      <c r="AK131" s="3"/>
      <c r="AL131" s="16"/>
      <c r="AM131" s="16"/>
      <c r="AN131" s="16"/>
      <c r="AO131" s="6"/>
    </row>
    <row r="132" spans="1:41" customFormat="1" x14ac:dyDescent="0.25">
      <c r="A132" s="282"/>
      <c r="B132" s="156">
        <v>406</v>
      </c>
      <c r="C132" s="43" t="s">
        <v>124</v>
      </c>
      <c r="D132" s="156" t="s">
        <v>106</v>
      </c>
      <c r="E132" s="170" t="s">
        <v>352</v>
      </c>
      <c r="F132" s="156">
        <v>4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customFormat="1" x14ac:dyDescent="0.25">
      <c r="A133" s="157"/>
      <c r="B133" s="156">
        <v>407</v>
      </c>
      <c r="C133" s="43" t="s">
        <v>124</v>
      </c>
      <c r="D133" s="156" t="s">
        <v>111</v>
      </c>
      <c r="E133" s="167" t="s">
        <v>365</v>
      </c>
      <c r="F133" s="156">
        <v>2</v>
      </c>
      <c r="G133" s="44" t="s">
        <v>910</v>
      </c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3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57"/>
      <c r="B134" s="156">
        <v>408</v>
      </c>
      <c r="C134" s="43" t="s">
        <v>124</v>
      </c>
      <c r="D134" s="156" t="s">
        <v>112</v>
      </c>
      <c r="E134" s="167" t="s">
        <v>917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 x14ac:dyDescent="0.25">
      <c r="A135" s="157"/>
      <c r="B135" s="156">
        <v>409</v>
      </c>
      <c r="C135" s="43" t="s">
        <v>124</v>
      </c>
      <c r="D135" s="156" t="s">
        <v>112</v>
      </c>
      <c r="E135" s="167" t="s">
        <v>918</v>
      </c>
      <c r="F135" s="156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57"/>
      <c r="B136" s="156">
        <v>410</v>
      </c>
      <c r="C136" s="43" t="s">
        <v>124</v>
      </c>
      <c r="D136" s="156" t="s">
        <v>112</v>
      </c>
      <c r="E136" s="167" t="s">
        <v>121</v>
      </c>
      <c r="F136" s="164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 ht="16" customHeight="1" x14ac:dyDescent="0.25">
      <c r="A137" s="84"/>
      <c r="B137" s="156">
        <v>411</v>
      </c>
      <c r="C137" s="43" t="s">
        <v>124</v>
      </c>
      <c r="D137" s="156" t="s">
        <v>114</v>
      </c>
      <c r="E137" s="167" t="s">
        <v>122</v>
      </c>
      <c r="F137" s="156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 x14ac:dyDescent="0.25">
      <c r="A138" s="157"/>
      <c r="B138" s="156">
        <v>412</v>
      </c>
      <c r="C138" s="43" t="s">
        <v>124</v>
      </c>
      <c r="D138" s="156" t="s">
        <v>102</v>
      </c>
      <c r="E138" s="180" t="s">
        <v>911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23"/>
      <c r="AJ138" s="8"/>
      <c r="AK138" s="8"/>
      <c r="AL138" s="8"/>
      <c r="AM138" s="8"/>
      <c r="AN138" s="8"/>
      <c r="AO138" s="10"/>
    </row>
    <row r="139" spans="1:41" customFormat="1" x14ac:dyDescent="0.25">
      <c r="A139" s="157"/>
      <c r="B139" s="156">
        <v>413</v>
      </c>
      <c r="C139" s="43" t="s">
        <v>124</v>
      </c>
      <c r="D139" s="156" t="s">
        <v>102</v>
      </c>
      <c r="E139" s="180" t="s">
        <v>912</v>
      </c>
      <c r="F139" s="156">
        <v>2</v>
      </c>
      <c r="G139" s="44"/>
      <c r="H139" s="43">
        <v>1</v>
      </c>
      <c r="I139" s="43"/>
      <c r="J139" s="43">
        <f>H139*0.2</f>
        <v>0.2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3"/>
      <c r="AG139" s="23"/>
      <c r="AH139" s="23"/>
      <c r="AI139" s="8"/>
      <c r="AJ139" s="23"/>
      <c r="AK139" s="23"/>
      <c r="AL139" s="8"/>
      <c r="AM139" s="8"/>
      <c r="AN139" s="8"/>
      <c r="AO139" s="10"/>
    </row>
    <row r="140" spans="1:41" customFormat="1" x14ac:dyDescent="0.25">
      <c r="A140" s="283"/>
      <c r="B140" s="156">
        <v>414</v>
      </c>
      <c r="C140" s="43" t="s">
        <v>124</v>
      </c>
      <c r="D140" s="156" t="s">
        <v>102</v>
      </c>
      <c r="E140" s="180" t="s">
        <v>913</v>
      </c>
      <c r="F140" s="156">
        <v>3</v>
      </c>
      <c r="G140" s="44"/>
      <c r="H140" s="43"/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 x14ac:dyDescent="0.25">
      <c r="A141" s="157"/>
      <c r="B141" s="156">
        <v>415</v>
      </c>
      <c r="C141" s="43" t="s">
        <v>124</v>
      </c>
      <c r="D141" s="156" t="s">
        <v>102</v>
      </c>
      <c r="E141" s="180" t="s">
        <v>914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customFormat="1" x14ac:dyDescent="0.25">
      <c r="A142" s="157"/>
      <c r="B142" s="156">
        <v>416</v>
      </c>
      <c r="C142" s="43" t="s">
        <v>124</v>
      </c>
      <c r="D142" s="156" t="s">
        <v>102</v>
      </c>
      <c r="E142" s="180" t="s">
        <v>915</v>
      </c>
      <c r="F142" s="156">
        <v>2</v>
      </c>
      <c r="G142" s="44"/>
      <c r="H142" s="43">
        <v>1</v>
      </c>
      <c r="I142" s="43"/>
      <c r="J142" s="43">
        <f>H142*0.2</f>
        <v>0.2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 x14ac:dyDescent="0.25">
      <c r="A143" s="283"/>
      <c r="B143" s="156">
        <v>417</v>
      </c>
      <c r="C143" s="43" t="s">
        <v>124</v>
      </c>
      <c r="D143" s="156" t="s">
        <v>102</v>
      </c>
      <c r="E143" s="180" t="s">
        <v>916</v>
      </c>
      <c r="F143" s="156">
        <v>3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x14ac:dyDescent="0.25">
      <c r="A144" s="157"/>
      <c r="B144" s="156">
        <v>418</v>
      </c>
      <c r="C144" s="43" t="s">
        <v>124</v>
      </c>
      <c r="D144" s="156" t="s">
        <v>112</v>
      </c>
      <c r="E144" s="180" t="s">
        <v>919</v>
      </c>
      <c r="F144" s="156">
        <v>2</v>
      </c>
      <c r="G144" s="44"/>
      <c r="H144" s="44"/>
      <c r="I144" s="44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customFormat="1" x14ac:dyDescent="0.25">
      <c r="A145" s="84"/>
      <c r="B145" s="156">
        <v>419</v>
      </c>
      <c r="C145" s="43" t="s">
        <v>124</v>
      </c>
      <c r="D145" s="164" t="s">
        <v>115</v>
      </c>
      <c r="E145" s="180" t="s">
        <v>920</v>
      </c>
      <c r="F145" s="156"/>
      <c r="G145" s="44"/>
      <c r="H145" s="44"/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 x14ac:dyDescent="0.25">
      <c r="A146" s="84"/>
      <c r="B146" s="156">
        <v>450</v>
      </c>
      <c r="C146" s="43"/>
      <c r="D146" s="164"/>
      <c r="E146" s="167"/>
      <c r="F146" s="156"/>
      <c r="G146" s="44"/>
      <c r="H146" s="44"/>
      <c r="I146" s="124"/>
      <c r="J146" s="136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24"/>
      <c r="AA146" s="124"/>
      <c r="AB146" s="124"/>
      <c r="AC146" s="124"/>
      <c r="AD146" s="124"/>
      <c r="AE146" s="124"/>
      <c r="AF146" s="125"/>
      <c r="AG146" s="139"/>
      <c r="AH146" s="139"/>
      <c r="AI146" s="125"/>
      <c r="AJ146" s="125"/>
      <c r="AK146" s="125"/>
      <c r="AL146" s="125"/>
      <c r="AM146" s="125"/>
      <c r="AN146" s="125"/>
      <c r="AO146" s="126"/>
    </row>
    <row r="147" spans="1:41" s="45" customFormat="1" ht="48" x14ac:dyDescent="0.25">
      <c r="A147" s="157"/>
      <c r="B147" s="163">
        <v>451</v>
      </c>
      <c r="C147" s="44"/>
      <c r="D147" s="156"/>
      <c r="E147" s="166" t="s">
        <v>814</v>
      </c>
      <c r="F147" s="221"/>
      <c r="G147" s="44"/>
      <c r="H147" s="44">
        <f>SUM(H136:H145)</f>
        <v>4</v>
      </c>
      <c r="I147" s="124"/>
      <c r="J147" s="124">
        <f>SUM(J136:J145)</f>
        <v>0.8</v>
      </c>
      <c r="K147" s="124">
        <f>SUM(K136:K145)*1.5</f>
        <v>0</v>
      </c>
      <c r="L147" s="124">
        <f>SUM(L136:L145)</f>
        <v>0</v>
      </c>
      <c r="M147" s="124">
        <f>SUM(M136:M145)</f>
        <v>0</v>
      </c>
      <c r="N147" s="124">
        <f>SUM(N136:N145)*1.5</f>
        <v>0</v>
      </c>
      <c r="O147" s="225">
        <f>SUM(O136:O145)*1.5</f>
        <v>0</v>
      </c>
      <c r="P147" s="144"/>
      <c r="Q147" s="144">
        <f>SUM(Q136:Q145)*1.5</f>
        <v>0</v>
      </c>
      <c r="R147" s="225">
        <f>SUM(R136:R145)*1.5</f>
        <v>0</v>
      </c>
      <c r="S147" s="136"/>
      <c r="T147" s="161" t="s">
        <v>436</v>
      </c>
      <c r="U147" s="124">
        <f>SUM(U136:U145)</f>
        <v>0</v>
      </c>
      <c r="V147" s="149">
        <f>SUM(V136:V145)</f>
        <v>0</v>
      </c>
      <c r="W147" s="124">
        <f>SUM(W136:W145)</f>
        <v>0</v>
      </c>
      <c r="X147" s="124">
        <f>SUM(X136:X145)*1.3</f>
        <v>0</v>
      </c>
      <c r="Y147" s="124">
        <f>SUM(Y136:Y145)*2</f>
        <v>0</v>
      </c>
      <c r="Z147" s="124"/>
      <c r="AA147" s="155" t="s">
        <v>640</v>
      </c>
      <c r="AB147" s="124" t="s">
        <v>815</v>
      </c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 x14ac:dyDescent="0.25">
      <c r="A148" s="84"/>
      <c r="B148" s="156">
        <v>452</v>
      </c>
      <c r="C148" s="44"/>
      <c r="D148" s="156"/>
      <c r="E148" s="10"/>
      <c r="F148" s="221"/>
      <c r="G148" s="44"/>
      <c r="H148" s="4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36"/>
      <c r="T148" s="150"/>
      <c r="U148" s="124"/>
      <c r="V148" s="149"/>
      <c r="W148" s="124"/>
      <c r="X148" s="124"/>
      <c r="Y148" s="124"/>
      <c r="Z148" s="124"/>
      <c r="AA148" s="155"/>
      <c r="AB148" s="124"/>
      <c r="AC148" s="124"/>
      <c r="AD148" s="124"/>
      <c r="AE148" s="124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6"/>
    </row>
    <row r="149" spans="1:41" s="45" customFormat="1" x14ac:dyDescent="0.25">
      <c r="A149" s="84"/>
      <c r="B149" s="163">
        <v>453</v>
      </c>
      <c r="C149" s="43"/>
      <c r="D149" s="164"/>
      <c r="E149" s="152" t="s">
        <v>459</v>
      </c>
      <c r="F149" s="183"/>
      <c r="G149" s="184"/>
      <c r="H149" s="152">
        <f>H147+J147+L147+M147+U147+W147</f>
        <v>4.8</v>
      </c>
      <c r="I149" s="124"/>
      <c r="J149" s="136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s="45" customFormat="1" x14ac:dyDescent="0.25">
      <c r="A150" s="84"/>
      <c r="B150" s="156">
        <v>454</v>
      </c>
      <c r="C150" s="43"/>
      <c r="D150" s="164"/>
      <c r="E150" s="152" t="s">
        <v>460</v>
      </c>
      <c r="F150" s="152"/>
      <c r="G150" s="152"/>
      <c r="H150" s="152">
        <f>N147+Q147</f>
        <v>0</v>
      </c>
      <c r="I150" s="124"/>
      <c r="J150" s="136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4"/>
      <c r="AA150" s="44"/>
      <c r="AB150" s="44"/>
      <c r="AC150" s="44"/>
      <c r="AD150" s="44"/>
      <c r="AE150" s="44"/>
      <c r="AF150" s="8"/>
      <c r="AG150" s="23"/>
      <c r="AH150" s="23"/>
      <c r="AI150" s="8"/>
      <c r="AJ150" s="8"/>
      <c r="AK150" s="8"/>
      <c r="AL150" s="8"/>
      <c r="AM150" s="8"/>
      <c r="AN150" s="8"/>
      <c r="AO150" s="10"/>
    </row>
    <row r="151" spans="1:41" x14ac:dyDescent="0.25">
      <c r="A151" s="157"/>
      <c r="B151" s="163">
        <v>455</v>
      </c>
      <c r="C151" s="43"/>
      <c r="D151" s="156"/>
      <c r="E151" s="152" t="s">
        <v>461</v>
      </c>
      <c r="F151" s="152"/>
      <c r="G151" s="152"/>
      <c r="H151" s="152">
        <f>O147+R147</f>
        <v>0</v>
      </c>
      <c r="I151" s="88"/>
      <c r="J151" s="88">
        <f>O147</f>
        <v>0</v>
      </c>
      <c r="K151" s="44">
        <f>J151/2</f>
        <v>0</v>
      </c>
      <c r="L151" s="44">
        <f>K151/5.5</f>
        <v>0</v>
      </c>
      <c r="M151" s="44"/>
      <c r="N151" s="44"/>
      <c r="O151" s="42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8"/>
      <c r="AH151" s="8"/>
      <c r="AI151" s="8"/>
      <c r="AJ151" s="8"/>
      <c r="AK151" s="8"/>
      <c r="AL151" s="8"/>
      <c r="AM151" s="8"/>
      <c r="AN151" s="8"/>
      <c r="AO151" s="10"/>
    </row>
    <row r="152" spans="1:41" s="45" customFormat="1" x14ac:dyDescent="0.25">
      <c r="A152" s="280"/>
      <c r="B152" s="156">
        <v>456</v>
      </c>
      <c r="C152" s="44"/>
      <c r="D152" s="156"/>
      <c r="E152" s="152" t="s">
        <v>647</v>
      </c>
      <c r="F152" s="152"/>
      <c r="G152" s="152"/>
      <c r="H152" s="152">
        <f>K147+X147+Y147</f>
        <v>0</v>
      </c>
      <c r="I152" s="136"/>
      <c r="J152" s="136"/>
      <c r="K152" s="136"/>
      <c r="L152" s="136"/>
      <c r="M152" s="136"/>
      <c r="N152" s="136"/>
      <c r="O152" s="43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8"/>
      <c r="AG152" s="140"/>
      <c r="AH152" s="125"/>
      <c r="AI152" s="125"/>
      <c r="AJ152" s="125"/>
      <c r="AK152" s="125"/>
      <c r="AL152" s="140"/>
      <c r="AM152" s="140"/>
      <c r="AN152" s="140"/>
      <c r="AO152" s="141"/>
    </row>
    <row r="153" spans="1:41" s="45" customFormat="1" x14ac:dyDescent="0.25">
      <c r="A153" s="84"/>
      <c r="B153" s="163">
        <v>457</v>
      </c>
      <c r="C153" s="44"/>
      <c r="D153" s="156"/>
      <c r="E153" s="152" t="s">
        <v>708</v>
      </c>
      <c r="F153" s="152"/>
      <c r="G153" s="152"/>
      <c r="H153" s="162" t="e">
        <f>J158+J161+J164+#REF!+J165+J167+J169+J172+J173+J174+J175+J176+J177+J179+J181+J183</f>
        <v>#REF!</v>
      </c>
      <c r="I153" s="135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40"/>
      <c r="AH153" s="140"/>
      <c r="AI153" s="140"/>
      <c r="AJ153" s="125"/>
      <c r="AK153" s="125"/>
      <c r="AL153" s="140"/>
      <c r="AM153" s="140"/>
      <c r="AN153" s="140"/>
      <c r="AO153" s="141"/>
    </row>
    <row r="154" spans="1:41" x14ac:dyDescent="0.25">
      <c r="A154" s="283"/>
      <c r="B154" s="156">
        <v>458</v>
      </c>
      <c r="C154" s="43"/>
      <c r="D154" s="164"/>
      <c r="E154" s="152" t="s">
        <v>709</v>
      </c>
      <c r="F154" s="152"/>
      <c r="G154" s="152"/>
      <c r="H154" s="162" t="e">
        <f>J159+J160+J162+J163+#REF!+#REF!+#REF!+#REF!+J166+J168+J170+J171+J178+J180+J182+J184</f>
        <v>#REF!</v>
      </c>
      <c r="I154" s="137"/>
      <c r="J154" s="136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38"/>
      <c r="AG154" s="125"/>
      <c r="AH154" s="125"/>
      <c r="AI154" s="125"/>
      <c r="AJ154" s="139"/>
      <c r="AK154" s="140"/>
      <c r="AL154" s="140"/>
      <c r="AM154" s="125"/>
      <c r="AN154" s="125"/>
      <c r="AO154" s="126"/>
    </row>
    <row r="155" spans="1:41" x14ac:dyDescent="0.25">
      <c r="A155" s="157"/>
      <c r="B155" s="164">
        <v>500</v>
      </c>
      <c r="C155" s="44"/>
      <c r="D155" s="156" t="s">
        <v>623</v>
      </c>
      <c r="E155" s="10"/>
      <c r="F155" s="156" t="s">
        <v>624</v>
      </c>
      <c r="G155" s="44"/>
      <c r="H155" s="44" t="s">
        <v>625</v>
      </c>
      <c r="I155" s="124" t="s">
        <v>626</v>
      </c>
      <c r="J155" s="91" t="s">
        <v>707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39"/>
      <c r="AH155" s="139"/>
      <c r="AI155" s="125"/>
      <c r="AJ155" s="125"/>
      <c r="AK155" s="125"/>
      <c r="AL155" s="125"/>
      <c r="AM155" s="125"/>
      <c r="AN155" s="125"/>
      <c r="AO155" s="126"/>
    </row>
    <row r="156" spans="1:41" s="45" customFormat="1" x14ac:dyDescent="0.25">
      <c r="A156" s="84"/>
      <c r="B156" s="164">
        <v>501</v>
      </c>
      <c r="C156" s="43" t="s">
        <v>627</v>
      </c>
      <c r="D156" s="164" t="s">
        <v>628</v>
      </c>
      <c r="E156" s="168" t="s">
        <v>629</v>
      </c>
      <c r="F156" s="221" t="s">
        <v>630</v>
      </c>
      <c r="G156" s="44"/>
      <c r="H156" s="44">
        <v>3</v>
      </c>
      <c r="I156" s="91">
        <f>33-6</f>
        <v>27</v>
      </c>
      <c r="J156" s="91">
        <f t="shared" ref="J156:J173" si="4">I156*H156</f>
        <v>81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 x14ac:dyDescent="0.25">
      <c r="A157" s="84"/>
      <c r="B157" s="164">
        <v>502</v>
      </c>
      <c r="C157" s="43" t="s">
        <v>627</v>
      </c>
      <c r="D157" s="164" t="s">
        <v>628</v>
      </c>
      <c r="E157" s="168" t="s">
        <v>629</v>
      </c>
      <c r="F157" s="221" t="s">
        <v>631</v>
      </c>
      <c r="G157" s="44"/>
      <c r="H157" s="44">
        <v>9</v>
      </c>
      <c r="I157" s="91" t="s">
        <v>632</v>
      </c>
      <c r="J157" s="91">
        <f t="shared" si="4"/>
        <v>270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6"/>
    </row>
    <row r="158" spans="1:41" s="45" customFormat="1" x14ac:dyDescent="0.25">
      <c r="A158" s="84"/>
      <c r="B158" s="164">
        <v>503</v>
      </c>
      <c r="C158" s="43" t="s">
        <v>627</v>
      </c>
      <c r="D158" s="164" t="s">
        <v>628</v>
      </c>
      <c r="E158" s="168" t="s">
        <v>629</v>
      </c>
      <c r="F158" s="221" t="s">
        <v>633</v>
      </c>
      <c r="G158" s="44"/>
      <c r="H158" s="44">
        <v>12</v>
      </c>
      <c r="I158" s="91" t="s">
        <v>632</v>
      </c>
      <c r="J158" s="91">
        <f t="shared" si="4"/>
        <v>360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 x14ac:dyDescent="0.25">
      <c r="A159" s="84"/>
      <c r="B159" s="164">
        <v>504</v>
      </c>
      <c r="C159" s="43" t="s">
        <v>627</v>
      </c>
      <c r="D159" s="164" t="s">
        <v>628</v>
      </c>
      <c r="E159" s="10" t="s">
        <v>634</v>
      </c>
      <c r="F159" s="221" t="s">
        <v>630</v>
      </c>
      <c r="G159" s="44"/>
      <c r="H159" s="44">
        <v>1</v>
      </c>
      <c r="I159" s="91">
        <f>33-6</f>
        <v>27</v>
      </c>
      <c r="J159" s="91">
        <f t="shared" si="4"/>
        <v>27</v>
      </c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5"/>
      <c r="AG159" s="139"/>
      <c r="AH159" s="139"/>
      <c r="AI159" s="125"/>
      <c r="AJ159" s="125"/>
      <c r="AK159" s="125"/>
      <c r="AL159" s="125"/>
      <c r="AM159" s="125"/>
      <c r="AN159" s="125"/>
      <c r="AO159" s="126"/>
    </row>
    <row r="160" spans="1:41" s="45" customFormat="1" x14ac:dyDescent="0.25">
      <c r="A160" s="84"/>
      <c r="B160" s="164">
        <v>505</v>
      </c>
      <c r="C160" s="43" t="s">
        <v>627</v>
      </c>
      <c r="D160" s="164" t="s">
        <v>628</v>
      </c>
      <c r="E160" s="10" t="s">
        <v>634</v>
      </c>
      <c r="F160" s="156" t="s">
        <v>631</v>
      </c>
      <c r="G160" s="44"/>
      <c r="H160" s="44">
        <v>5</v>
      </c>
      <c r="I160" s="91">
        <v>30</v>
      </c>
      <c r="J160" s="91">
        <f t="shared" si="4"/>
        <v>150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 x14ac:dyDescent="0.25">
      <c r="A161" s="84"/>
      <c r="B161" s="164">
        <v>506</v>
      </c>
      <c r="C161" s="43" t="s">
        <v>627</v>
      </c>
      <c r="D161" s="164" t="s">
        <v>628</v>
      </c>
      <c r="E161" s="10" t="s">
        <v>634</v>
      </c>
      <c r="F161" s="156" t="s">
        <v>633</v>
      </c>
      <c r="G161" s="44"/>
      <c r="H161" s="44">
        <v>7</v>
      </c>
      <c r="I161" s="91">
        <v>30</v>
      </c>
      <c r="J161" s="91">
        <f t="shared" si="4"/>
        <v>210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s="45" customFormat="1" x14ac:dyDescent="0.25">
      <c r="A162" s="84"/>
      <c r="B162" s="164">
        <v>507</v>
      </c>
      <c r="C162" s="43" t="s">
        <v>627</v>
      </c>
      <c r="D162" s="164" t="s">
        <v>628</v>
      </c>
      <c r="E162" s="168" t="s">
        <v>698</v>
      </c>
      <c r="F162" s="221" t="s">
        <v>630</v>
      </c>
      <c r="G162" s="44"/>
      <c r="H162" s="44">
        <v>1</v>
      </c>
      <c r="I162" s="91">
        <v>3</v>
      </c>
      <c r="J162" s="91">
        <f t="shared" si="4"/>
        <v>3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6"/>
    </row>
    <row r="163" spans="1:41" x14ac:dyDescent="0.25">
      <c r="B163" s="164">
        <v>508</v>
      </c>
      <c r="C163" s="43" t="s">
        <v>627</v>
      </c>
      <c r="D163" s="164" t="s">
        <v>628</v>
      </c>
      <c r="E163" s="168" t="s">
        <v>698</v>
      </c>
      <c r="F163" s="156" t="s">
        <v>631</v>
      </c>
      <c r="G163" s="44"/>
      <c r="H163" s="44">
        <v>5</v>
      </c>
      <c r="I163" s="88">
        <v>3</v>
      </c>
      <c r="J163" s="88">
        <f t="shared" si="4"/>
        <v>15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 x14ac:dyDescent="0.25">
      <c r="A164" s="84"/>
      <c r="B164" s="164">
        <v>509</v>
      </c>
      <c r="C164" s="43" t="s">
        <v>627</v>
      </c>
      <c r="D164" s="164" t="s">
        <v>628</v>
      </c>
      <c r="E164" s="168" t="s">
        <v>698</v>
      </c>
      <c r="F164" s="156" t="s">
        <v>633</v>
      </c>
      <c r="G164" s="44"/>
      <c r="H164" s="44">
        <v>7</v>
      </c>
      <c r="I164" s="91">
        <v>3</v>
      </c>
      <c r="J164" s="91">
        <f t="shared" si="4"/>
        <v>21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 x14ac:dyDescent="0.25">
      <c r="A165" s="84"/>
      <c r="B165" s="164">
        <v>515</v>
      </c>
      <c r="C165" s="43" t="s">
        <v>627</v>
      </c>
      <c r="D165" s="164" t="s">
        <v>686</v>
      </c>
      <c r="E165" s="168" t="s">
        <v>689</v>
      </c>
      <c r="F165" s="156" t="s">
        <v>630</v>
      </c>
      <c r="G165" s="44"/>
      <c r="H165" s="44">
        <v>0</v>
      </c>
      <c r="I165" s="91">
        <v>12</v>
      </c>
      <c r="J165" s="91">
        <f t="shared" si="4"/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516</v>
      </c>
      <c r="C166" s="43" t="s">
        <v>627</v>
      </c>
      <c r="D166" s="164" t="s">
        <v>686</v>
      </c>
      <c r="E166" s="168" t="s">
        <v>689</v>
      </c>
      <c r="F166" s="156" t="s">
        <v>631</v>
      </c>
      <c r="G166" s="44"/>
      <c r="H166" s="44">
        <v>2</v>
      </c>
      <c r="I166" s="88">
        <v>12</v>
      </c>
      <c r="J166" s="88">
        <f t="shared" si="4"/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517</v>
      </c>
      <c r="C167" s="43" t="s">
        <v>627</v>
      </c>
      <c r="D167" s="164" t="s">
        <v>686</v>
      </c>
      <c r="E167" s="168" t="s">
        <v>690</v>
      </c>
      <c r="F167" s="156" t="s">
        <v>630</v>
      </c>
      <c r="G167" s="44"/>
      <c r="H167" s="44">
        <v>0</v>
      </c>
      <c r="I167" s="88">
        <v>1</v>
      </c>
      <c r="J167" s="88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 x14ac:dyDescent="0.25">
      <c r="A168" s="84"/>
      <c r="B168" s="164">
        <v>518</v>
      </c>
      <c r="C168" s="43" t="s">
        <v>627</v>
      </c>
      <c r="D168" s="164" t="s">
        <v>686</v>
      </c>
      <c r="E168" s="168" t="s">
        <v>690</v>
      </c>
      <c r="F168" s="156" t="s">
        <v>631</v>
      </c>
      <c r="G168" s="44"/>
      <c r="H168" s="44">
        <v>0</v>
      </c>
      <c r="I168" s="91">
        <v>1</v>
      </c>
      <c r="J168" s="91">
        <f t="shared" si="4"/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x14ac:dyDescent="0.25">
      <c r="B169" s="164">
        <v>519</v>
      </c>
      <c r="C169" s="43" t="s">
        <v>627</v>
      </c>
      <c r="D169" s="164" t="s">
        <v>686</v>
      </c>
      <c r="E169" s="168" t="s">
        <v>690</v>
      </c>
      <c r="F169" s="156" t="s">
        <v>633</v>
      </c>
      <c r="G169" s="44"/>
      <c r="H169" s="42">
        <v>12</v>
      </c>
      <c r="I169" s="88">
        <v>1</v>
      </c>
      <c r="J169" s="88">
        <f t="shared" si="4"/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customFormat="1" x14ac:dyDescent="0.25">
      <c r="A170" s="157"/>
      <c r="B170" s="164">
        <v>520</v>
      </c>
      <c r="C170" s="43" t="s">
        <v>627</v>
      </c>
      <c r="D170" s="156" t="s">
        <v>636</v>
      </c>
      <c r="E170" s="10" t="s">
        <v>637</v>
      </c>
      <c r="F170" s="156" t="s">
        <v>630</v>
      </c>
      <c r="G170" s="44"/>
      <c r="H170" s="42">
        <v>5</v>
      </c>
      <c r="I170" s="88"/>
      <c r="J170" s="88">
        <f t="shared" si="4"/>
        <v>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s="45" customFormat="1" x14ac:dyDescent="0.25">
      <c r="A171" s="157"/>
      <c r="B171" s="164">
        <v>521</v>
      </c>
      <c r="C171" s="43" t="s">
        <v>627</v>
      </c>
      <c r="D171" s="156" t="s">
        <v>636</v>
      </c>
      <c r="E171" s="10" t="s">
        <v>638</v>
      </c>
      <c r="F171" s="156" t="s">
        <v>630</v>
      </c>
      <c r="G171" s="44"/>
      <c r="H171" s="42">
        <v>2</v>
      </c>
      <c r="I171" s="91">
        <v>35</v>
      </c>
      <c r="J171" s="91">
        <f t="shared" si="4"/>
        <v>70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57"/>
      <c r="B172" s="164">
        <v>522</v>
      </c>
      <c r="C172" s="43" t="s">
        <v>627</v>
      </c>
      <c r="D172" s="156" t="s">
        <v>636</v>
      </c>
      <c r="E172" s="10" t="s">
        <v>701</v>
      </c>
      <c r="F172" s="156" t="s">
        <v>630</v>
      </c>
      <c r="G172" s="44"/>
      <c r="H172" s="42">
        <v>0.25</v>
      </c>
      <c r="I172" s="88">
        <v>189</v>
      </c>
      <c r="J172" s="88">
        <f t="shared" si="4"/>
        <v>47.25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s="45" customFormat="1" x14ac:dyDescent="0.25">
      <c r="A173" s="157"/>
      <c r="B173" s="164">
        <v>523</v>
      </c>
      <c r="C173" s="43" t="s">
        <v>627</v>
      </c>
      <c r="D173" s="156" t="s">
        <v>636</v>
      </c>
      <c r="E173" s="10" t="s">
        <v>702</v>
      </c>
      <c r="F173" s="156" t="s">
        <v>630</v>
      </c>
      <c r="G173" s="44"/>
      <c r="H173" s="42">
        <v>0.25</v>
      </c>
      <c r="I173" s="91">
        <v>160</v>
      </c>
      <c r="J173" s="91">
        <f t="shared" si="4"/>
        <v>40</v>
      </c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57"/>
      <c r="B174" s="164">
        <v>524</v>
      </c>
      <c r="C174" s="43" t="s">
        <v>703</v>
      </c>
      <c r="D174" s="156" t="s">
        <v>704</v>
      </c>
      <c r="E174" s="10" t="s">
        <v>705</v>
      </c>
      <c r="F174" s="156" t="s">
        <v>706</v>
      </c>
      <c r="G174" s="44"/>
      <c r="H174" s="42"/>
      <c r="I174" s="88">
        <v>63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</row>
    <row r="175" spans="1:41" s="45" customFormat="1" x14ac:dyDescent="0.25">
      <c r="A175" s="157"/>
      <c r="B175" s="164">
        <v>525</v>
      </c>
      <c r="C175" s="43" t="s">
        <v>627</v>
      </c>
      <c r="D175" s="156" t="s">
        <v>635</v>
      </c>
      <c r="E175" s="168" t="s">
        <v>694</v>
      </c>
      <c r="F175" s="156" t="s">
        <v>630</v>
      </c>
      <c r="G175" s="44"/>
      <c r="H175" s="42">
        <v>5</v>
      </c>
      <c r="I175" s="91">
        <v>6</v>
      </c>
      <c r="J175" s="91">
        <f t="shared" ref="J175:J182" si="5"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s="45" customFormat="1" x14ac:dyDescent="0.25">
      <c r="A176" s="157"/>
      <c r="B176" s="164">
        <v>526</v>
      </c>
      <c r="C176" s="43" t="s">
        <v>627</v>
      </c>
      <c r="D176" s="156" t="s">
        <v>635</v>
      </c>
      <c r="E176" s="168" t="s">
        <v>694</v>
      </c>
      <c r="F176" s="156" t="s">
        <v>631</v>
      </c>
      <c r="G176" s="44"/>
      <c r="H176" s="42">
        <v>10</v>
      </c>
      <c r="I176" s="88">
        <v>6</v>
      </c>
      <c r="J176" s="88">
        <f t="shared" si="5"/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57"/>
      <c r="B177" s="164">
        <v>527</v>
      </c>
      <c r="C177" s="43" t="s">
        <v>627</v>
      </c>
      <c r="D177" s="156" t="s">
        <v>635</v>
      </c>
      <c r="E177" s="168" t="s">
        <v>695</v>
      </c>
      <c r="F177" s="156" t="s">
        <v>630</v>
      </c>
      <c r="G177" s="132"/>
      <c r="H177" s="42">
        <v>5</v>
      </c>
      <c r="I177" s="88">
        <v>10</v>
      </c>
      <c r="J177" s="88">
        <f t="shared" si="5"/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57"/>
      <c r="B178" s="164">
        <v>528</v>
      </c>
      <c r="C178" s="43" t="s">
        <v>627</v>
      </c>
      <c r="D178" s="156" t="s">
        <v>635</v>
      </c>
      <c r="E178" s="168" t="s">
        <v>695</v>
      </c>
      <c r="F178" s="156" t="s">
        <v>631</v>
      </c>
      <c r="G178" s="132"/>
      <c r="H178" s="44">
        <v>10</v>
      </c>
      <c r="I178" s="143">
        <v>10</v>
      </c>
      <c r="J178" s="88">
        <f t="shared" si="5"/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57"/>
      <c r="B179" s="164">
        <v>529</v>
      </c>
      <c r="C179" s="43" t="s">
        <v>627</v>
      </c>
      <c r="D179" s="156" t="s">
        <v>635</v>
      </c>
      <c r="E179" s="8" t="s">
        <v>697</v>
      </c>
      <c r="F179" s="156" t="s">
        <v>630</v>
      </c>
      <c r="G179" s="132"/>
      <c r="H179" s="44">
        <v>5</v>
      </c>
      <c r="I179" s="91">
        <v>1</v>
      </c>
      <c r="J179" s="91">
        <f t="shared" si="5"/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57"/>
      <c r="B180" s="164">
        <v>530</v>
      </c>
      <c r="C180" s="43" t="s">
        <v>627</v>
      </c>
      <c r="D180" s="156" t="s">
        <v>635</v>
      </c>
      <c r="E180" s="8" t="s">
        <v>697</v>
      </c>
      <c r="F180" s="156" t="s">
        <v>631</v>
      </c>
      <c r="G180" s="132"/>
      <c r="H180" s="44">
        <v>10</v>
      </c>
      <c r="I180" s="91">
        <v>1</v>
      </c>
      <c r="J180" s="91">
        <f t="shared" si="5"/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57"/>
      <c r="B181" s="164">
        <v>531</v>
      </c>
      <c r="C181" s="43" t="s">
        <v>627</v>
      </c>
      <c r="D181" s="156" t="s">
        <v>635</v>
      </c>
      <c r="E181" s="8" t="s">
        <v>696</v>
      </c>
      <c r="F181" s="156" t="s">
        <v>630</v>
      </c>
      <c r="G181" s="44"/>
      <c r="H181" s="44">
        <v>5</v>
      </c>
      <c r="I181" s="91">
        <v>1</v>
      </c>
      <c r="J181" s="91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A182" s="157"/>
      <c r="B182" s="164">
        <v>532</v>
      </c>
      <c r="C182" s="43" t="s">
        <v>627</v>
      </c>
      <c r="D182" s="156" t="s">
        <v>635</v>
      </c>
      <c r="E182" s="8" t="s">
        <v>696</v>
      </c>
      <c r="F182" s="156" t="s">
        <v>631</v>
      </c>
      <c r="G182" s="44"/>
      <c r="H182" s="44">
        <v>10</v>
      </c>
      <c r="I182" s="91">
        <v>1</v>
      </c>
      <c r="J182" s="91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600</v>
      </c>
      <c r="C183" s="44" t="s">
        <v>136</v>
      </c>
      <c r="D183" s="156"/>
      <c r="E183" s="168"/>
      <c r="F183" s="156"/>
      <c r="G183" s="44"/>
      <c r="H183" s="44"/>
      <c r="I183" s="124"/>
      <c r="J183" s="13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 x14ac:dyDescent="0.25">
      <c r="B184" s="163">
        <v>601</v>
      </c>
      <c r="C184" s="44" t="s">
        <v>137</v>
      </c>
      <c r="D184" s="156"/>
      <c r="E184" s="10"/>
      <c r="F184" s="156"/>
      <c r="G184" s="44"/>
      <c r="H184" s="44"/>
      <c r="I184" s="44"/>
      <c r="J184" s="43"/>
      <c r="K184" s="44"/>
      <c r="L184" s="44"/>
      <c r="M184" s="44"/>
      <c r="N184" s="44"/>
      <c r="O184" s="44"/>
      <c r="P184" s="44"/>
      <c r="Q184" s="44"/>
      <c r="R184" s="44"/>
      <c r="S184" s="44"/>
      <c r="T184" s="12"/>
      <c r="U184" s="44"/>
      <c r="V184" s="44"/>
      <c r="W184" s="44"/>
      <c r="X184" s="44"/>
      <c r="Y184" s="44"/>
      <c r="Z184" s="44"/>
      <c r="AA184" s="12"/>
      <c r="AB184" s="12"/>
      <c r="AC184" s="12"/>
      <c r="AD184" s="12"/>
      <c r="AE184" s="12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x14ac:dyDescent="0.25">
      <c r="A185" s="283"/>
      <c r="B185" s="156"/>
      <c r="C185" s="43"/>
      <c r="D185" s="164"/>
      <c r="E185" s="6"/>
      <c r="F185" s="156"/>
      <c r="G185" s="40"/>
      <c r="H185" s="40"/>
      <c r="I185" s="137"/>
      <c r="J185" s="13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0"/>
      <c r="AA185" s="40"/>
      <c r="AB185" s="40"/>
      <c r="AC185" s="40"/>
      <c r="AD185" s="40"/>
      <c r="AE185" s="40"/>
      <c r="AF185" s="3"/>
      <c r="AG185" s="8"/>
      <c r="AH185" s="8"/>
      <c r="AI185" s="8"/>
      <c r="AJ185" s="23"/>
      <c r="AK185" s="16"/>
      <c r="AL185" s="16"/>
      <c r="AM185" s="8"/>
      <c r="AN185" s="8"/>
      <c r="AO185" s="10"/>
    </row>
    <row r="186" spans="1:41" customFormat="1" x14ac:dyDescent="0.25">
      <c r="A186" s="84"/>
      <c r="B186" s="163"/>
      <c r="C186" s="44"/>
      <c r="D186" s="156"/>
      <c r="E186" s="10"/>
      <c r="F186" s="15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s="45" customFormat="1" x14ac:dyDescent="0.25">
      <c r="A187" s="84"/>
      <c r="B187" s="163"/>
      <c r="C187" s="44"/>
      <c r="D187" s="156"/>
      <c r="E187" s="10"/>
      <c r="F187" s="156"/>
      <c r="G187" s="44"/>
      <c r="H187" s="44"/>
      <c r="I187" s="124"/>
      <c r="J187" s="124"/>
      <c r="K187" s="44"/>
      <c r="L187" s="44"/>
      <c r="M187" s="44"/>
      <c r="N187" s="44"/>
      <c r="O187" s="44"/>
      <c r="P187" s="44"/>
      <c r="Q187" s="44"/>
      <c r="R187" s="44"/>
      <c r="S187" s="43"/>
      <c r="T187" s="47"/>
      <c r="U187" s="44"/>
      <c r="V187" s="51"/>
      <c r="W187" s="44"/>
      <c r="X187" s="44"/>
      <c r="Y187" s="44"/>
      <c r="Z187" s="44"/>
      <c r="AA187" s="123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x14ac:dyDescent="0.25">
      <c r="B188" s="156"/>
      <c r="C188" s="37"/>
      <c r="D188" s="156"/>
      <c r="E188" s="152"/>
      <c r="F188" s="219"/>
      <c r="G188" s="44"/>
      <c r="H188" s="156"/>
      <c r="I188" s="37"/>
      <c r="J188" s="44"/>
      <c r="K188" s="156"/>
      <c r="L188" s="37"/>
      <c r="M188" s="44"/>
      <c r="N188" s="156"/>
      <c r="O188" s="37"/>
      <c r="P188" s="44"/>
      <c r="Q188" s="156"/>
      <c r="R188" s="37"/>
      <c r="S188" s="44"/>
      <c r="T188" s="152"/>
      <c r="U188" s="37"/>
      <c r="V188" s="44"/>
      <c r="W188" s="156"/>
      <c r="X188" s="37"/>
      <c r="Y188" s="44"/>
      <c r="Z188" s="156"/>
      <c r="AA188" s="17"/>
      <c r="AB188" s="8"/>
      <c r="AC188" s="152"/>
      <c r="AD188" s="17"/>
      <c r="AE188" s="8"/>
      <c r="AF188" s="152"/>
      <c r="AG188" s="17"/>
      <c r="AH188" s="8"/>
      <c r="AI188" s="152"/>
      <c r="AJ188" s="17"/>
      <c r="AK188" s="8"/>
      <c r="AL188" s="152"/>
      <c r="AM188" s="17"/>
      <c r="AN188" s="8"/>
      <c r="AO188" s="152"/>
    </row>
    <row r="189" spans="1:41" s="45" customFormat="1" x14ac:dyDescent="0.25">
      <c r="A189" s="84"/>
      <c r="B189" s="163"/>
      <c r="C189" s="44"/>
      <c r="D189" s="156"/>
      <c r="E189" s="152"/>
      <c r="F189" s="152"/>
      <c r="G189" s="152"/>
      <c r="H189" s="152"/>
      <c r="I189" s="124"/>
      <c r="J189" s="136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6"/>
    </row>
    <row r="190" spans="1:41" x14ac:dyDescent="0.25">
      <c r="B190" s="163"/>
      <c r="C190" s="43"/>
      <c r="D190" s="156"/>
      <c r="E190" s="10"/>
      <c r="F190" s="156"/>
      <c r="G190" s="44"/>
      <c r="H190" s="44"/>
      <c r="I190" s="132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</row>
    <row r="191" spans="1:41" s="45" customFormat="1" x14ac:dyDescent="0.25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 x14ac:dyDescent="0.25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 x14ac:dyDescent="0.25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4" spans="1:26" s="45" customFormat="1" x14ac:dyDescent="0.25">
      <c r="A194" s="84"/>
      <c r="B194" s="165"/>
      <c r="C194" s="93"/>
      <c r="D194" s="222"/>
      <c r="E194" s="92"/>
      <c r="F194" s="222"/>
      <c r="G194" s="93"/>
      <c r="H194" s="93"/>
      <c r="I194" s="157"/>
      <c r="J194" s="95"/>
      <c r="K194" s="84"/>
      <c r="L194" s="84"/>
      <c r="M194" s="84"/>
      <c r="N194" s="84"/>
      <c r="O194" s="84"/>
      <c r="P194" s="84"/>
      <c r="Q194" s="84"/>
      <c r="R194" s="84"/>
      <c r="S194" s="84"/>
      <c r="U194" s="84"/>
      <c r="V194" s="84"/>
      <c r="W194" s="84"/>
      <c r="X194" s="84"/>
      <c r="Y194" s="84"/>
      <c r="Z194" s="84"/>
    </row>
    <row r="199" spans="1:26" s="45" customFormat="1" x14ac:dyDescent="0.25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 x14ac:dyDescent="0.25">
      <c r="A200" s="84"/>
      <c r="B200" s="165"/>
      <c r="C200" s="84"/>
      <c r="D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s="45" customFormat="1" x14ac:dyDescent="0.25">
      <c r="A201" s="84"/>
      <c r="B201" s="165"/>
      <c r="C201" s="84"/>
      <c r="D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U201" s="84"/>
      <c r="V201" s="84"/>
      <c r="W201" s="84"/>
      <c r="X201" s="84"/>
      <c r="Y201" s="84"/>
      <c r="Z201" s="84"/>
    </row>
    <row r="202" spans="1:26" x14ac:dyDescent="0.25">
      <c r="E202" s="45"/>
    </row>
    <row r="203" spans="1:26" s="45" customFormat="1" x14ac:dyDescent="0.25">
      <c r="A203" s="84"/>
      <c r="B203" s="165"/>
      <c r="C203" s="84"/>
      <c r="D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U203" s="84"/>
      <c r="V203" s="84"/>
      <c r="W203" s="84"/>
      <c r="X203" s="84"/>
      <c r="Y203" s="84"/>
      <c r="Z203" s="84"/>
    </row>
    <row r="204" spans="1:26" x14ac:dyDescent="0.25">
      <c r="E204" s="45"/>
    </row>
    <row r="205" spans="1:26" x14ac:dyDescent="0.25">
      <c r="E205" s="45"/>
    </row>
    <row r="206" spans="1:26" s="45" customFormat="1" x14ac:dyDescent="0.25">
      <c r="A206" s="84"/>
      <c r="B206" s="165"/>
      <c r="C206" s="84"/>
      <c r="D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U206" s="84"/>
      <c r="V206" s="84"/>
      <c r="W206" s="84"/>
      <c r="X206" s="84"/>
      <c r="Y206" s="84"/>
      <c r="Z206" s="84"/>
    </row>
    <row r="207" spans="1:26" x14ac:dyDescent="0.25">
      <c r="E207" s="45"/>
    </row>
  </sheetData>
  <autoFilter ref="A3:AO189">
    <sortState ref="A4:AO188">
      <sortCondition ref="B3:B188"/>
    </sortState>
  </autoFilter>
  <phoneticPr fontId="4" type="noConversion"/>
  <conditionalFormatting sqref="AN29:AO29 AF27:AG28 AF29:AL29 AA11:AO15 AJ34:AO34 A3:AO3 I102:I107 J101:O107 Q104:AA108 C108:O108 C130:J133 Q11:X15 D137:J137 C184:D184 F184:AO184 F186:AO186 C186:D186 K185:AO185 K187:AO187 C188:D188 C151:D151 F188:AO188 I151:AO151 K164:AO165 K168:AO168 K171:AO171 K178:AO183 C163:AO163 C166:D167 F166:AO167 C169:D170 F169:AO170 K173:AO173 C172:D172 F172:AO172 C174:D174 K175:AO175 F174:AO174 C176:D177 F176:AO177 C128:I129 K161:AO162 K35:AO35 AF30:AO30 D34:AG34 F160:AO160 C160:D160 C101:H107 AB100:AO108 AA100:AA103 Q100:X103 C100:O100 K156:AO159 K112:AO112 C61 J36:AO36 D36:H36 F75:F79 C75:C79 C31:AO32 D37:AO41 D33:AO33 C33:C41 K146:AO150 O152 C11:O15 AF18:AH26 AI18:AO28 C58:X58 AA58:AO58 G146:G148 C16:AO17 C52:AO57 AH61:AO61 AH50:AO51 AA62:AO74 C62:X74 C59:AO60 C80:AO96 C98:C99 F98:AO99 C114:AO121 K122:AO127 F138:J142 C134:I134 F143:I144 D135:I136 C138:D145 C135:C137 F145:AO145 J128:AO144 C18:AF23 F24:AF24 C24:D24 C109:D111 C4:D10 F109:G111 F4:G10 I109:J111 I4:J10 L109:M111 L4:M10 O109:P111 O4:P10 R109:S111 R4:S10 U109:V111 U4:V10 X109:Y111 X4:Y10 AA109:AB111 AA4:AB10 AD109:AE111 AD4:AE10 AG109:AH111 AG4:AH10 AJ109:AK111 AJ4:AK10 AM109:AN111 AM4:AN10 C25:AF30 C42:AO49">
    <cfRule type="cellIs" dxfId="174" priority="213" operator="equal">
      <formula>"TBD"</formula>
    </cfRule>
  </conditionalFormatting>
  <conditionalFormatting sqref="W64:W74 M62 S63 S163 AF167 F80:H80 J43 J80:O80 Q80:AF80 AF58 W58 AF100:AF108 F31:H33 J31:O33 Q31:AF33 F60:H60 F36:H43 J60 J36:O42 AH98:AO99 W81:W96 AF81:AF96 W62 AF62:AF74 F44:J45 F59:J59 K43:O45 K59:O60 Q36:AF45 Q59:AF60 AH46:AO58 AH61:AO61 AF114:AF121 AF128:AF145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4:W74 M62 S63 S163 F80:H80 J43 J80:O80 Q80:AF80 AF58 W58 AF100:AF108 AF112 F31:H33 J31:O33 Q31:AE33 F60:H60 F36:H43 J60 J36:O42 AF3 AH98:AO99 W81:W96 AF81:AF96 W62 AF62:AF74 F44:J45 F59:J59 K43:O45 K59:O60 Q36:AF45 Q59:AF60 AH46:AO58 AH61:AO61 AF156:AF188 AF114:AF151 AF11:AF35">
    <cfRule type="cellIs" dxfId="171" priority="210" operator="equal">
      <formula>"已完成"</formula>
    </cfRule>
  </conditionalFormatting>
  <conditionalFormatting sqref="C191:H194 D127 G190:H190 G161:G162 C178:J182 C183:D183 F183:J183 E184 C185:J185 C150:D150 C187:J187 C164:J165 C168:J168 C171:J171 C173:J173 C175:J175 D35:J35 I161:J162 C161:E162 C190:E190 I146:J150 I156:J159 K189:AO190 J189:J194 J154:AO155 C153:D155 C189:I189 E150:H155 D126:E126 F124:I124 C124:C127 C112 J124:J127 E112:J112 I153:AO153 I152:N152 P152:AO152 G125:I127 C123:J123 C122:F122 H122:J122 D124:D125 G156:G159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8:Z58 Y100:Z103 Y62:Z74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100:P108">
    <cfRule type="cellIs" dxfId="166" priority="56" operator="equal">
      <formula>"TBD"</formula>
    </cfRule>
  </conditionalFormatting>
  <conditionalFormatting sqref="D112">
    <cfRule type="cellIs" dxfId="165" priority="55" stopIfTrue="1" operator="equal">
      <formula>"TBD"</formula>
    </cfRule>
  </conditionalFormatting>
  <conditionalFormatting sqref="C146:E149 C156:E159">
    <cfRule type="cellIs" dxfId="164" priority="53" stopIfTrue="1" operator="equal">
      <formula>"TBD"</formula>
    </cfRule>
  </conditionalFormatting>
  <conditionalFormatting sqref="I154:I155">
    <cfRule type="cellIs" dxfId="163" priority="52" stopIfTrue="1" operator="equal">
      <formula>"TBD"</formula>
    </cfRule>
  </conditionalFormatting>
  <conditionalFormatting sqref="H146:H149 H156:H159">
    <cfRule type="cellIs" dxfId="162" priority="51" stopIfTrue="1" operator="equal">
      <formula>"TBD"</formula>
    </cfRule>
  </conditionalFormatting>
  <conditionalFormatting sqref="H161:H162">
    <cfRule type="cellIs" dxfId="161" priority="50" stopIfTrue="1" operator="equal">
      <formula>"TBD"</formula>
    </cfRule>
  </conditionalFormatting>
  <conditionalFormatting sqref="C152:D152">
    <cfRule type="cellIs" dxfId="160" priority="49" stopIfTrue="1" operator="equal">
      <formula>"TBD"</formula>
    </cfRule>
  </conditionalFormatting>
  <conditionalFormatting sqref="E183">
    <cfRule type="cellIs" dxfId="159" priority="47" stopIfTrue="1" operator="equal">
      <formula>"TBD"</formula>
    </cfRule>
  </conditionalFormatting>
  <conditionalFormatting sqref="E186">
    <cfRule type="cellIs" dxfId="158" priority="46" stopIfTrue="1" operator="equal">
      <formula>"TBD"</formula>
    </cfRule>
  </conditionalFormatting>
  <conditionalFormatting sqref="E188">
    <cfRule type="cellIs" dxfId="157" priority="45" stopIfTrue="1" operator="equal">
      <formula>"TBD"</formula>
    </cfRule>
  </conditionalFormatting>
  <conditionalFormatting sqref="E160">
    <cfRule type="cellIs" dxfId="156" priority="44" stopIfTrue="1" operator="equal">
      <formula>"TBD"</formula>
    </cfRule>
  </conditionalFormatting>
  <conditionalFormatting sqref="E167">
    <cfRule type="cellIs" dxfId="155" priority="39" stopIfTrue="1" operator="equal">
      <formula>"TBD"</formula>
    </cfRule>
  </conditionalFormatting>
  <conditionalFormatting sqref="E166">
    <cfRule type="cellIs" dxfId="154" priority="38" stopIfTrue="1" operator="equal">
      <formula>"TBD"</formula>
    </cfRule>
  </conditionalFormatting>
  <conditionalFormatting sqref="E169">
    <cfRule type="cellIs" dxfId="153" priority="37" stopIfTrue="1" operator="equal">
      <formula>"TBD"</formula>
    </cfRule>
  </conditionalFormatting>
  <conditionalFormatting sqref="E170">
    <cfRule type="cellIs" dxfId="152" priority="36" stopIfTrue="1" operator="equal">
      <formula>"TBD"</formula>
    </cfRule>
  </conditionalFormatting>
  <conditionalFormatting sqref="E172">
    <cfRule type="cellIs" dxfId="151" priority="35" stopIfTrue="1" operator="equal">
      <formula>"TBD"</formula>
    </cfRule>
  </conditionalFormatting>
  <conditionalFormatting sqref="E174">
    <cfRule type="cellIs" dxfId="150" priority="34" stopIfTrue="1" operator="equal">
      <formula>"TBD"</formula>
    </cfRule>
  </conditionalFormatting>
  <conditionalFormatting sqref="E176">
    <cfRule type="cellIs" dxfId="149" priority="33" stopIfTrue="1" operator="equal">
      <formula>"TBD"</formula>
    </cfRule>
  </conditionalFormatting>
  <conditionalFormatting sqref="E177">
    <cfRule type="cellIs" dxfId="148" priority="32" stopIfTrue="1" operator="equal">
      <formula>"TBD"</formula>
    </cfRule>
  </conditionalFormatting>
  <conditionalFormatting sqref="AM113:AN113 AJ113:AK113 AG113:AH113 AD113:AE113 AA113:AB113 X113:Y113 U113:V113 R113:S113 O113:P113 L113:M113 I113:J113 F113:G113 C113:D113">
    <cfRule type="cellIs" dxfId="147" priority="31" operator="equal">
      <formula>"TBD"</formula>
    </cfRule>
  </conditionalFormatting>
  <conditionalFormatting sqref="C97">
    <cfRule type="cellIs" dxfId="146" priority="30" operator="equal">
      <formula>"TBD"</formula>
    </cfRule>
  </conditionalFormatting>
  <conditionalFormatting sqref="D75:E79 P75:P79 G75:N79">
    <cfRule type="cellIs" dxfId="145" priority="29" operator="equal">
      <formula>"TBD"</formula>
    </cfRule>
  </conditionalFormatting>
  <conditionalFormatting sqref="Q75:AA79">
    <cfRule type="cellIs" dxfId="144" priority="28" operator="equal">
      <formula>"TBD"</formula>
    </cfRule>
  </conditionalFormatting>
  <conditionalFormatting sqref="AB75:AO79">
    <cfRule type="cellIs" dxfId="143" priority="27" operator="equal">
      <formula>"TBD"</formula>
    </cfRule>
  </conditionalFormatting>
  <conditionalFormatting sqref="C50:AG51 D61:AG61">
    <cfRule type="cellIs" dxfId="142" priority="26" operator="equal">
      <formula>"TBD"</formula>
    </cfRule>
  </conditionalFormatting>
  <conditionalFormatting sqref="O75:O79">
    <cfRule type="cellIs" dxfId="141" priority="21" operator="equal">
      <formula>"TBD"</formula>
    </cfRule>
  </conditionalFormatting>
  <conditionalFormatting sqref="O53">
    <cfRule type="cellIs" dxfId="140" priority="18" operator="equal">
      <formula>"顺延"</formula>
    </cfRule>
    <cfRule type="containsText" dxfId="139" priority="19" operator="containsText" text="已完成">
      <formula>NOT(ISERROR(SEARCH("已完成",O53)))</formula>
    </cfRule>
  </conditionalFormatting>
  <conditionalFormatting sqref="O53">
    <cfRule type="cellIs" dxfId="138" priority="17" operator="equal">
      <formula>"已完成"</formula>
    </cfRule>
  </conditionalFormatting>
  <conditionalFormatting sqref="R53">
    <cfRule type="cellIs" dxfId="137" priority="15" operator="equal">
      <formula>"顺延"</formula>
    </cfRule>
    <cfRule type="containsText" dxfId="136" priority="16" operator="containsText" text="已完成">
      <formula>NOT(ISERROR(SEARCH("已完成",R53)))</formula>
    </cfRule>
  </conditionalFormatting>
  <conditionalFormatting sqref="R53">
    <cfRule type="cellIs" dxfId="135" priority="14" operator="equal">
      <formula>"已完成"</formula>
    </cfRule>
  </conditionalFormatting>
  <conditionalFormatting sqref="E97">
    <cfRule type="cellIs" dxfId="134" priority="13" operator="equal">
      <formula>"TBD"</formula>
    </cfRule>
  </conditionalFormatting>
  <conditionalFormatting sqref="E98">
    <cfRule type="cellIs" dxfId="133" priority="12" operator="equal">
      <formula>"TBD"</formula>
    </cfRule>
  </conditionalFormatting>
  <conditionalFormatting sqref="E99">
    <cfRule type="cellIs" dxfId="132" priority="11" operator="equal">
      <formula>"TBD"</formula>
    </cfRule>
  </conditionalFormatting>
  <conditionalFormatting sqref="G122">
    <cfRule type="cellIs" dxfId="131" priority="10" operator="equal">
      <formula>"TBD"</formula>
    </cfRule>
  </conditionalFormatting>
  <conditionalFormatting sqref="E125">
    <cfRule type="cellIs" dxfId="130" priority="9" operator="equal">
      <formula>"TBD"</formula>
    </cfRule>
  </conditionalFormatting>
  <conditionalFormatting sqref="E138:E143">
    <cfRule type="cellIs" dxfId="129" priority="8" operator="equal">
      <formula>"TBD"</formula>
    </cfRule>
  </conditionalFormatting>
  <conditionalFormatting sqref="E145">
    <cfRule type="cellIs" dxfId="128" priority="4" operator="equal">
      <formula>"TBD"</formula>
    </cfRule>
  </conditionalFormatting>
  <conditionalFormatting sqref="E144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740</v>
      </c>
    </row>
    <row r="6" spans="2:9" x14ac:dyDescent="0.25">
      <c r="F6" t="s">
        <v>749</v>
      </c>
      <c r="G6" t="s">
        <v>748</v>
      </c>
    </row>
    <row r="7" spans="2:9" ht="36" x14ac:dyDescent="0.25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 x14ac:dyDescent="0.25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 x14ac:dyDescent="0.25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 x14ac:dyDescent="0.25">
      <c r="B10" t="s">
        <v>743</v>
      </c>
      <c r="C10">
        <v>5</v>
      </c>
      <c r="E10" s="147" t="s">
        <v>754</v>
      </c>
      <c r="F10">
        <v>2</v>
      </c>
    </row>
    <row r="11" spans="2:9" x14ac:dyDescent="0.25">
      <c r="B11" t="s">
        <v>744</v>
      </c>
      <c r="C11">
        <v>3</v>
      </c>
      <c r="E11" s="147"/>
    </row>
    <row r="12" spans="2:9" x14ac:dyDescent="0.25">
      <c r="B12" t="s">
        <v>746</v>
      </c>
      <c r="E12" s="147"/>
    </row>
    <row r="13" spans="2:9" x14ac:dyDescent="0.25">
      <c r="E13" t="s">
        <v>825</v>
      </c>
      <c r="F13">
        <v>12</v>
      </c>
      <c r="G13">
        <v>6</v>
      </c>
    </row>
    <row r="16" spans="2:9" x14ac:dyDescent="0.25">
      <c r="B16" t="s">
        <v>745</v>
      </c>
      <c r="C16">
        <v>6</v>
      </c>
    </row>
    <row r="17" spans="2:3" x14ac:dyDescent="0.25">
      <c r="B17" t="s">
        <v>828</v>
      </c>
      <c r="C17">
        <v>6</v>
      </c>
    </row>
    <row r="18" spans="2:3" x14ac:dyDescent="0.25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8" x14ac:dyDescent="0.25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x14ac:dyDescent="0.2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x14ac:dyDescent="0.2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 x14ac:dyDescent="0.25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 x14ac:dyDescent="0.25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 x14ac:dyDescent="0.25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 x14ac:dyDescent="0.25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 x14ac:dyDescent="0.25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 x14ac:dyDescent="0.25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 x14ac:dyDescent="0.25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 x14ac:dyDescent="0.25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 x14ac:dyDescent="0.25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 x14ac:dyDescent="0.25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 x14ac:dyDescent="0.25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 x14ac:dyDescent="0.25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x14ac:dyDescent="0.25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x14ac:dyDescent="0.25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 x14ac:dyDescent="0.25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x14ac:dyDescent="0.25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 x14ac:dyDescent="0.25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 x14ac:dyDescent="0.25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 x14ac:dyDescent="0.25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x14ac:dyDescent="0.25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 x14ac:dyDescent="0.25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 x14ac:dyDescent="0.25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x14ac:dyDescent="0.25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x14ac:dyDescent="0.25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 x14ac:dyDescent="0.25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 x14ac:dyDescent="0.25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 x14ac:dyDescent="0.25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 x14ac:dyDescent="0.25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 x14ac:dyDescent="0.25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 x14ac:dyDescent="0.25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 x14ac:dyDescent="0.25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x14ac:dyDescent="0.25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 x14ac:dyDescent="0.25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 x14ac:dyDescent="0.25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 x14ac:dyDescent="0.25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x14ac:dyDescent="0.25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x14ac:dyDescent="0.25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 x14ac:dyDescent="0.25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 x14ac:dyDescent="0.25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x14ac:dyDescent="0.25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x14ac:dyDescent="0.25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x14ac:dyDescent="0.25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25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 x14ac:dyDescent="0.25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 x14ac:dyDescent="0.25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x14ac:dyDescent="0.25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x14ac:dyDescent="0.25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x14ac:dyDescent="0.25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x14ac:dyDescent="0.25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x14ac:dyDescent="0.25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x14ac:dyDescent="0.25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 x14ac:dyDescent="0.25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 x14ac:dyDescent="0.25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 x14ac:dyDescent="0.25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x14ac:dyDescent="0.25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 x14ac:dyDescent="0.25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 x14ac:dyDescent="0.25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 x14ac:dyDescent="0.25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 x14ac:dyDescent="0.25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 x14ac:dyDescent="0.25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 x14ac:dyDescent="0.25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 x14ac:dyDescent="0.25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 x14ac:dyDescent="0.25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 x14ac:dyDescent="0.25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x14ac:dyDescent="0.25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 x14ac:dyDescent="0.25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x14ac:dyDescent="0.25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 x14ac:dyDescent="0.25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x14ac:dyDescent="0.25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 x14ac:dyDescent="0.25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 x14ac:dyDescent="0.25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x14ac:dyDescent="0.25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 x14ac:dyDescent="0.25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 x14ac:dyDescent="0.25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 x14ac:dyDescent="0.25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 x14ac:dyDescent="0.25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 x14ac:dyDescent="0.25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 x14ac:dyDescent="0.25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 x14ac:dyDescent="0.25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 x14ac:dyDescent="0.25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 x14ac:dyDescent="0.25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 x14ac:dyDescent="0.25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 x14ac:dyDescent="0.25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x14ac:dyDescent="0.25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x14ac:dyDescent="0.25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x14ac:dyDescent="0.25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x14ac:dyDescent="0.25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x14ac:dyDescent="0.25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 x14ac:dyDescent="0.25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 x14ac:dyDescent="0.25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 x14ac:dyDescent="0.25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x14ac:dyDescent="0.25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 x14ac:dyDescent="0.25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 x14ac:dyDescent="0.25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 x14ac:dyDescent="0.25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 x14ac:dyDescent="0.25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 x14ac:dyDescent="0.25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 x14ac:dyDescent="0.25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 x14ac:dyDescent="0.25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 x14ac:dyDescent="0.25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x14ac:dyDescent="0.25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 x14ac:dyDescent="0.25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 x14ac:dyDescent="0.25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x14ac:dyDescent="0.25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 x14ac:dyDescent="0.25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 x14ac:dyDescent="0.25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 x14ac:dyDescent="0.25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 x14ac:dyDescent="0.25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x14ac:dyDescent="0.25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x14ac:dyDescent="0.25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 x14ac:dyDescent="0.25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 x14ac:dyDescent="0.25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 x14ac:dyDescent="0.25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x14ac:dyDescent="0.25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 x14ac:dyDescent="0.25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 x14ac:dyDescent="0.25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 x14ac:dyDescent="0.25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 x14ac:dyDescent="0.25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x14ac:dyDescent="0.25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x14ac:dyDescent="0.25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x14ac:dyDescent="0.25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x14ac:dyDescent="0.25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x14ac:dyDescent="0.25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x14ac:dyDescent="0.25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x14ac:dyDescent="0.25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x14ac:dyDescent="0.25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x14ac:dyDescent="0.25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x14ac:dyDescent="0.25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x14ac:dyDescent="0.25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x14ac:dyDescent="0.25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x14ac:dyDescent="0.25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x14ac:dyDescent="0.25">
      <c r="C190" s="93"/>
      <c r="D190" s="93"/>
      <c r="E190" s="92"/>
      <c r="F190" s="93"/>
      <c r="G190" s="93"/>
      <c r="H190" s="93"/>
      <c r="I190" s="157"/>
      <c r="J190" s="95"/>
    </row>
    <row r="191" spans="1:41" x14ac:dyDescent="0.25">
      <c r="C191" s="93"/>
      <c r="D191" s="93"/>
      <c r="E191" s="92"/>
      <c r="F191" s="93"/>
      <c r="G191" s="93"/>
      <c r="H191" s="93"/>
      <c r="I191" s="157"/>
      <c r="J191" s="95"/>
    </row>
    <row r="192" spans="1:41" x14ac:dyDescent="0.25">
      <c r="C192" s="93"/>
      <c r="D192" s="93"/>
      <c r="E192" s="92"/>
      <c r="F192" s="93"/>
      <c r="G192" s="93"/>
      <c r="H192" s="93"/>
      <c r="I192" s="157"/>
      <c r="J192" s="95"/>
    </row>
    <row r="193" spans="3:10" x14ac:dyDescent="0.25">
      <c r="C193" s="93"/>
      <c r="D193" s="93"/>
      <c r="E193" s="92"/>
      <c r="F193" s="93"/>
      <c r="G193" s="93"/>
      <c r="H193" s="93"/>
      <c r="I193" s="157"/>
      <c r="J193" s="95"/>
    </row>
    <row r="198" spans="3:10" x14ac:dyDescent="0.25">
      <c r="F198" s="45"/>
    </row>
    <row r="199" spans="3:10" x14ac:dyDescent="0.25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A14" zoomScale="145" zoomScaleNormal="145" zoomScalePageLayoutView="145" workbookViewId="0">
      <selection activeCell="F39" sqref="F39"/>
    </sheetView>
  </sheetViews>
  <sheetFormatPr baseColWidth="10" defaultColWidth="10.7109375" defaultRowHeight="16" x14ac:dyDescent="0.25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 x14ac:dyDescent="0.3"/>
    <row r="2" spans="1:16" s="199" customFormat="1" ht="17" thickBot="1" x14ac:dyDescent="0.3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x14ac:dyDescent="0.25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 x14ac:dyDescent="0.25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 x14ac:dyDescent="0.25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 x14ac:dyDescent="0.25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 x14ac:dyDescent="0.3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 x14ac:dyDescent="0.3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 x14ac:dyDescent="0.25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32" x14ac:dyDescent="0.25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 x14ac:dyDescent="0.25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 x14ac:dyDescent="0.25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 x14ac:dyDescent="0.3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 x14ac:dyDescent="0.3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 x14ac:dyDescent="0.25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 x14ac:dyDescent="0.25">
      <c r="C16" s="192" t="s">
        <v>934</v>
      </c>
      <c r="D16" s="194"/>
      <c r="E16" s="194"/>
      <c r="F16" s="194" t="s">
        <v>946</v>
      </c>
      <c r="G16" s="194"/>
      <c r="H16" s="194" t="s">
        <v>947</v>
      </c>
      <c r="I16" s="194"/>
      <c r="J16" s="193" t="s">
        <v>947</v>
      </c>
      <c r="K16" s="194"/>
      <c r="L16" s="194" t="s">
        <v>951</v>
      </c>
      <c r="M16" s="194"/>
      <c r="N16" s="194"/>
      <c r="O16" s="194"/>
      <c r="P16" s="200"/>
    </row>
    <row r="17" spans="3:16" x14ac:dyDescent="0.25">
      <c r="C17" s="192"/>
      <c r="D17" s="194"/>
      <c r="E17" s="194"/>
      <c r="F17" s="194" t="s">
        <v>945</v>
      </c>
      <c r="G17" s="194"/>
      <c r="H17" s="194" t="s">
        <v>950</v>
      </c>
      <c r="I17" s="194"/>
      <c r="J17" s="194" t="s">
        <v>949</v>
      </c>
      <c r="K17" s="194"/>
      <c r="M17" s="194"/>
      <c r="N17" s="194"/>
      <c r="O17" s="194"/>
      <c r="P17" s="200"/>
    </row>
    <row r="18" spans="3:16" x14ac:dyDescent="0.25">
      <c r="C18" s="192"/>
      <c r="D18" s="194"/>
      <c r="E18" s="194"/>
      <c r="F18" s="194" t="s">
        <v>953</v>
      </c>
      <c r="G18" s="194"/>
      <c r="H18" s="194" t="s">
        <v>953</v>
      </c>
      <c r="I18" s="194"/>
      <c r="J18" s="194" t="s">
        <v>952</v>
      </c>
      <c r="K18" s="194"/>
      <c r="M18" s="194"/>
      <c r="N18" s="194"/>
      <c r="O18" s="194"/>
      <c r="P18" s="200"/>
    </row>
    <row r="19" spans="3:16" x14ac:dyDescent="0.25">
      <c r="C19" s="192"/>
      <c r="D19" s="194"/>
      <c r="E19" s="194"/>
      <c r="F19" s="193"/>
      <c r="G19" s="194"/>
      <c r="H19" s="194"/>
      <c r="I19" s="194"/>
      <c r="J19" s="194" t="s">
        <v>948</v>
      </c>
      <c r="K19" s="194"/>
      <c r="L19" s="194"/>
      <c r="M19" s="194"/>
      <c r="N19" s="194"/>
      <c r="O19" s="194"/>
      <c r="P19" s="200"/>
    </row>
    <row r="20" spans="3:16" ht="17" thickBot="1" x14ac:dyDescent="0.3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 x14ac:dyDescent="0.3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 x14ac:dyDescent="0.25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 x14ac:dyDescent="0.25">
      <c r="C23" s="204" t="s">
        <v>930</v>
      </c>
      <c r="D23" s="205"/>
      <c r="E23" s="205"/>
      <c r="H23" s="64" t="s">
        <v>547</v>
      </c>
      <c r="I23" s="205"/>
      <c r="J23" s="288" t="s">
        <v>956</v>
      </c>
      <c r="K23" s="205">
        <v>4</v>
      </c>
      <c r="L23" s="64" t="s">
        <v>514</v>
      </c>
      <c r="M23" s="205">
        <v>0</v>
      </c>
      <c r="O23" s="205"/>
      <c r="P23" s="65"/>
    </row>
    <row r="24" spans="3:16" x14ac:dyDescent="0.25">
      <c r="C24" s="204" t="s">
        <v>931</v>
      </c>
      <c r="D24" s="205"/>
      <c r="E24" s="205"/>
      <c r="F24" s="64" t="s">
        <v>518</v>
      </c>
      <c r="H24" s="64" t="s">
        <v>543</v>
      </c>
      <c r="I24" s="205">
        <v>2</v>
      </c>
      <c r="K24" s="205"/>
      <c r="L24" s="205" t="s">
        <v>943</v>
      </c>
      <c r="M24" s="205">
        <v>1</v>
      </c>
      <c r="N24" s="64"/>
      <c r="O24" s="205"/>
      <c r="P24" s="65"/>
    </row>
    <row r="25" spans="3:16" x14ac:dyDescent="0.25">
      <c r="C25" s="204"/>
      <c r="D25" s="205"/>
      <c r="E25" s="205"/>
      <c r="F25" s="64" t="s">
        <v>965</v>
      </c>
      <c r="G25" s="205">
        <v>3</v>
      </c>
      <c r="H25" s="64" t="s">
        <v>546</v>
      </c>
      <c r="I25" s="205"/>
      <c r="J25" s="64" t="s">
        <v>990</v>
      </c>
      <c r="K25" s="205">
        <v>1</v>
      </c>
      <c r="L25" s="289" t="s">
        <v>545</v>
      </c>
      <c r="M25" s="205"/>
      <c r="N25" s="64"/>
      <c r="O25" s="205"/>
      <c r="P25" s="65"/>
    </row>
    <row r="26" spans="3:16" ht="32" x14ac:dyDescent="0.25">
      <c r="C26" s="204"/>
      <c r="D26" s="205"/>
      <c r="E26" s="205"/>
      <c r="H26" s="64" t="s">
        <v>891</v>
      </c>
      <c r="I26" s="205">
        <v>3</v>
      </c>
      <c r="J26" s="64" t="s">
        <v>565</v>
      </c>
      <c r="K26" s="205">
        <v>2</v>
      </c>
      <c r="M26" s="205"/>
      <c r="N26" s="64"/>
      <c r="O26" s="205"/>
      <c r="P26" s="65"/>
    </row>
    <row r="27" spans="3:16" x14ac:dyDescent="0.25">
      <c r="C27" s="67"/>
      <c r="D27" s="205"/>
      <c r="E27" s="205"/>
      <c r="F27" s="193"/>
      <c r="G27" s="205"/>
      <c r="K27" s="205"/>
      <c r="L27" s="64" t="s">
        <v>525</v>
      </c>
      <c r="M27" s="205">
        <v>2</v>
      </c>
      <c r="N27" s="193"/>
      <c r="O27" s="205"/>
      <c r="P27" s="65"/>
    </row>
    <row r="28" spans="3:16" x14ac:dyDescent="0.25">
      <c r="C28" s="67"/>
      <c r="D28" s="205"/>
      <c r="E28" s="205"/>
      <c r="F28" s="64" t="s">
        <v>838</v>
      </c>
      <c r="G28" s="205"/>
      <c r="I28" s="205"/>
      <c r="J28" s="98" t="s">
        <v>939</v>
      </c>
      <c r="K28" s="205">
        <v>1</v>
      </c>
      <c r="L28" s="98" t="s">
        <v>549</v>
      </c>
      <c r="M28" s="205">
        <v>3</v>
      </c>
      <c r="N28" s="193"/>
      <c r="O28" s="205"/>
      <c r="P28" s="65"/>
    </row>
    <row r="29" spans="3:16" x14ac:dyDescent="0.25">
      <c r="C29" s="67" t="s">
        <v>932</v>
      </c>
      <c r="D29" s="205"/>
      <c r="E29" s="205"/>
      <c r="F29" s="64" t="s">
        <v>937</v>
      </c>
      <c r="G29" s="205"/>
      <c r="H29" s="64" t="s">
        <v>402</v>
      </c>
      <c r="I29" s="205">
        <v>2</v>
      </c>
      <c r="J29" s="287" t="s">
        <v>940</v>
      </c>
      <c r="K29" s="205">
        <v>2</v>
      </c>
      <c r="L29" s="287" t="s">
        <v>944</v>
      </c>
      <c r="M29" s="205">
        <v>3</v>
      </c>
      <c r="N29" s="193"/>
      <c r="O29" s="205"/>
      <c r="P29" s="65"/>
    </row>
    <row r="30" spans="3:16" x14ac:dyDescent="0.25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289" t="s">
        <v>530</v>
      </c>
      <c r="M30" s="205">
        <v>2</v>
      </c>
      <c r="N30" s="193"/>
      <c r="O30" s="205"/>
      <c r="P30" s="206"/>
    </row>
    <row r="31" spans="3:16" x14ac:dyDescent="0.25">
      <c r="C31" s="67"/>
      <c r="D31" s="205"/>
      <c r="E31" s="205"/>
      <c r="F31" s="64" t="s">
        <v>516</v>
      </c>
      <c r="G31" s="205"/>
      <c r="M31" s="205"/>
      <c r="N31" s="193"/>
      <c r="O31" s="205"/>
      <c r="P31" s="206"/>
    </row>
    <row r="32" spans="3:16" x14ac:dyDescent="0.25">
      <c r="C32" s="67"/>
      <c r="D32" s="205"/>
      <c r="E32" s="205"/>
      <c r="F32" s="64" t="s">
        <v>941</v>
      </c>
      <c r="G32" s="205"/>
      <c r="H32" s="64" t="s">
        <v>556</v>
      </c>
      <c r="I32" s="205">
        <v>1</v>
      </c>
      <c r="J32" s="205" t="s">
        <v>834</v>
      </c>
      <c r="K32" s="205">
        <v>1</v>
      </c>
      <c r="L32" s="193"/>
      <c r="M32" s="205"/>
      <c r="N32" s="193"/>
      <c r="O32" s="205"/>
      <c r="P32" s="206"/>
    </row>
    <row r="33" spans="3:16" x14ac:dyDescent="0.25">
      <c r="C33" s="67"/>
      <c r="D33" s="205"/>
      <c r="E33" s="205"/>
      <c r="F33" s="193" t="s">
        <v>938</v>
      </c>
      <c r="G33" s="205"/>
      <c r="H33" s="68"/>
      <c r="I33" s="205"/>
      <c r="J33" s="64" t="s">
        <v>536</v>
      </c>
      <c r="K33" s="205">
        <v>1</v>
      </c>
      <c r="L33" s="64" t="s">
        <v>955</v>
      </c>
      <c r="M33" s="205">
        <v>2</v>
      </c>
      <c r="N33" s="193"/>
      <c r="O33" s="205"/>
      <c r="P33" s="206"/>
    </row>
    <row r="34" spans="3:16" x14ac:dyDescent="0.25">
      <c r="C34" s="67"/>
      <c r="D34" s="205"/>
      <c r="E34" s="205"/>
      <c r="F34" s="285" t="s">
        <v>533</v>
      </c>
      <c r="G34" s="205"/>
      <c r="H34" s="64" t="s">
        <v>991</v>
      </c>
      <c r="I34" s="205">
        <v>2</v>
      </c>
      <c r="K34" s="205"/>
      <c r="M34" s="205"/>
      <c r="N34" s="193"/>
      <c r="O34" s="205"/>
      <c r="P34" s="206"/>
    </row>
    <row r="35" spans="3:16" x14ac:dyDescent="0.25">
      <c r="C35" s="67"/>
      <c r="D35" s="205"/>
      <c r="E35" s="205"/>
      <c r="H35" s="193" t="s">
        <v>967</v>
      </c>
      <c r="I35" s="205">
        <v>2.5</v>
      </c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 x14ac:dyDescent="0.25">
      <c r="C36" s="67"/>
      <c r="D36" s="205"/>
      <c r="E36" s="205"/>
      <c r="F36" s="188" t="s">
        <v>969</v>
      </c>
      <c r="G36" s="205"/>
      <c r="J36" s="64" t="s">
        <v>568</v>
      </c>
      <c r="K36" s="205"/>
      <c r="L36" s="64"/>
      <c r="M36" s="205"/>
      <c r="N36" s="193"/>
      <c r="O36" s="205"/>
      <c r="P36" s="206"/>
    </row>
    <row r="37" spans="3:16" x14ac:dyDescent="0.25">
      <c r="C37" s="70"/>
      <c r="D37" s="205"/>
      <c r="E37" s="205"/>
      <c r="F37" s="64" t="s">
        <v>551</v>
      </c>
      <c r="G37" s="205"/>
      <c r="K37" s="205"/>
      <c r="M37" s="205"/>
      <c r="N37" s="64"/>
      <c r="O37" s="205"/>
      <c r="P37" s="206"/>
    </row>
    <row r="38" spans="3:16" x14ac:dyDescent="0.25">
      <c r="C38" s="70"/>
      <c r="D38" s="205"/>
      <c r="E38" s="205"/>
      <c r="G38" s="205"/>
      <c r="J38" s="205"/>
      <c r="K38" s="205"/>
      <c r="L38" s="64"/>
      <c r="M38" s="205"/>
      <c r="N38" s="64"/>
      <c r="O38" s="205"/>
      <c r="P38" s="206"/>
    </row>
    <row r="39" spans="3:16" ht="32" x14ac:dyDescent="0.25">
      <c r="C39" s="70"/>
      <c r="D39" s="205"/>
      <c r="E39" s="205"/>
      <c r="F39" s="66" t="s">
        <v>989</v>
      </c>
      <c r="G39" s="205">
        <v>1.5</v>
      </c>
      <c r="H39" s="193" t="s">
        <v>966</v>
      </c>
      <c r="I39" s="205"/>
      <c r="J39" s="205"/>
      <c r="K39" s="205"/>
      <c r="L39" s="193"/>
      <c r="M39" s="205"/>
      <c r="N39" s="205"/>
      <c r="O39" s="205"/>
      <c r="P39" s="206"/>
    </row>
    <row r="40" spans="3:16" ht="17" thickBot="1" x14ac:dyDescent="0.3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2" spans="3:16" s="286" customFormat="1" x14ac:dyDescent="0.25">
      <c r="F42" s="286" t="s">
        <v>970</v>
      </c>
      <c r="H42" s="286" t="s">
        <v>971</v>
      </c>
    </row>
    <row r="43" spans="3:16" s="286" customFormat="1" x14ac:dyDescent="0.25">
      <c r="F43" s="286" t="s">
        <v>972</v>
      </c>
      <c r="H43" s="286" t="s">
        <v>983</v>
      </c>
      <c r="J43" s="286" t="s">
        <v>984</v>
      </c>
      <c r="L43" s="286" t="s">
        <v>985</v>
      </c>
    </row>
    <row r="44" spans="3:16" s="286" customFormat="1" x14ac:dyDescent="0.25"/>
    <row r="45" spans="3:16" s="286" customFormat="1" x14ac:dyDescent="0.25">
      <c r="F45" s="286" t="s">
        <v>986</v>
      </c>
      <c r="H45" s="286" t="s">
        <v>973</v>
      </c>
    </row>
    <row r="46" spans="3:16" s="286" customFormat="1" x14ac:dyDescent="0.25">
      <c r="F46" s="286" t="s">
        <v>974</v>
      </c>
    </row>
    <row r="47" spans="3:16" s="286" customFormat="1" x14ac:dyDescent="0.25">
      <c r="H47" s="286" t="s">
        <v>987</v>
      </c>
      <c r="J47" s="286" t="s">
        <v>987</v>
      </c>
      <c r="L47" s="286" t="s">
        <v>988</v>
      </c>
    </row>
    <row r="48" spans="3:16" s="286" customFormat="1" x14ac:dyDescent="0.25">
      <c r="F48" s="286" t="s">
        <v>987</v>
      </c>
      <c r="H48" s="286" t="s">
        <v>975</v>
      </c>
      <c r="J48" s="286" t="s">
        <v>975</v>
      </c>
      <c r="L48" s="286" t="s">
        <v>976</v>
      </c>
    </row>
    <row r="49" spans="3:16" s="286" customFormat="1" x14ac:dyDescent="0.25">
      <c r="F49" s="286" t="s">
        <v>977</v>
      </c>
      <c r="H49" s="286" t="s">
        <v>978</v>
      </c>
      <c r="J49" s="286" t="s">
        <v>979</v>
      </c>
      <c r="L49" s="286" t="s">
        <v>980</v>
      </c>
    </row>
    <row r="50" spans="3:16" s="286" customFormat="1" x14ac:dyDescent="0.25">
      <c r="L50" s="286" t="s">
        <v>981</v>
      </c>
    </row>
    <row r="51" spans="3:16" s="286" customFormat="1" x14ac:dyDescent="0.25"/>
    <row r="52" spans="3:16" s="286" customFormat="1" x14ac:dyDescent="0.25">
      <c r="H52" s="286" t="s">
        <v>982</v>
      </c>
      <c r="J52" s="286" t="s">
        <v>982</v>
      </c>
      <c r="L52" s="286" t="s">
        <v>982</v>
      </c>
    </row>
    <row r="57" spans="3:16" ht="17" thickBot="1" x14ac:dyDescent="0.3">
      <c r="C57" s="210"/>
    </row>
    <row r="58" spans="3:16" s="228" customFormat="1" ht="17" thickBot="1" x14ac:dyDescent="0.3">
      <c r="C58" s="227" t="s">
        <v>462</v>
      </c>
    </row>
    <row r="59" spans="3:16" s="228" customFormat="1" x14ac:dyDescent="0.25">
      <c r="C59" s="229" t="s">
        <v>463</v>
      </c>
      <c r="D59" s="230"/>
      <c r="E59" s="230"/>
      <c r="F59" s="230" t="s">
        <v>464</v>
      </c>
      <c r="G59" s="230"/>
      <c r="H59" s="230" t="s">
        <v>465</v>
      </c>
      <c r="I59" s="230"/>
      <c r="J59" s="230" t="s">
        <v>466</v>
      </c>
      <c r="K59" s="230"/>
      <c r="L59" s="230" t="s">
        <v>467</v>
      </c>
      <c r="M59" s="230"/>
      <c r="N59" s="230"/>
      <c r="O59" s="230"/>
      <c r="P59" s="231"/>
    </row>
    <row r="60" spans="3:16" s="228" customFormat="1" x14ac:dyDescent="0.25">
      <c r="C60" s="232" t="s">
        <v>468</v>
      </c>
      <c r="D60" s="233"/>
      <c r="E60" s="233"/>
      <c r="F60" s="234" t="s">
        <v>469</v>
      </c>
      <c r="G60" s="233"/>
      <c r="H60" s="233" t="s">
        <v>470</v>
      </c>
      <c r="I60" s="233"/>
      <c r="J60" s="234" t="s">
        <v>471</v>
      </c>
      <c r="K60" s="233"/>
      <c r="L60" s="234" t="s">
        <v>472</v>
      </c>
      <c r="M60" s="233"/>
      <c r="N60" s="233"/>
      <c r="O60" s="233"/>
      <c r="P60" s="235"/>
    </row>
    <row r="61" spans="3:16" s="228" customFormat="1" x14ac:dyDescent="0.25">
      <c r="C61" s="232" t="s">
        <v>473</v>
      </c>
      <c r="D61" s="233"/>
      <c r="E61" s="233"/>
      <c r="F61" s="233" t="s">
        <v>474</v>
      </c>
      <c r="G61" s="233"/>
      <c r="H61" s="233" t="s">
        <v>475</v>
      </c>
      <c r="I61" s="233"/>
      <c r="J61" s="233"/>
      <c r="K61" s="233"/>
      <c r="L61" s="233" t="s">
        <v>476</v>
      </c>
      <c r="M61" s="233"/>
      <c r="N61" s="233"/>
      <c r="O61" s="233"/>
      <c r="P61" s="235"/>
    </row>
    <row r="62" spans="3:16" s="228" customFormat="1" x14ac:dyDescent="0.25">
      <c r="C62" s="232"/>
      <c r="D62" s="233"/>
      <c r="E62" s="233"/>
      <c r="F62" s="234"/>
      <c r="G62" s="234"/>
      <c r="H62" s="233"/>
      <c r="I62" s="233"/>
      <c r="J62" s="234"/>
      <c r="K62" s="233"/>
      <c r="L62" s="233"/>
      <c r="M62" s="233"/>
      <c r="N62" s="233"/>
      <c r="O62" s="233"/>
      <c r="P62" s="235"/>
    </row>
    <row r="63" spans="3:16" s="239" customFormat="1" ht="17" thickBot="1" x14ac:dyDescent="0.3">
      <c r="C63" s="236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</row>
    <row r="64" spans="3:16" s="239" customFormat="1" ht="17" thickBot="1" x14ac:dyDescent="0.3">
      <c r="C64" s="240" t="s">
        <v>477</v>
      </c>
      <c r="D64" s="241"/>
      <c r="E64" s="241"/>
      <c r="F64" s="241" t="s">
        <v>478</v>
      </c>
      <c r="G64" s="241"/>
      <c r="H64" s="241" t="s">
        <v>479</v>
      </c>
      <c r="I64" s="241"/>
      <c r="J64" s="241" t="s">
        <v>480</v>
      </c>
      <c r="K64" s="241"/>
      <c r="L64" s="241" t="s">
        <v>481</v>
      </c>
      <c r="M64" s="241"/>
      <c r="N64" s="241" t="s">
        <v>482</v>
      </c>
      <c r="O64" s="241"/>
      <c r="P64" s="242" t="s">
        <v>483</v>
      </c>
    </row>
    <row r="65" spans="3:18" s="239" customFormat="1" x14ac:dyDescent="0.25">
      <c r="C65" s="232" t="s">
        <v>484</v>
      </c>
      <c r="D65" s="234"/>
      <c r="E65" s="234"/>
      <c r="F65" s="234" t="s">
        <v>485</v>
      </c>
      <c r="G65" s="234"/>
      <c r="H65" s="234" t="s">
        <v>486</v>
      </c>
      <c r="I65" s="234"/>
      <c r="J65" s="234" t="s">
        <v>487</v>
      </c>
      <c r="K65" s="234"/>
      <c r="L65" s="234" t="s">
        <v>488</v>
      </c>
      <c r="M65" s="234"/>
      <c r="N65" s="234" t="s">
        <v>489</v>
      </c>
      <c r="O65" s="234"/>
      <c r="P65" s="243" t="s">
        <v>490</v>
      </c>
    </row>
    <row r="66" spans="3:18" s="239" customFormat="1" ht="32" x14ac:dyDescent="0.25">
      <c r="C66" s="232" t="s">
        <v>491</v>
      </c>
      <c r="D66" s="234"/>
      <c r="E66" s="234"/>
      <c r="F66" s="234" t="s">
        <v>492</v>
      </c>
      <c r="G66" s="234"/>
      <c r="H66" s="234" t="s">
        <v>493</v>
      </c>
      <c r="I66" s="234"/>
      <c r="J66" s="234"/>
      <c r="K66" s="234"/>
      <c r="L66" s="234"/>
      <c r="M66" s="234"/>
      <c r="N66" s="234"/>
      <c r="O66" s="234"/>
      <c r="P66" s="243"/>
    </row>
    <row r="67" spans="3:18" s="239" customFormat="1" x14ac:dyDescent="0.25">
      <c r="C67" s="232" t="s">
        <v>494</v>
      </c>
      <c r="D67" s="234"/>
      <c r="E67" s="234"/>
      <c r="F67" s="234" t="s">
        <v>495</v>
      </c>
      <c r="G67" s="234"/>
      <c r="H67" s="234"/>
      <c r="I67" s="234"/>
      <c r="J67" s="234"/>
      <c r="K67" s="234"/>
      <c r="L67" s="234"/>
      <c r="M67" s="234"/>
      <c r="N67" s="234"/>
      <c r="O67" s="234"/>
      <c r="P67" s="243"/>
    </row>
    <row r="68" spans="3:18" s="239" customFormat="1" ht="32" x14ac:dyDescent="0.25">
      <c r="C68" s="232"/>
      <c r="D68" s="234"/>
      <c r="E68" s="234"/>
      <c r="F68" s="234" t="s">
        <v>496</v>
      </c>
      <c r="G68" s="234"/>
      <c r="H68" s="234"/>
      <c r="I68" s="234"/>
      <c r="J68" s="234"/>
      <c r="K68" s="234"/>
      <c r="L68" s="234"/>
      <c r="M68" s="234"/>
      <c r="N68" s="234"/>
      <c r="O68" s="234"/>
      <c r="P68" s="243"/>
    </row>
    <row r="69" spans="3:18" s="239" customFormat="1" ht="49" thickBot="1" x14ac:dyDescent="0.3">
      <c r="C69" s="232" t="s">
        <v>497</v>
      </c>
      <c r="D69" s="234"/>
      <c r="E69" s="234"/>
      <c r="F69" s="234" t="s">
        <v>498</v>
      </c>
      <c r="G69" s="234"/>
      <c r="I69" s="234"/>
      <c r="J69" s="234"/>
      <c r="K69" s="234"/>
      <c r="L69" s="234"/>
      <c r="M69" s="234"/>
      <c r="N69" s="234"/>
      <c r="O69" s="234"/>
      <c r="P69" s="243"/>
    </row>
    <row r="70" spans="3:18" s="239" customFormat="1" x14ac:dyDescent="0.25">
      <c r="C70" s="244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6"/>
    </row>
    <row r="71" spans="3:18" s="239" customFormat="1" x14ac:dyDescent="0.25">
      <c r="C71" s="232" t="s">
        <v>499</v>
      </c>
      <c r="D71" s="234"/>
      <c r="E71" s="234"/>
      <c r="F71" s="234" t="s">
        <v>500</v>
      </c>
      <c r="G71" s="234"/>
      <c r="H71" s="234" t="s">
        <v>501</v>
      </c>
      <c r="I71" s="234"/>
      <c r="J71" s="234" t="s">
        <v>502</v>
      </c>
      <c r="K71" s="234"/>
      <c r="L71" s="234" t="s">
        <v>503</v>
      </c>
      <c r="M71" s="234"/>
      <c r="N71" s="234"/>
      <c r="O71" s="234"/>
      <c r="P71" s="243"/>
    </row>
    <row r="72" spans="3:18" s="239" customFormat="1" x14ac:dyDescent="0.25">
      <c r="C72" s="232"/>
      <c r="D72" s="234"/>
      <c r="E72" s="234"/>
      <c r="F72" s="234"/>
      <c r="G72" s="234"/>
      <c r="H72" s="234" t="s">
        <v>504</v>
      </c>
      <c r="I72" s="234"/>
      <c r="J72" s="234"/>
      <c r="K72" s="234"/>
      <c r="L72" s="234"/>
      <c r="M72" s="234"/>
      <c r="N72" s="234"/>
      <c r="O72" s="234"/>
      <c r="P72" s="243"/>
    </row>
    <row r="73" spans="3:18" s="239" customFormat="1" x14ac:dyDescent="0.25">
      <c r="C73" s="23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43"/>
    </row>
    <row r="74" spans="3:18" s="239" customFormat="1" x14ac:dyDescent="0.25">
      <c r="C74" s="23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43"/>
    </row>
    <row r="75" spans="3:18" s="239" customFormat="1" ht="33" thickBot="1" x14ac:dyDescent="0.3">
      <c r="C75" s="236" t="s">
        <v>505</v>
      </c>
      <c r="D75" s="237"/>
      <c r="E75" s="237"/>
      <c r="F75" s="237" t="s">
        <v>506</v>
      </c>
      <c r="G75" s="237"/>
      <c r="H75" s="237" t="s">
        <v>507</v>
      </c>
      <c r="I75" s="237"/>
      <c r="J75" s="237" t="s">
        <v>508</v>
      </c>
      <c r="K75" s="237"/>
      <c r="L75" s="237" t="s">
        <v>508</v>
      </c>
      <c r="M75" s="237"/>
      <c r="N75" s="237"/>
      <c r="O75" s="237"/>
      <c r="P75" s="238"/>
    </row>
    <row r="76" spans="3:18" s="239" customFormat="1" x14ac:dyDescent="0.25">
      <c r="C76" s="244"/>
      <c r="D76" s="234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6"/>
    </row>
    <row r="77" spans="3:18" s="250" customFormat="1" x14ac:dyDescent="0.25">
      <c r="C77" s="247" t="s">
        <v>509</v>
      </c>
      <c r="D77" s="248"/>
      <c r="E77" s="248"/>
      <c r="F77" s="249" t="s">
        <v>510</v>
      </c>
      <c r="H77" s="249" t="s">
        <v>838</v>
      </c>
      <c r="I77" s="248"/>
      <c r="J77" s="249" t="s">
        <v>523</v>
      </c>
      <c r="L77" s="249" t="s">
        <v>513</v>
      </c>
      <c r="N77" s="249" t="s">
        <v>514</v>
      </c>
      <c r="P77" s="251"/>
      <c r="R77" s="249"/>
    </row>
    <row r="78" spans="3:18" s="250" customFormat="1" x14ac:dyDescent="0.25">
      <c r="C78" s="247"/>
      <c r="D78" s="248"/>
      <c r="E78" s="248"/>
      <c r="F78" s="252" t="s">
        <v>515</v>
      </c>
      <c r="H78" s="249" t="s">
        <v>516</v>
      </c>
      <c r="I78" s="248"/>
      <c r="J78" s="249" t="s">
        <v>529</v>
      </c>
      <c r="L78" s="249" t="s">
        <v>518</v>
      </c>
      <c r="N78" s="249" t="s">
        <v>519</v>
      </c>
      <c r="P78" s="251" t="s">
        <v>839</v>
      </c>
      <c r="Q78" s="248"/>
    </row>
    <row r="79" spans="3:18" s="250" customFormat="1" x14ac:dyDescent="0.25">
      <c r="C79" s="253" t="s">
        <v>520</v>
      </c>
      <c r="D79" s="248"/>
      <c r="E79" s="248"/>
      <c r="F79" s="249" t="s">
        <v>521</v>
      </c>
      <c r="H79" s="249" t="s">
        <v>522</v>
      </c>
      <c r="I79" s="248"/>
      <c r="J79" s="249" t="s">
        <v>534</v>
      </c>
      <c r="L79" s="248" t="s">
        <v>563</v>
      </c>
      <c r="N79" s="249" t="s">
        <v>525</v>
      </c>
      <c r="P79" s="251"/>
      <c r="Q79" s="248"/>
    </row>
    <row r="80" spans="3:18" s="250" customFormat="1" x14ac:dyDescent="0.25">
      <c r="C80" s="253" t="s">
        <v>526</v>
      </c>
      <c r="D80" s="248"/>
      <c r="E80" s="248"/>
      <c r="F80" s="252" t="s">
        <v>538</v>
      </c>
      <c r="H80" s="249" t="s">
        <v>528</v>
      </c>
      <c r="I80" s="248"/>
      <c r="N80" s="249" t="s">
        <v>833</v>
      </c>
      <c r="P80" s="251"/>
      <c r="Q80" s="248"/>
    </row>
    <row r="81" spans="3:17" s="250" customFormat="1" x14ac:dyDescent="0.25">
      <c r="C81" s="253" t="s">
        <v>531</v>
      </c>
      <c r="D81" s="248"/>
      <c r="E81" s="248"/>
      <c r="F81" s="249" t="s">
        <v>543</v>
      </c>
      <c r="H81" s="249" t="s">
        <v>533</v>
      </c>
      <c r="I81" s="248"/>
      <c r="J81" s="249" t="s">
        <v>540</v>
      </c>
      <c r="L81" s="249" t="s">
        <v>541</v>
      </c>
      <c r="N81" s="249" t="s">
        <v>536</v>
      </c>
      <c r="P81" s="251"/>
      <c r="Q81" s="248"/>
    </row>
    <row r="82" spans="3:17" s="250" customFormat="1" x14ac:dyDescent="0.25">
      <c r="C82" s="253" t="s">
        <v>537</v>
      </c>
      <c r="D82" s="248"/>
      <c r="E82" s="248"/>
      <c r="F82" s="249" t="s">
        <v>546</v>
      </c>
      <c r="H82" s="249" t="s">
        <v>539</v>
      </c>
      <c r="I82" s="248"/>
      <c r="J82" s="249" t="s">
        <v>548</v>
      </c>
      <c r="L82" s="249" t="s">
        <v>840</v>
      </c>
      <c r="N82" s="250" t="s">
        <v>834</v>
      </c>
      <c r="P82" s="254"/>
      <c r="Q82" s="248"/>
    </row>
    <row r="83" spans="3:17" s="250" customFormat="1" x14ac:dyDescent="0.25">
      <c r="C83" s="253" t="s">
        <v>542</v>
      </c>
      <c r="D83" s="248"/>
      <c r="E83" s="248"/>
      <c r="I83" s="248"/>
      <c r="J83" s="249" t="s">
        <v>545</v>
      </c>
      <c r="L83" s="249" t="s">
        <v>549</v>
      </c>
      <c r="P83" s="254"/>
      <c r="Q83" s="248"/>
    </row>
    <row r="84" spans="3:17" s="250" customFormat="1" x14ac:dyDescent="0.25">
      <c r="C84" s="255" t="s">
        <v>550</v>
      </c>
      <c r="D84" s="248"/>
      <c r="E84" s="248"/>
      <c r="H84" s="249" t="s">
        <v>836</v>
      </c>
      <c r="I84" s="248"/>
      <c r="L84" s="249" t="s">
        <v>553</v>
      </c>
      <c r="N84" s="248"/>
      <c r="P84" s="254"/>
      <c r="Q84" s="248"/>
    </row>
    <row r="85" spans="3:17" s="250" customFormat="1" x14ac:dyDescent="0.25">
      <c r="C85" s="256" t="s">
        <v>555</v>
      </c>
      <c r="D85" s="248"/>
      <c r="E85" s="248"/>
      <c r="F85" s="248"/>
      <c r="G85" s="248"/>
      <c r="H85" s="249" t="s">
        <v>551</v>
      </c>
      <c r="I85" s="248"/>
      <c r="N85" s="249" t="s">
        <v>554</v>
      </c>
      <c r="P85" s="254"/>
      <c r="Q85" s="248"/>
    </row>
    <row r="86" spans="3:17" s="250" customFormat="1" ht="32" x14ac:dyDescent="0.25">
      <c r="C86" s="256" t="s">
        <v>558</v>
      </c>
      <c r="D86" s="248"/>
      <c r="E86" s="248"/>
      <c r="F86" s="248"/>
      <c r="G86" s="248"/>
      <c r="H86" s="249" t="s">
        <v>556</v>
      </c>
      <c r="I86" s="248"/>
      <c r="J86" s="249" t="s">
        <v>552</v>
      </c>
      <c r="L86" s="249" t="s">
        <v>530</v>
      </c>
      <c r="N86" s="249"/>
      <c r="P86" s="254"/>
      <c r="Q86" s="248"/>
    </row>
    <row r="87" spans="3:17" s="250" customFormat="1" ht="32" x14ac:dyDescent="0.25">
      <c r="C87" s="256" t="s">
        <v>560</v>
      </c>
      <c r="D87" s="248"/>
      <c r="E87" s="248"/>
      <c r="F87" s="248"/>
      <c r="G87" s="248"/>
      <c r="H87" s="257" t="s">
        <v>837</v>
      </c>
      <c r="I87" s="248"/>
      <c r="J87" s="249" t="s">
        <v>565</v>
      </c>
      <c r="K87" s="248"/>
      <c r="M87" s="248"/>
      <c r="N87" s="249"/>
      <c r="P87" s="254"/>
      <c r="Q87" s="248"/>
    </row>
    <row r="88" spans="3:17" s="250" customFormat="1" x14ac:dyDescent="0.25">
      <c r="C88" s="256"/>
      <c r="D88" s="248"/>
      <c r="E88" s="248"/>
      <c r="F88" s="248"/>
      <c r="G88" s="248"/>
      <c r="H88" s="257" t="s">
        <v>561</v>
      </c>
      <c r="I88" s="248"/>
      <c r="J88" s="248"/>
      <c r="K88" s="248"/>
      <c r="L88" s="248"/>
      <c r="M88" s="248"/>
      <c r="N88" s="249"/>
      <c r="P88" s="254"/>
      <c r="Q88" s="248"/>
    </row>
    <row r="89" spans="3:17" s="250" customFormat="1" x14ac:dyDescent="0.25">
      <c r="C89" s="256"/>
      <c r="D89" s="248"/>
      <c r="E89" s="248"/>
      <c r="F89" s="248"/>
      <c r="G89" s="248"/>
      <c r="H89" s="249" t="s">
        <v>841</v>
      </c>
      <c r="I89" s="248"/>
      <c r="J89" s="248"/>
      <c r="K89" s="248"/>
      <c r="L89" s="249"/>
      <c r="M89" s="248"/>
      <c r="N89" s="249"/>
      <c r="P89" s="254"/>
      <c r="Q89" s="248"/>
    </row>
    <row r="90" spans="3:17" s="250" customFormat="1" x14ac:dyDescent="0.25">
      <c r="C90" s="256"/>
      <c r="E90" s="248"/>
      <c r="F90" s="248"/>
      <c r="G90" s="248"/>
      <c r="H90" s="257" t="s">
        <v>842</v>
      </c>
      <c r="I90" s="248"/>
      <c r="J90" s="248"/>
      <c r="K90" s="248"/>
      <c r="L90" s="249"/>
      <c r="M90" s="248"/>
      <c r="N90" s="248"/>
      <c r="O90" s="248"/>
      <c r="P90" s="254"/>
      <c r="Q90" s="248"/>
    </row>
    <row r="91" spans="3:17" s="250" customFormat="1" ht="17" thickBot="1" x14ac:dyDescent="0.3">
      <c r="C91" s="258"/>
      <c r="D91" s="259"/>
      <c r="E91" s="259"/>
      <c r="F91" s="259"/>
      <c r="G91" s="259"/>
      <c r="H91" s="259"/>
      <c r="I91" s="259"/>
      <c r="J91" s="259"/>
      <c r="K91" s="259"/>
      <c r="M91" s="248"/>
      <c r="N91" s="259"/>
      <c r="O91" s="259"/>
      <c r="P91" s="260"/>
      <c r="Q91" s="248"/>
    </row>
    <row r="92" spans="3:17" s="250" customFormat="1" x14ac:dyDescent="0.25">
      <c r="C92" s="261"/>
      <c r="D92" s="262"/>
      <c r="E92" s="262"/>
      <c r="F92" s="262"/>
      <c r="G92" s="262"/>
      <c r="H92" s="262"/>
      <c r="I92" s="262"/>
      <c r="J92" s="262"/>
      <c r="K92" s="262"/>
      <c r="L92" s="263"/>
      <c r="M92" s="263"/>
      <c r="N92" s="262"/>
      <c r="O92" s="262"/>
      <c r="P92" s="264"/>
      <c r="Q92" s="248"/>
    </row>
    <row r="93" spans="3:17" s="250" customFormat="1" x14ac:dyDescent="0.25">
      <c r="C93" s="247"/>
      <c r="D93" s="248"/>
      <c r="E93" s="248"/>
      <c r="F93" s="257" t="s">
        <v>564</v>
      </c>
      <c r="G93" s="248"/>
      <c r="I93" s="248"/>
      <c r="J93" s="249" t="s">
        <v>566</v>
      </c>
      <c r="K93" s="248"/>
      <c r="L93" s="257" t="s">
        <v>567</v>
      </c>
      <c r="M93" s="248"/>
      <c r="N93" s="249" t="s">
        <v>568</v>
      </c>
      <c r="O93" s="248"/>
      <c r="P93" s="254"/>
      <c r="Q93" s="248"/>
    </row>
    <row r="94" spans="3:17" s="250" customFormat="1" x14ac:dyDescent="0.25">
      <c r="C94" s="247"/>
      <c r="D94" s="248"/>
      <c r="E94" s="248"/>
      <c r="F94" s="257" t="s">
        <v>569</v>
      </c>
      <c r="G94" s="248"/>
      <c r="H94" s="248"/>
      <c r="I94" s="248"/>
      <c r="J94" s="248"/>
      <c r="K94" s="248"/>
      <c r="M94" s="248"/>
      <c r="N94" s="248"/>
      <c r="O94" s="248"/>
      <c r="P94" s="254"/>
      <c r="Q94" s="248"/>
    </row>
    <row r="95" spans="3:17" s="250" customFormat="1" x14ac:dyDescent="0.25">
      <c r="C95" s="247"/>
      <c r="D95" s="248"/>
      <c r="E95" s="248"/>
      <c r="F95" s="257" t="s">
        <v>570</v>
      </c>
      <c r="G95" s="248"/>
      <c r="H95" s="248"/>
      <c r="I95" s="248"/>
      <c r="J95" s="249"/>
      <c r="K95" s="248"/>
      <c r="L95" s="248"/>
      <c r="M95" s="248"/>
      <c r="N95" s="248"/>
      <c r="O95" s="248"/>
      <c r="P95" s="254"/>
      <c r="Q95" s="248"/>
    </row>
    <row r="96" spans="3:17" s="250" customFormat="1" x14ac:dyDescent="0.25">
      <c r="C96" s="247"/>
      <c r="D96" s="248"/>
      <c r="E96" s="248"/>
      <c r="F96" s="257" t="s">
        <v>571</v>
      </c>
      <c r="G96" s="248"/>
      <c r="H96" s="248"/>
      <c r="I96" s="248"/>
      <c r="J96" s="249"/>
      <c r="K96" s="248"/>
      <c r="L96" s="248"/>
      <c r="M96" s="248"/>
      <c r="N96" s="248"/>
      <c r="O96" s="248"/>
      <c r="P96" s="254"/>
      <c r="Q96" s="248"/>
    </row>
    <row r="97" spans="3:17" s="250" customFormat="1" x14ac:dyDescent="0.25">
      <c r="C97" s="247"/>
      <c r="D97" s="248"/>
      <c r="E97" s="248"/>
      <c r="F97" s="257" t="s">
        <v>572</v>
      </c>
      <c r="G97" s="248"/>
      <c r="H97" s="248"/>
      <c r="I97" s="248"/>
      <c r="J97" s="248"/>
      <c r="K97" s="248"/>
      <c r="L97" s="248"/>
      <c r="M97" s="248"/>
      <c r="N97" s="248"/>
      <c r="O97" s="248"/>
      <c r="P97" s="254"/>
      <c r="Q97" s="248"/>
    </row>
    <row r="98" spans="3:17" s="250" customFormat="1" ht="17" thickBot="1" x14ac:dyDescent="0.3">
      <c r="C98" s="258"/>
      <c r="D98" s="259"/>
      <c r="E98" s="259"/>
      <c r="F98" s="265" t="s">
        <v>573</v>
      </c>
      <c r="G98" s="259"/>
      <c r="H98" s="259"/>
      <c r="I98" s="259"/>
      <c r="J98" s="259"/>
      <c r="K98" s="259"/>
      <c r="L98" s="259"/>
      <c r="M98" s="259"/>
      <c r="N98" s="259"/>
      <c r="O98" s="259"/>
      <c r="P98" s="260"/>
      <c r="Q98" s="248"/>
    </row>
    <row r="99" spans="3:17" s="250" customFormat="1" x14ac:dyDescent="0.25"/>
    <row r="100" spans="3:17" s="250" customFormat="1" x14ac:dyDescent="0.25">
      <c r="C100" s="228" t="s">
        <v>574</v>
      </c>
    </row>
    <row r="101" spans="3:17" s="250" customFormat="1" x14ac:dyDescent="0.25">
      <c r="C101" s="228" t="s">
        <v>575</v>
      </c>
    </row>
    <row r="102" spans="3:17" s="250" customFormat="1" x14ac:dyDescent="0.25">
      <c r="C102" s="228" t="s">
        <v>576</v>
      </c>
    </row>
    <row r="103" spans="3:17" s="250" customFormat="1" x14ac:dyDescent="0.25"/>
    <row r="104" spans="3:17" s="250" customFormat="1" x14ac:dyDescent="0.25">
      <c r="C104" s="250" t="s">
        <v>577</v>
      </c>
    </row>
    <row r="105" spans="3:17" s="239" customFormat="1" x14ac:dyDescent="0.25">
      <c r="C105" s="239" t="s">
        <v>578</v>
      </c>
    </row>
    <row r="106" spans="3:17" s="239" customFormat="1" x14ac:dyDescent="0.25">
      <c r="C106" s="239" t="s">
        <v>579</v>
      </c>
    </row>
    <row r="107" spans="3:17" s="239" customFormat="1" x14ac:dyDescent="0.25">
      <c r="C107" s="239" t="s">
        <v>580</v>
      </c>
    </row>
    <row r="108" spans="3:17" x14ac:dyDescent="0.25">
      <c r="C108" s="210"/>
    </row>
    <row r="109" spans="3:17" x14ac:dyDescent="0.25">
      <c r="C109" s="210"/>
    </row>
    <row r="110" spans="3:17" x14ac:dyDescent="0.25">
      <c r="C110" s="210"/>
    </row>
    <row r="111" spans="3:17" x14ac:dyDescent="0.25">
      <c r="C111" s="210"/>
      <c r="F111" s="210"/>
    </row>
    <row r="112" spans="3:17" x14ac:dyDescent="0.25">
      <c r="C112" s="210"/>
      <c r="F112" s="210"/>
    </row>
    <row r="113" spans="3:6" x14ac:dyDescent="0.25">
      <c r="C113" s="210"/>
      <c r="F113" s="210"/>
    </row>
    <row r="114" spans="3:6" x14ac:dyDescent="0.25">
      <c r="C114" s="210"/>
      <c r="F114" s="210"/>
    </row>
    <row r="115" spans="3:6" x14ac:dyDescent="0.25">
      <c r="C115" s="210"/>
      <c r="F115" s="210"/>
    </row>
  </sheetData>
  <phoneticPr fontId="4" type="noConversion"/>
  <conditionalFormatting sqref="R77 J93:J101 N93 F87:F106 N77:N82 N85:N89 L92:L93 C89:C90 C79:C87 F77:F82 P78:P81 J86:J87 L77:L79 L81:L84 L86 L88:L90 J77:J79 J81:J83 H77:H82 H84:H90 F34 F37 F28:F32 P23:P29 N24:N26 N37:N38 J35:J36 L33 L38 L35:L36 L23:L25 L27:L28 J32:J33 F39 J28 H32:H34 F24:F25 H23:H26 H29">
    <cfRule type="cellIs" dxfId="123" priority="9" operator="equal">
      <formula>"TBD"</formula>
    </cfRule>
  </conditionalFormatting>
  <conditionalFormatting sqref="C88">
    <cfRule type="cellIs" dxfId="122" priority="8" operator="equal">
      <formula>"TBD"</formula>
    </cfRule>
  </conditionalFormatting>
  <conditionalFormatting sqref="P77">
    <cfRule type="cellIs" dxfId="121" priority="7" operator="equal">
      <formula>"TBD"</formula>
    </cfRule>
  </conditionalFormatting>
  <conditionalFormatting sqref="M92">
    <cfRule type="cellIs" dxfId="120" priority="6" operator="equal">
      <formula>"TBD"</formula>
    </cfRule>
  </conditionalFormatting>
  <conditionalFormatting sqref="F40 C27:C36 L30 J25:J26 C38:C39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76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680</v>
      </c>
    </row>
    <row r="3" spans="1:4" x14ac:dyDescent="0.25">
      <c r="A3">
        <v>1</v>
      </c>
      <c r="B3" t="s">
        <v>693</v>
      </c>
    </row>
    <row r="4" spans="1:4" x14ac:dyDescent="0.25">
      <c r="B4" t="s">
        <v>692</v>
      </c>
    </row>
    <row r="5" spans="1:4" x14ac:dyDescent="0.25">
      <c r="B5" t="s">
        <v>691</v>
      </c>
    </row>
    <row r="6" spans="1:4" x14ac:dyDescent="0.25">
      <c r="B6" t="s">
        <v>682</v>
      </c>
    </row>
    <row r="7" spans="1:4" x14ac:dyDescent="0.25">
      <c r="B7" t="s">
        <v>684</v>
      </c>
    </row>
    <row r="8" spans="1:4" x14ac:dyDescent="0.25">
      <c r="B8" t="s">
        <v>700</v>
      </c>
    </row>
    <row r="9" spans="1:4" x14ac:dyDescent="0.25">
      <c r="A9">
        <v>2</v>
      </c>
      <c r="B9" t="s">
        <v>681</v>
      </c>
    </row>
    <row r="10" spans="1:4" x14ac:dyDescent="0.25">
      <c r="A10">
        <v>3</v>
      </c>
      <c r="B10" t="s">
        <v>683</v>
      </c>
    </row>
    <row r="11" spans="1:4" x14ac:dyDescent="0.25">
      <c r="A11">
        <v>4</v>
      </c>
      <c r="B11" t="s">
        <v>714</v>
      </c>
    </row>
    <row r="13" spans="1:4" x14ac:dyDescent="0.25">
      <c r="B13" t="s">
        <v>715</v>
      </c>
      <c r="C13" t="s">
        <v>716</v>
      </c>
      <c r="D13" t="s">
        <v>720</v>
      </c>
    </row>
    <row r="14" spans="1:4" x14ac:dyDescent="0.25">
      <c r="C14" t="s">
        <v>717</v>
      </c>
      <c r="D14" t="s">
        <v>721</v>
      </c>
    </row>
    <row r="15" spans="1:4" x14ac:dyDescent="0.25">
      <c r="C15" t="s">
        <v>718</v>
      </c>
      <c r="D15">
        <v>1</v>
      </c>
    </row>
    <row r="16" spans="1:4" x14ac:dyDescent="0.25">
      <c r="C16" t="s">
        <v>719</v>
      </c>
      <c r="D16" t="s">
        <v>722</v>
      </c>
    </row>
    <row r="18" spans="1:3" x14ac:dyDescent="0.25">
      <c r="B18" t="s">
        <v>725</v>
      </c>
    </row>
    <row r="25" spans="1:3" x14ac:dyDescent="0.25">
      <c r="A25" t="s">
        <v>599</v>
      </c>
    </row>
    <row r="26" spans="1:3" x14ac:dyDescent="0.25">
      <c r="A26">
        <v>1</v>
      </c>
      <c r="B26" t="s">
        <v>354</v>
      </c>
    </row>
    <row r="27" spans="1:3" x14ac:dyDescent="0.25">
      <c r="A27">
        <v>2</v>
      </c>
      <c r="B27" t="s">
        <v>355</v>
      </c>
    </row>
    <row r="28" spans="1:3" x14ac:dyDescent="0.25">
      <c r="A28">
        <v>3</v>
      </c>
      <c r="B28" t="s">
        <v>356</v>
      </c>
    </row>
    <row r="29" spans="1:3" x14ac:dyDescent="0.25">
      <c r="A29">
        <v>4</v>
      </c>
      <c r="B29" t="s">
        <v>357</v>
      </c>
    </row>
    <row r="30" spans="1:3" x14ac:dyDescent="0.25">
      <c r="A30">
        <v>5</v>
      </c>
      <c r="B30" t="s">
        <v>358</v>
      </c>
    </row>
    <row r="31" spans="1:3" x14ac:dyDescent="0.25">
      <c r="B31" t="s">
        <v>359</v>
      </c>
      <c r="C31" s="34">
        <v>42123</v>
      </c>
    </row>
    <row r="32" spans="1:3" x14ac:dyDescent="0.25">
      <c r="B32" t="s">
        <v>360</v>
      </c>
      <c r="C32" s="34">
        <v>42124</v>
      </c>
    </row>
    <row r="33" spans="1:3" x14ac:dyDescent="0.25">
      <c r="B33" t="s">
        <v>361</v>
      </c>
      <c r="C33" s="34">
        <v>42123</v>
      </c>
    </row>
    <row r="34" spans="1:3" x14ac:dyDescent="0.25">
      <c r="B34" t="s">
        <v>362</v>
      </c>
      <c r="C34" s="34">
        <v>42123</v>
      </c>
    </row>
    <row r="35" spans="1:3" x14ac:dyDescent="0.25">
      <c r="B35" t="s">
        <v>363</v>
      </c>
    </row>
    <row r="36" spans="1:3" ht="18" customHeight="1" x14ac:dyDescent="0.25">
      <c r="B36" t="s">
        <v>364</v>
      </c>
      <c r="C36" t="s">
        <v>403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175</v>
      </c>
      <c r="C53" t="s">
        <v>158</v>
      </c>
    </row>
    <row r="54" spans="1:3" x14ac:dyDescent="0.25">
      <c r="B54" t="s">
        <v>72</v>
      </c>
    </row>
    <row r="55" spans="1:3" x14ac:dyDescent="0.25">
      <c r="B55" s="26" t="s">
        <v>176</v>
      </c>
      <c r="C55" t="s">
        <v>159</v>
      </c>
    </row>
    <row r="56" spans="1:3" x14ac:dyDescent="0.25">
      <c r="B56" t="s">
        <v>73</v>
      </c>
    </row>
    <row r="57" spans="1:3" x14ac:dyDescent="0.25">
      <c r="B57" s="26" t="s">
        <v>177</v>
      </c>
    </row>
    <row r="58" spans="1:3" x14ac:dyDescent="0.25">
      <c r="B58" t="s">
        <v>74</v>
      </c>
    </row>
    <row r="59" spans="1:3" x14ac:dyDescent="0.25">
      <c r="B59" s="26" t="s">
        <v>175</v>
      </c>
      <c r="C59" t="s">
        <v>174</v>
      </c>
    </row>
    <row r="62" spans="1:3" x14ac:dyDescent="0.25">
      <c r="A62" t="s">
        <v>342</v>
      </c>
      <c r="B62" t="s">
        <v>343</v>
      </c>
    </row>
    <row r="66" spans="1:6" x14ac:dyDescent="0.25">
      <c r="A66" t="s">
        <v>371</v>
      </c>
    </row>
    <row r="67" spans="1:6" x14ac:dyDescent="0.25">
      <c r="A67">
        <v>1</v>
      </c>
      <c r="B67" t="s">
        <v>372</v>
      </c>
    </row>
    <row r="68" spans="1:6" x14ac:dyDescent="0.25">
      <c r="B68" t="s">
        <v>373</v>
      </c>
    </row>
    <row r="69" spans="1:6" x14ac:dyDescent="0.25">
      <c r="A69">
        <v>2</v>
      </c>
      <c r="B69" t="s">
        <v>374</v>
      </c>
    </row>
    <row r="70" spans="1:6" x14ac:dyDescent="0.25">
      <c r="A70">
        <v>3</v>
      </c>
      <c r="B70" t="s">
        <v>379</v>
      </c>
    </row>
    <row r="71" spans="1:6" x14ac:dyDescent="0.25">
      <c r="B71" t="s">
        <v>380</v>
      </c>
    </row>
    <row r="72" spans="1:6" x14ac:dyDescent="0.25">
      <c r="A72">
        <v>4</v>
      </c>
      <c r="B72" t="s">
        <v>381</v>
      </c>
    </row>
    <row r="73" spans="1:6" x14ac:dyDescent="0.25">
      <c r="A73">
        <v>5</v>
      </c>
      <c r="B73" t="s">
        <v>382</v>
      </c>
    </row>
    <row r="74" spans="1:6" x14ac:dyDescent="0.25">
      <c r="B74" t="s">
        <v>383</v>
      </c>
    </row>
    <row r="75" spans="1:6" x14ac:dyDescent="0.25">
      <c r="B75" t="s">
        <v>384</v>
      </c>
      <c r="F75" t="s">
        <v>385</v>
      </c>
    </row>
    <row r="76" spans="1:6" x14ac:dyDescent="0.25">
      <c r="B76" t="s">
        <v>386</v>
      </c>
    </row>
    <row r="77" spans="1:6" x14ac:dyDescent="0.25">
      <c r="B77" t="s">
        <v>394</v>
      </c>
    </row>
    <row r="78" spans="1:6" x14ac:dyDescent="0.25">
      <c r="B78" t="s">
        <v>396</v>
      </c>
    </row>
    <row r="79" spans="1:6" x14ac:dyDescent="0.25">
      <c r="A79">
        <v>6</v>
      </c>
      <c r="B79" t="s">
        <v>389</v>
      </c>
    </row>
    <row r="80" spans="1:6" x14ac:dyDescent="0.25">
      <c r="B80" t="s">
        <v>390</v>
      </c>
    </row>
    <row r="81" spans="1:2" x14ac:dyDescent="0.25">
      <c r="A81">
        <v>7</v>
      </c>
      <c r="B81" t="s">
        <v>395</v>
      </c>
    </row>
    <row r="82" spans="1:2" x14ac:dyDescent="0.25">
      <c r="A82">
        <v>8</v>
      </c>
      <c r="B82" t="s">
        <v>397</v>
      </c>
    </row>
    <row r="83" spans="1:2" x14ac:dyDescent="0.25">
      <c r="B83" t="s">
        <v>398</v>
      </c>
    </row>
    <row r="84" spans="1:2" x14ac:dyDescent="0.25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7" x14ac:dyDescent="0.25"/>
  <cols>
    <col min="1" max="16384" width="10.7109375" style="211"/>
  </cols>
  <sheetData>
    <row r="2" spans="1:2" x14ac:dyDescent="0.25">
      <c r="A2" s="211" t="s">
        <v>868</v>
      </c>
    </row>
    <row r="3" spans="1:2" x14ac:dyDescent="0.25">
      <c r="B3" s="211" t="s">
        <v>869</v>
      </c>
    </row>
    <row r="4" spans="1:2" x14ac:dyDescent="0.25">
      <c r="B4" s="211" t="s">
        <v>870</v>
      </c>
    </row>
    <row r="5" spans="1:2" x14ac:dyDescent="0.25">
      <c r="B5" s="211" t="s">
        <v>871</v>
      </c>
    </row>
    <row r="6" spans="1:2" x14ac:dyDescent="0.25">
      <c r="B6" s="211" t="s">
        <v>873</v>
      </c>
    </row>
    <row r="7" spans="1:2" x14ac:dyDescent="0.25">
      <c r="B7" s="211" t="s">
        <v>874</v>
      </c>
    </row>
    <row r="8" spans="1:2" x14ac:dyDescent="0.25">
      <c r="B8" s="211" t="s">
        <v>875</v>
      </c>
    </row>
    <row r="11" spans="1:2" x14ac:dyDescent="0.25">
      <c r="A11" s="211" t="s">
        <v>857</v>
      </c>
    </row>
    <row r="12" spans="1:2" x14ac:dyDescent="0.25">
      <c r="B12" s="211" t="s">
        <v>872</v>
      </c>
    </row>
    <row r="13" spans="1:2" x14ac:dyDescent="0.25">
      <c r="B13" s="211" t="s">
        <v>856</v>
      </c>
    </row>
    <row r="14" spans="1:2" x14ac:dyDescent="0.25">
      <c r="B14" s="211" t="s">
        <v>855</v>
      </c>
    </row>
    <row r="15" spans="1:2" x14ac:dyDescent="0.25">
      <c r="B15" s="211" t="s">
        <v>854</v>
      </c>
    </row>
    <row r="18" spans="1:2" x14ac:dyDescent="0.25">
      <c r="A18" s="211" t="s">
        <v>858</v>
      </c>
    </row>
    <row r="19" spans="1:2" x14ac:dyDescent="0.25">
      <c r="B19" s="211" t="s">
        <v>859</v>
      </c>
    </row>
    <row r="20" spans="1:2" x14ac:dyDescent="0.25">
      <c r="B20" s="211" t="s">
        <v>861</v>
      </c>
    </row>
    <row r="21" spans="1:2" x14ac:dyDescent="0.25">
      <c r="B21" s="211" t="s">
        <v>860</v>
      </c>
    </row>
    <row r="22" spans="1:2" x14ac:dyDescent="0.25">
      <c r="B22" s="211" t="s">
        <v>862</v>
      </c>
    </row>
    <row r="23" spans="1:2" x14ac:dyDescent="0.25">
      <c r="B23" s="211" t="s">
        <v>863</v>
      </c>
    </row>
    <row r="24" spans="1:2" x14ac:dyDescent="0.25">
      <c r="B24" s="211" t="s">
        <v>864</v>
      </c>
    </row>
    <row r="25" spans="1:2" x14ac:dyDescent="0.25">
      <c r="B25" s="211" t="s">
        <v>865</v>
      </c>
    </row>
    <row r="26" spans="1:2" x14ac:dyDescent="0.25">
      <c r="B26" s="211" t="s">
        <v>866</v>
      </c>
    </row>
    <row r="27" spans="1:2" x14ac:dyDescent="0.25">
      <c r="B27" s="211" t="s">
        <v>867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45" zoomScaleNormal="145" zoomScalePageLayoutView="145" workbookViewId="0">
      <selection activeCell="J54" sqref="J54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 x14ac:dyDescent="0.25">
      <c r="A2" s="27" t="s">
        <v>189</v>
      </c>
      <c r="B2" s="290" t="s">
        <v>190</v>
      </c>
      <c r="C2" s="2" t="s">
        <v>191</v>
      </c>
      <c r="D2" s="2">
        <v>1</v>
      </c>
    </row>
    <row r="3" spans="1:12" x14ac:dyDescent="0.25">
      <c r="B3" s="290"/>
      <c r="C3" s="28" t="s">
        <v>192</v>
      </c>
      <c r="D3" s="2">
        <v>1</v>
      </c>
    </row>
    <row r="4" spans="1:12" x14ac:dyDescent="0.25">
      <c r="B4" s="290" t="s">
        <v>193</v>
      </c>
      <c r="C4" s="2" t="s">
        <v>194</v>
      </c>
      <c r="D4" s="2">
        <v>1</v>
      </c>
    </row>
    <row r="5" spans="1:12" x14ac:dyDescent="0.25">
      <c r="B5" s="290"/>
      <c r="C5" s="2" t="s">
        <v>195</v>
      </c>
      <c r="D5" s="2">
        <v>1</v>
      </c>
    </row>
    <row r="6" spans="1:12" x14ac:dyDescent="0.25">
      <c r="B6" s="290"/>
      <c r="C6" s="28" t="s">
        <v>196</v>
      </c>
      <c r="D6" s="2">
        <v>1</v>
      </c>
    </row>
    <row r="7" spans="1:12" x14ac:dyDescent="0.25">
      <c r="B7" s="290"/>
      <c r="C7" s="2" t="s">
        <v>197</v>
      </c>
      <c r="D7" s="2">
        <v>1</v>
      </c>
    </row>
    <row r="8" spans="1:12" x14ac:dyDescent="0.25">
      <c r="B8" s="2" t="s">
        <v>198</v>
      </c>
      <c r="D8" s="2">
        <v>1</v>
      </c>
    </row>
    <row r="9" spans="1:12" x14ac:dyDescent="0.25">
      <c r="B9" s="2" t="s">
        <v>199</v>
      </c>
      <c r="D9" s="2">
        <v>1</v>
      </c>
    </row>
    <row r="10" spans="1:12" x14ac:dyDescent="0.25">
      <c r="B10" s="2" t="s">
        <v>200</v>
      </c>
      <c r="D10" s="2">
        <v>1</v>
      </c>
    </row>
    <row r="11" spans="1:12" x14ac:dyDescent="0.25">
      <c r="B11" s="2" t="s">
        <v>201</v>
      </c>
      <c r="D11" s="2">
        <v>1</v>
      </c>
    </row>
    <row r="13" spans="1:12" x14ac:dyDescent="0.25">
      <c r="A13" s="27" t="s">
        <v>202</v>
      </c>
      <c r="B13" s="2" t="s">
        <v>203</v>
      </c>
      <c r="D13" s="2">
        <v>2</v>
      </c>
    </row>
    <row r="14" spans="1:12" x14ac:dyDescent="0.25">
      <c r="B14" s="2" t="s">
        <v>204</v>
      </c>
      <c r="D14" s="2">
        <v>2</v>
      </c>
      <c r="E14" s="2" t="s">
        <v>205</v>
      </c>
    </row>
    <row r="15" spans="1:12" x14ac:dyDescent="0.25">
      <c r="B15" s="2" t="s">
        <v>206</v>
      </c>
      <c r="D15" s="2">
        <v>2</v>
      </c>
    </row>
    <row r="16" spans="1:12" x14ac:dyDescent="0.25">
      <c r="B16" s="2" t="s">
        <v>207</v>
      </c>
      <c r="D16" s="2">
        <v>2</v>
      </c>
    </row>
    <row r="17" spans="2:10" s="2" customFormat="1" x14ac:dyDescent="0.25">
      <c r="B17" s="2" t="s">
        <v>208</v>
      </c>
      <c r="D17" s="2">
        <v>2</v>
      </c>
    </row>
    <row r="18" spans="2:10" s="2" customFormat="1" x14ac:dyDescent="0.25">
      <c r="B18" s="28" t="s">
        <v>209</v>
      </c>
      <c r="D18" s="2">
        <v>2</v>
      </c>
    </row>
    <row r="19" spans="2:10" s="2" customFormat="1" x14ac:dyDescent="0.25">
      <c r="B19" s="2" t="s">
        <v>210</v>
      </c>
      <c r="D19" s="29">
        <v>2</v>
      </c>
      <c r="F19" s="29"/>
    </row>
    <row r="20" spans="2:10" s="2" customFormat="1" x14ac:dyDescent="0.25">
      <c r="B20" s="2" t="s">
        <v>211</v>
      </c>
      <c r="D20" s="2">
        <v>2</v>
      </c>
    </row>
    <row r="21" spans="2:10" s="2" customFormat="1" ht="18" x14ac:dyDescent="0.25">
      <c r="B21" s="28" t="s">
        <v>212</v>
      </c>
      <c r="D21" s="2">
        <v>2</v>
      </c>
      <c r="I21" s="30"/>
    </row>
    <row r="22" spans="2:10" s="2" customFormat="1" ht="18" x14ac:dyDescent="0.25">
      <c r="B22" s="2" t="s">
        <v>213</v>
      </c>
      <c r="D22" s="2">
        <v>2</v>
      </c>
      <c r="I22" s="30"/>
    </row>
    <row r="23" spans="2:10" s="2" customFormat="1" ht="18" x14ac:dyDescent="0.25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 x14ac:dyDescent="0.25">
      <c r="B24" s="2" t="s">
        <v>216</v>
      </c>
      <c r="D24" s="2">
        <v>3</v>
      </c>
    </row>
    <row r="25" spans="2:10" s="2" customFormat="1" x14ac:dyDescent="0.25">
      <c r="B25" s="2" t="s">
        <v>217</v>
      </c>
      <c r="D25" s="2">
        <v>3</v>
      </c>
      <c r="E25" s="2" t="s">
        <v>731</v>
      </c>
    </row>
    <row r="26" spans="2:10" s="2" customFormat="1" x14ac:dyDescent="0.25">
      <c r="B26" s="29" t="s">
        <v>218</v>
      </c>
      <c r="D26" s="2">
        <v>3</v>
      </c>
      <c r="E26" s="2" t="s">
        <v>369</v>
      </c>
    </row>
    <row r="27" spans="2:10" s="2" customFormat="1" x14ac:dyDescent="0.25">
      <c r="B27" s="2" t="s">
        <v>219</v>
      </c>
      <c r="D27" s="2">
        <v>3</v>
      </c>
      <c r="E27" s="2" t="s">
        <v>392</v>
      </c>
    </row>
    <row r="28" spans="2:10" s="2" customFormat="1" x14ac:dyDescent="0.25">
      <c r="B28" s="2" t="s">
        <v>220</v>
      </c>
      <c r="D28" s="2">
        <v>3</v>
      </c>
      <c r="E28" s="2" t="s">
        <v>597</v>
      </c>
    </row>
    <row r="29" spans="2:10" s="2" customFormat="1" x14ac:dyDescent="0.25">
      <c r="B29" s="2" t="s">
        <v>221</v>
      </c>
      <c r="D29" s="2">
        <v>3</v>
      </c>
    </row>
    <row r="30" spans="2:10" s="2" customFormat="1" x14ac:dyDescent="0.25">
      <c r="B30" s="2" t="s">
        <v>222</v>
      </c>
      <c r="D30" s="2">
        <v>3</v>
      </c>
      <c r="E30" s="2" t="s">
        <v>223</v>
      </c>
    </row>
    <row r="31" spans="2:10" s="2" customFormat="1" x14ac:dyDescent="0.25">
      <c r="B31" s="2" t="s">
        <v>224</v>
      </c>
      <c r="D31" s="2">
        <v>3</v>
      </c>
    </row>
    <row r="32" spans="2:10" s="2" customFormat="1" x14ac:dyDescent="0.25">
      <c r="B32" s="2" t="s">
        <v>225</v>
      </c>
      <c r="D32" s="2">
        <v>4</v>
      </c>
    </row>
    <row r="33" spans="1:5" x14ac:dyDescent="0.25">
      <c r="B33" s="28" t="s">
        <v>226</v>
      </c>
      <c r="C33" s="28"/>
      <c r="D33" s="28">
        <v>2</v>
      </c>
      <c r="E33" s="28" t="s">
        <v>391</v>
      </c>
    </row>
    <row r="34" spans="1:5" ht="18" x14ac:dyDescent="0.25">
      <c r="B34" s="28" t="s">
        <v>45</v>
      </c>
      <c r="C34" s="31"/>
      <c r="D34" s="28">
        <v>3</v>
      </c>
      <c r="E34" s="28" t="s">
        <v>227</v>
      </c>
    </row>
    <row r="35" spans="1:5" ht="18" x14ac:dyDescent="0.25">
      <c r="B35" s="28" t="s">
        <v>228</v>
      </c>
      <c r="C35" s="31"/>
      <c r="D35" s="28">
        <v>3</v>
      </c>
      <c r="E35" s="28" t="s">
        <v>229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230</v>
      </c>
      <c r="B38" s="2" t="s">
        <v>231</v>
      </c>
      <c r="D38" s="2">
        <v>2</v>
      </c>
    </row>
    <row r="39" spans="1:5" x14ac:dyDescent="0.25">
      <c r="B39" s="33" t="s">
        <v>400</v>
      </c>
      <c r="D39" s="2">
        <v>2</v>
      </c>
      <c r="E39" s="33"/>
    </row>
    <row r="40" spans="1:5" x14ac:dyDescent="0.25">
      <c r="B40" s="2" t="s">
        <v>232</v>
      </c>
      <c r="D40" s="2">
        <v>2</v>
      </c>
      <c r="E40" s="2" t="s">
        <v>370</v>
      </c>
    </row>
    <row r="41" spans="1:5" x14ac:dyDescent="0.25">
      <c r="B41" s="2" t="s">
        <v>233</v>
      </c>
      <c r="D41" s="2">
        <v>2</v>
      </c>
      <c r="E41" s="185" t="s">
        <v>853</v>
      </c>
    </row>
    <row r="42" spans="1:5" x14ac:dyDescent="0.25">
      <c r="B42" s="2" t="s">
        <v>234</v>
      </c>
      <c r="D42" s="2">
        <v>4</v>
      </c>
      <c r="E42" s="2" t="s">
        <v>387</v>
      </c>
    </row>
    <row r="43" spans="1:5" x14ac:dyDescent="0.25">
      <c r="B43" s="2" t="s">
        <v>235</v>
      </c>
      <c r="D43" s="2">
        <v>4</v>
      </c>
      <c r="E43" s="2" t="s">
        <v>236</v>
      </c>
    </row>
    <row r="44" spans="1:5" x14ac:dyDescent="0.25">
      <c r="B44" s="2" t="s">
        <v>237</v>
      </c>
      <c r="D44" s="2">
        <v>2</v>
      </c>
      <c r="E44" s="2" t="s">
        <v>238</v>
      </c>
    </row>
    <row r="45" spans="1:5" x14ac:dyDescent="0.25">
      <c r="B45" s="2" t="s">
        <v>239</v>
      </c>
      <c r="D45" s="2">
        <v>2</v>
      </c>
      <c r="E45" s="2" t="s">
        <v>388</v>
      </c>
    </row>
    <row r="46" spans="1:5" x14ac:dyDescent="0.25">
      <c r="B46" s="2" t="s">
        <v>240</v>
      </c>
      <c r="D46" s="2">
        <v>3</v>
      </c>
      <c r="E46" s="2" t="s">
        <v>378</v>
      </c>
    </row>
    <row r="47" spans="1:5" x14ac:dyDescent="0.25">
      <c r="B47" s="2" t="s">
        <v>241</v>
      </c>
      <c r="D47" s="2">
        <v>3</v>
      </c>
      <c r="E47" s="2" t="s">
        <v>376</v>
      </c>
    </row>
    <row r="48" spans="1:5" x14ac:dyDescent="0.25">
      <c r="B48" s="33" t="s">
        <v>377</v>
      </c>
      <c r="D48" s="2">
        <v>3</v>
      </c>
      <c r="E48" s="33"/>
    </row>
    <row r="49" spans="1:5" x14ac:dyDescent="0.25">
      <c r="B49" s="2" t="s">
        <v>242</v>
      </c>
      <c r="D49" s="2">
        <v>4</v>
      </c>
      <c r="E49" s="2" t="s">
        <v>375</v>
      </c>
    </row>
    <row r="50" spans="1:5" x14ac:dyDescent="0.25">
      <c r="B50" s="2" t="s">
        <v>243</v>
      </c>
      <c r="D50" s="2">
        <v>3</v>
      </c>
      <c r="E50" s="2" t="s">
        <v>244</v>
      </c>
    </row>
    <row r="51" spans="1:5" x14ac:dyDescent="0.25">
      <c r="B51" s="2" t="s">
        <v>245</v>
      </c>
      <c r="D51" s="2">
        <v>3</v>
      </c>
      <c r="E51" s="2" t="s">
        <v>246</v>
      </c>
    </row>
    <row r="52" spans="1:5" x14ac:dyDescent="0.25">
      <c r="B52" s="2" t="s">
        <v>247</v>
      </c>
      <c r="D52" s="2">
        <v>3</v>
      </c>
      <c r="E52" s="2" t="s">
        <v>393</v>
      </c>
    </row>
    <row r="53" spans="1:5" x14ac:dyDescent="0.25">
      <c r="B53" s="187" t="s">
        <v>248</v>
      </c>
      <c r="D53" s="2">
        <v>3</v>
      </c>
      <c r="E53" s="2" t="s">
        <v>249</v>
      </c>
    </row>
    <row r="55" spans="1:5" x14ac:dyDescent="0.25">
      <c r="A55" s="27" t="s">
        <v>250</v>
      </c>
      <c r="B55" s="2" t="s">
        <v>251</v>
      </c>
      <c r="D55" s="2">
        <v>2</v>
      </c>
      <c r="E55" s="2" t="s">
        <v>252</v>
      </c>
    </row>
    <row r="56" spans="1:5" x14ac:dyDescent="0.25">
      <c r="B56" s="186" t="s">
        <v>848</v>
      </c>
      <c r="D56" s="2">
        <v>2</v>
      </c>
      <c r="E56" s="2" t="s">
        <v>253</v>
      </c>
    </row>
    <row r="57" spans="1:5" x14ac:dyDescent="0.25">
      <c r="B57" s="2" t="s">
        <v>847</v>
      </c>
      <c r="C57" s="185" t="s">
        <v>843</v>
      </c>
      <c r="D57" s="2">
        <v>2</v>
      </c>
      <c r="E57" s="2" t="s">
        <v>254</v>
      </c>
    </row>
    <row r="58" spans="1:5" x14ac:dyDescent="0.25">
      <c r="B58" s="186" t="s">
        <v>255</v>
      </c>
      <c r="D58" s="2">
        <v>2</v>
      </c>
      <c r="E58" s="2" t="s">
        <v>256</v>
      </c>
    </row>
    <row r="59" spans="1:5" x14ac:dyDescent="0.25">
      <c r="B59" s="186" t="s">
        <v>845</v>
      </c>
      <c r="D59" s="2">
        <v>3</v>
      </c>
      <c r="E59" s="2" t="s">
        <v>443</v>
      </c>
    </row>
    <row r="60" spans="1:5" x14ac:dyDescent="0.25">
      <c r="B60" s="186" t="s">
        <v>846</v>
      </c>
      <c r="D60" s="2">
        <v>3</v>
      </c>
      <c r="E60" s="2" t="s">
        <v>257</v>
      </c>
    </row>
    <row r="61" spans="1:5" x14ac:dyDescent="0.25">
      <c r="B61" s="186" t="s">
        <v>258</v>
      </c>
      <c r="D61" s="2">
        <v>3</v>
      </c>
      <c r="E61" s="2" t="s">
        <v>259</v>
      </c>
    </row>
    <row r="62" spans="1:5" x14ac:dyDescent="0.25">
      <c r="B62" s="186" t="s">
        <v>260</v>
      </c>
      <c r="D62" s="2">
        <v>2</v>
      </c>
      <c r="E62" s="2" t="s">
        <v>261</v>
      </c>
    </row>
    <row r="63" spans="1:5" x14ac:dyDescent="0.25">
      <c r="B63" s="185" t="s">
        <v>844</v>
      </c>
    </row>
    <row r="64" spans="1:5" x14ac:dyDescent="0.25">
      <c r="B64" s="186" t="s">
        <v>262</v>
      </c>
      <c r="D64" s="2">
        <v>2</v>
      </c>
      <c r="E64" s="2" t="s">
        <v>829</v>
      </c>
    </row>
    <row r="65" spans="1:10" x14ac:dyDescent="0.25">
      <c r="B65" s="2" t="s">
        <v>263</v>
      </c>
      <c r="D65" s="2">
        <v>3</v>
      </c>
      <c r="E65" s="2" t="s">
        <v>264</v>
      </c>
    </row>
    <row r="66" spans="1:10" x14ac:dyDescent="0.25">
      <c r="B66" s="186" t="s">
        <v>849</v>
      </c>
      <c r="D66" s="2">
        <v>2</v>
      </c>
      <c r="E66" s="2" t="s">
        <v>265</v>
      </c>
    </row>
    <row r="67" spans="1:10" x14ac:dyDescent="0.25">
      <c r="B67" s="2" t="s">
        <v>266</v>
      </c>
      <c r="D67" s="2">
        <v>3</v>
      </c>
      <c r="E67" s="2" t="s">
        <v>267</v>
      </c>
    </row>
    <row r="68" spans="1:10" x14ac:dyDescent="0.25">
      <c r="B68" s="186" t="s">
        <v>268</v>
      </c>
      <c r="D68" s="2">
        <v>4</v>
      </c>
      <c r="E68" s="2" t="s">
        <v>269</v>
      </c>
    </row>
    <row r="69" spans="1:10" x14ac:dyDescent="0.25">
      <c r="B69" s="186" t="s">
        <v>270</v>
      </c>
      <c r="D69" s="2">
        <v>4</v>
      </c>
      <c r="E69" s="2" t="s">
        <v>271</v>
      </c>
    </row>
    <row r="70" spans="1:10" x14ac:dyDescent="0.25">
      <c r="B70" s="2" t="s">
        <v>851</v>
      </c>
      <c r="E70" s="185" t="s">
        <v>850</v>
      </c>
    </row>
    <row r="71" spans="1:10" x14ac:dyDescent="0.25">
      <c r="B71" s="185" t="s">
        <v>852</v>
      </c>
    </row>
    <row r="73" spans="1:10" x14ac:dyDescent="0.25">
      <c r="A73" s="27" t="s">
        <v>272</v>
      </c>
      <c r="B73" s="2" t="s">
        <v>273</v>
      </c>
      <c r="E73" s="2" t="s">
        <v>274</v>
      </c>
    </row>
    <row r="74" spans="1:10" x14ac:dyDescent="0.25">
      <c r="B74" s="28" t="s">
        <v>275</v>
      </c>
      <c r="C74" s="28" t="s">
        <v>276</v>
      </c>
      <c r="E74" s="28">
        <v>6</v>
      </c>
      <c r="J74" s="2" t="s">
        <v>277</v>
      </c>
    </row>
    <row r="75" spans="1:10" x14ac:dyDescent="0.25">
      <c r="B75" s="28"/>
      <c r="C75" s="28" t="s">
        <v>278</v>
      </c>
      <c r="E75" s="28">
        <v>15</v>
      </c>
      <c r="J75" s="2" t="s">
        <v>277</v>
      </c>
    </row>
    <row r="76" spans="1:10" x14ac:dyDescent="0.25">
      <c r="B76" s="28"/>
      <c r="C76" s="28" t="s">
        <v>279</v>
      </c>
      <c r="E76" s="28">
        <v>14</v>
      </c>
      <c r="J76" s="2" t="s">
        <v>280</v>
      </c>
    </row>
    <row r="77" spans="1:10" x14ac:dyDescent="0.25">
      <c r="B77" s="28"/>
      <c r="C77" s="28" t="s">
        <v>281</v>
      </c>
      <c r="E77" s="28">
        <v>23</v>
      </c>
      <c r="J77" s="2" t="s">
        <v>282</v>
      </c>
    </row>
    <row r="78" spans="1:10" x14ac:dyDescent="0.25">
      <c r="B78" s="28"/>
      <c r="C78" s="28" t="s">
        <v>283</v>
      </c>
      <c r="E78" s="28">
        <v>2</v>
      </c>
      <c r="J78" s="2" t="s">
        <v>280</v>
      </c>
    </row>
    <row r="79" spans="1:10" x14ac:dyDescent="0.25">
      <c r="B79" s="28"/>
      <c r="C79" s="28" t="s">
        <v>284</v>
      </c>
      <c r="E79" s="28">
        <v>16</v>
      </c>
      <c r="J79" s="2" t="s">
        <v>277</v>
      </c>
    </row>
    <row r="80" spans="1:10" x14ac:dyDescent="0.25">
      <c r="B80" s="28"/>
      <c r="C80" s="28" t="s">
        <v>285</v>
      </c>
      <c r="E80" s="28">
        <v>30</v>
      </c>
      <c r="J80" s="2" t="s">
        <v>286</v>
      </c>
    </row>
    <row r="81" spans="1:10" x14ac:dyDescent="0.25">
      <c r="B81" s="28"/>
      <c r="C81" s="28" t="s">
        <v>287</v>
      </c>
      <c r="E81" s="28">
        <v>36</v>
      </c>
      <c r="J81" s="2" t="s">
        <v>288</v>
      </c>
    </row>
    <row r="82" spans="1:10" x14ac:dyDescent="0.25">
      <c r="B82" s="28"/>
      <c r="C82" s="28" t="s">
        <v>289</v>
      </c>
      <c r="E82" s="28" t="s">
        <v>290</v>
      </c>
    </row>
    <row r="83" spans="1:10" x14ac:dyDescent="0.25">
      <c r="B83" s="2" t="s">
        <v>291</v>
      </c>
      <c r="E83" s="2" t="s">
        <v>292</v>
      </c>
    </row>
    <row r="85" spans="1:10" x14ac:dyDescent="0.25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 x14ac:dyDescent="0.25">
      <c r="A86" s="2"/>
      <c r="C86" s="2" t="s">
        <v>296</v>
      </c>
      <c r="D86" s="2">
        <v>3</v>
      </c>
      <c r="E86" s="2" t="s">
        <v>297</v>
      </c>
    </row>
    <row r="87" spans="1:10" x14ac:dyDescent="0.25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 x14ac:dyDescent="0.25">
      <c r="A88" s="2"/>
      <c r="C88" s="2" t="s">
        <v>301</v>
      </c>
      <c r="D88" s="28">
        <v>2</v>
      </c>
      <c r="E88" s="2" t="s">
        <v>302</v>
      </c>
    </row>
    <row r="89" spans="1:10" x14ac:dyDescent="0.25">
      <c r="A89" s="2"/>
      <c r="C89" s="2" t="s">
        <v>303</v>
      </c>
      <c r="D89" s="2">
        <v>2</v>
      </c>
      <c r="E89" s="2" t="s">
        <v>304</v>
      </c>
    </row>
    <row r="90" spans="1:10" x14ac:dyDescent="0.25">
      <c r="A90" s="2"/>
      <c r="C90" s="2" t="s">
        <v>305</v>
      </c>
      <c r="D90" s="2">
        <v>3</v>
      </c>
      <c r="E90" s="2" t="s">
        <v>306</v>
      </c>
    </row>
    <row r="91" spans="1:10" x14ac:dyDescent="0.25">
      <c r="A91" s="2"/>
      <c r="C91" s="2" t="s">
        <v>307</v>
      </c>
      <c r="D91" s="2">
        <v>4</v>
      </c>
      <c r="E91" s="2" t="s">
        <v>308</v>
      </c>
    </row>
    <row r="92" spans="1:10" x14ac:dyDescent="0.25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 x14ac:dyDescent="0.25">
      <c r="A93" s="2"/>
      <c r="C93" s="2" t="s">
        <v>311</v>
      </c>
      <c r="D93" s="2">
        <v>3</v>
      </c>
      <c r="E93" s="2">
        <v>8</v>
      </c>
    </row>
    <row r="94" spans="1:10" x14ac:dyDescent="0.25">
      <c r="A94" s="2"/>
      <c r="C94" s="2" t="s">
        <v>312</v>
      </c>
      <c r="D94" s="2">
        <v>2</v>
      </c>
      <c r="E94" s="2">
        <v>15</v>
      </c>
    </row>
    <row r="95" spans="1:10" x14ac:dyDescent="0.25">
      <c r="A95" s="2"/>
      <c r="C95" s="2" t="s">
        <v>313</v>
      </c>
      <c r="D95" s="2">
        <v>3</v>
      </c>
      <c r="E95" s="2">
        <v>7</v>
      </c>
    </row>
    <row r="96" spans="1:10" x14ac:dyDescent="0.25">
      <c r="A96" s="2"/>
      <c r="C96" s="2" t="s">
        <v>314</v>
      </c>
      <c r="D96" s="2">
        <v>2</v>
      </c>
      <c r="E96" s="2">
        <v>30</v>
      </c>
    </row>
    <row r="97" spans="1:9" x14ac:dyDescent="0.25">
      <c r="A97" s="2"/>
      <c r="C97" s="2" t="s">
        <v>315</v>
      </c>
      <c r="D97" s="28">
        <v>2</v>
      </c>
      <c r="E97" s="2">
        <v>3</v>
      </c>
    </row>
    <row r="98" spans="1:9" x14ac:dyDescent="0.25">
      <c r="A98" s="2"/>
      <c r="C98" s="2" t="s">
        <v>316</v>
      </c>
      <c r="D98" s="2">
        <v>4</v>
      </c>
      <c r="E98" s="2" t="s">
        <v>317</v>
      </c>
    </row>
    <row r="99" spans="1:9" x14ac:dyDescent="0.25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 x14ac:dyDescent="0.25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 x14ac:dyDescent="0.25">
      <c r="A101" s="2"/>
      <c r="C101" s="2" t="s">
        <v>322</v>
      </c>
      <c r="D101" s="2">
        <v>2</v>
      </c>
      <c r="E101" s="2">
        <v>3</v>
      </c>
    </row>
    <row r="102" spans="1:9" x14ac:dyDescent="0.25">
      <c r="C102" s="2" t="s">
        <v>323</v>
      </c>
      <c r="D102" s="2">
        <v>3</v>
      </c>
      <c r="E102" s="2">
        <v>3</v>
      </c>
    </row>
    <row r="103" spans="1:9" x14ac:dyDescent="0.25">
      <c r="C103" s="2" t="s">
        <v>324</v>
      </c>
      <c r="D103" s="28">
        <v>2</v>
      </c>
      <c r="E103" s="2">
        <v>1</v>
      </c>
    </row>
    <row r="104" spans="1:9" x14ac:dyDescent="0.25">
      <c r="C104" s="2" t="s">
        <v>325</v>
      </c>
      <c r="D104" s="2">
        <v>2</v>
      </c>
      <c r="E104" s="2">
        <v>3</v>
      </c>
    </row>
    <row r="105" spans="1:9" x14ac:dyDescent="0.25">
      <c r="C105" s="2" t="s">
        <v>326</v>
      </c>
      <c r="D105" s="2">
        <v>3</v>
      </c>
      <c r="E105" s="2">
        <v>3</v>
      </c>
    </row>
    <row r="106" spans="1:9" x14ac:dyDescent="0.25">
      <c r="B106" s="2" t="s">
        <v>327</v>
      </c>
      <c r="C106" s="2" t="s">
        <v>328</v>
      </c>
      <c r="E106" s="2" t="s">
        <v>329</v>
      </c>
    </row>
    <row r="107" spans="1:9" x14ac:dyDescent="0.25">
      <c r="C107" s="2" t="s">
        <v>193</v>
      </c>
      <c r="E107" s="2" t="s">
        <v>330</v>
      </c>
    </row>
    <row r="108" spans="1:9" x14ac:dyDescent="0.25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 x14ac:dyDescent="0.25">
      <c r="C109" s="2" t="s">
        <v>335</v>
      </c>
      <c r="E109" s="2" t="s">
        <v>336</v>
      </c>
    </row>
    <row r="111" spans="1:9" x14ac:dyDescent="0.25">
      <c r="B111" s="2" t="s">
        <v>237</v>
      </c>
      <c r="C111" s="2" t="s">
        <v>337</v>
      </c>
    </row>
    <row r="113" spans="1:5" x14ac:dyDescent="0.25">
      <c r="B113" s="2" t="s">
        <v>338</v>
      </c>
      <c r="C113" s="2" t="s">
        <v>339</v>
      </c>
      <c r="E113" s="2" t="s">
        <v>340</v>
      </c>
    </row>
    <row r="115" spans="1:5" x14ac:dyDescent="0.2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55" t="s">
        <v>499</v>
      </c>
      <c r="G2" s="103"/>
      <c r="O2" s="56"/>
      <c r="P2" s="56"/>
      <c r="Q2" s="56"/>
      <c r="R2" s="56"/>
    </row>
    <row r="3" spans="4:18" ht="19" thickBot="1" x14ac:dyDescent="0.3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 x14ac:dyDescent="0.25">
      <c r="D4" s="59"/>
      <c r="F4" s="104"/>
      <c r="G4" s="74"/>
      <c r="O4" s="74"/>
      <c r="P4" s="74"/>
      <c r="Q4" s="74"/>
      <c r="R4" s="74"/>
    </row>
    <row r="5" spans="4:18" x14ac:dyDescent="0.25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 x14ac:dyDescent="0.25">
      <c r="D6" s="62"/>
      <c r="F6" s="75" t="s">
        <v>515</v>
      </c>
      <c r="G6" s="74"/>
      <c r="O6" s="74"/>
      <c r="P6" s="74"/>
      <c r="Q6" s="74"/>
      <c r="R6" s="74"/>
    </row>
    <row r="7" spans="4:18" x14ac:dyDescent="0.25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 x14ac:dyDescent="0.25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 x14ac:dyDescent="0.25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 x14ac:dyDescent="0.25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 x14ac:dyDescent="0.25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 x14ac:dyDescent="0.25">
      <c r="D12" s="62"/>
      <c r="F12" s="74" t="s">
        <v>546</v>
      </c>
    </row>
    <row r="13" spans="4:18" x14ac:dyDescent="0.25">
      <c r="D13" s="69" t="s">
        <v>550</v>
      </c>
    </row>
    <row r="14" spans="4:18" x14ac:dyDescent="0.25">
      <c r="D14" s="70" t="s">
        <v>555</v>
      </c>
    </row>
    <row r="15" spans="4:18" x14ac:dyDescent="0.25">
      <c r="D15" s="70" t="s">
        <v>558</v>
      </c>
    </row>
    <row r="16" spans="4:18" x14ac:dyDescent="0.25">
      <c r="D16" s="70" t="s">
        <v>560</v>
      </c>
    </row>
    <row r="17" spans="1:44" x14ac:dyDescent="0.25">
      <c r="D17" s="68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x14ac:dyDescent="0.2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x14ac:dyDescent="0.2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x14ac:dyDescent="0.2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58" t="s">
        <v>506</v>
      </c>
      <c r="E2" s="58"/>
      <c r="G2" s="96" t="s">
        <v>507</v>
      </c>
    </row>
    <row r="3" spans="4:7" x14ac:dyDescent="0.25">
      <c r="D3" s="64" t="s">
        <v>510</v>
      </c>
      <c r="E3" s="63"/>
      <c r="G3" s="74" t="s">
        <v>511</v>
      </c>
    </row>
    <row r="4" spans="4:7" x14ac:dyDescent="0.25">
      <c r="D4" s="66" t="s">
        <v>515</v>
      </c>
      <c r="E4" s="63"/>
      <c r="G4" s="74" t="s">
        <v>516</v>
      </c>
    </row>
    <row r="5" spans="4:7" x14ac:dyDescent="0.25">
      <c r="D5" s="64" t="s">
        <v>402</v>
      </c>
      <c r="E5" s="63"/>
      <c r="G5" s="74" t="s">
        <v>522</v>
      </c>
    </row>
    <row r="6" spans="4:7" x14ac:dyDescent="0.25">
      <c r="D6" s="63"/>
      <c r="E6" s="63"/>
      <c r="G6" s="74" t="s">
        <v>528</v>
      </c>
    </row>
    <row r="7" spans="4:7" x14ac:dyDescent="0.25">
      <c r="D7" s="64" t="s">
        <v>532</v>
      </c>
      <c r="E7" s="63"/>
      <c r="G7" s="74" t="s">
        <v>533</v>
      </c>
    </row>
    <row r="8" spans="4:7" x14ac:dyDescent="0.25">
      <c r="D8" s="66" t="s">
        <v>538</v>
      </c>
      <c r="E8" s="63"/>
      <c r="G8" s="74" t="s">
        <v>539</v>
      </c>
    </row>
    <row r="9" spans="4:7" x14ac:dyDescent="0.25">
      <c r="D9" s="64" t="s">
        <v>543</v>
      </c>
      <c r="E9" s="63"/>
      <c r="G9" s="97" t="s">
        <v>544</v>
      </c>
    </row>
    <row r="10" spans="4:7" x14ac:dyDescent="0.25">
      <c r="D10" s="64" t="s">
        <v>546</v>
      </c>
      <c r="E10" s="63"/>
      <c r="G10" s="74" t="s">
        <v>547</v>
      </c>
    </row>
    <row r="11" spans="4:7" x14ac:dyDescent="0.25">
      <c r="D11" s="63"/>
      <c r="E11" s="63"/>
      <c r="G11" s="74" t="s">
        <v>551</v>
      </c>
    </row>
    <row r="12" spans="4:7" x14ac:dyDescent="0.25">
      <c r="D12" s="63"/>
      <c r="E12" s="63"/>
      <c r="G12" s="74" t="s">
        <v>556</v>
      </c>
    </row>
    <row r="13" spans="4:7" x14ac:dyDescent="0.25">
      <c r="D13" s="63"/>
      <c r="E13" s="63"/>
      <c r="G13" s="97" t="s">
        <v>559</v>
      </c>
    </row>
    <row r="14" spans="4:7" x14ac:dyDescent="0.25">
      <c r="D14" s="63"/>
      <c r="E14" s="63"/>
      <c r="G14" s="97" t="s">
        <v>561</v>
      </c>
    </row>
    <row r="15" spans="4:7" x14ac:dyDescent="0.25">
      <c r="D15" s="63"/>
      <c r="E15" s="63"/>
      <c r="G15" s="74" t="s">
        <v>562</v>
      </c>
    </row>
    <row r="16" spans="4:7" x14ac:dyDescent="0.25">
      <c r="G16" s="74" t="s">
        <v>679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 x14ac:dyDescent="0.25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 x14ac:dyDescent="0.25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 x14ac:dyDescent="0.25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 x14ac:dyDescent="0.25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208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 x14ac:dyDescent="0.25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 x14ac:dyDescent="0.25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 x14ac:dyDescent="0.25">
      <c r="B70" s="72"/>
      <c r="C70" s="72"/>
      <c r="D70" s="92"/>
      <c r="E70" s="93"/>
      <c r="F70" s="93"/>
      <c r="G70" s="93"/>
      <c r="H70" s="94"/>
      <c r="I70" s="95"/>
    </row>
    <row r="71" spans="2:38" x14ac:dyDescent="0.25">
      <c r="B71" s="72"/>
      <c r="C71" s="72"/>
      <c r="D71" s="92"/>
      <c r="E71" s="93"/>
      <c r="F71" s="93"/>
      <c r="G71" s="93"/>
      <c r="H71" s="94"/>
      <c r="I71" s="95"/>
    </row>
    <row r="72" spans="2:38" x14ac:dyDescent="0.25">
      <c r="B72" s="72"/>
      <c r="C72" s="72"/>
      <c r="D72" s="92"/>
      <c r="E72" s="93"/>
      <c r="F72" s="93"/>
      <c r="G72" s="93"/>
      <c r="H72" s="94"/>
      <c r="I72" s="95"/>
    </row>
    <row r="73" spans="2:38" x14ac:dyDescent="0.25">
      <c r="B73" s="72"/>
      <c r="C73" s="72"/>
      <c r="D73" s="92"/>
      <c r="E73" s="93"/>
      <c r="F73" s="93"/>
      <c r="G73" s="93"/>
      <c r="H73" s="94"/>
      <c r="I73" s="95"/>
    </row>
    <row r="74" spans="2:38" x14ac:dyDescent="0.25">
      <c r="D74" s="45" t="s">
        <v>459</v>
      </c>
      <c r="E74" s="45">
        <f>G57+I57+K57+L57+S57+T57</f>
        <v>70.025000000000006</v>
      </c>
    </row>
    <row r="75" spans="2:38" x14ac:dyDescent="0.25">
      <c r="D75" s="45" t="s">
        <v>460</v>
      </c>
      <c r="E75" s="45" t="e">
        <f>#REF!+#REF!</f>
        <v>#REF!</v>
      </c>
    </row>
    <row r="76" spans="2:38" x14ac:dyDescent="0.25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33" thickBot="1" x14ac:dyDescent="0.3">
      <c r="D1" s="58" t="s">
        <v>507</v>
      </c>
      <c r="E1" s="58" t="s">
        <v>508</v>
      </c>
    </row>
    <row r="2" spans="4:5" x14ac:dyDescent="0.25">
      <c r="D2" s="60"/>
      <c r="E2" s="60"/>
    </row>
    <row r="3" spans="4:5" x14ac:dyDescent="0.25">
      <c r="D3" s="64" t="s">
        <v>511</v>
      </c>
      <c r="E3" s="64" t="s">
        <v>512</v>
      </c>
    </row>
    <row r="4" spans="4:5" x14ac:dyDescent="0.25">
      <c r="D4" s="64" t="s">
        <v>516</v>
      </c>
      <c r="E4" s="64" t="s">
        <v>517</v>
      </c>
    </row>
    <row r="5" spans="4:5" x14ac:dyDescent="0.25">
      <c r="D5" s="64" t="s">
        <v>522</v>
      </c>
      <c r="E5" s="64" t="s">
        <v>523</v>
      </c>
    </row>
    <row r="6" spans="4:5" x14ac:dyDescent="0.25">
      <c r="D6" s="64" t="s">
        <v>528</v>
      </c>
      <c r="E6" s="64" t="s">
        <v>529</v>
      </c>
    </row>
    <row r="7" spans="4:5" x14ac:dyDescent="0.25">
      <c r="D7" s="64" t="s">
        <v>533</v>
      </c>
      <c r="E7" s="74" t="s">
        <v>534</v>
      </c>
    </row>
    <row r="8" spans="4:5" x14ac:dyDescent="0.25">
      <c r="D8" s="64" t="s">
        <v>539</v>
      </c>
      <c r="E8" s="64" t="s">
        <v>540</v>
      </c>
    </row>
    <row r="9" spans="4:5" x14ac:dyDescent="0.25">
      <c r="D9" s="68" t="s">
        <v>544</v>
      </c>
      <c r="E9" s="64" t="s">
        <v>545</v>
      </c>
    </row>
    <row r="10" spans="4:5" x14ac:dyDescent="0.25">
      <c r="D10" s="64" t="s">
        <v>547</v>
      </c>
      <c r="E10" s="98" t="s">
        <v>548</v>
      </c>
    </row>
    <row r="11" spans="4:5" x14ac:dyDescent="0.25">
      <c r="D11" s="64" t="s">
        <v>551</v>
      </c>
      <c r="E11" s="64" t="s">
        <v>552</v>
      </c>
    </row>
    <row r="12" spans="4:5" x14ac:dyDescent="0.25">
      <c r="D12" s="64" t="s">
        <v>556</v>
      </c>
      <c r="E12" s="61"/>
    </row>
    <row r="13" spans="4:5" x14ac:dyDescent="0.25">
      <c r="D13" s="68" t="s">
        <v>559</v>
      </c>
      <c r="E13" s="61"/>
    </row>
    <row r="14" spans="4:5" x14ac:dyDescent="0.25">
      <c r="D14" s="68" t="s">
        <v>561</v>
      </c>
      <c r="E14" s="63"/>
    </row>
    <row r="15" spans="4:5" x14ac:dyDescent="0.25">
      <c r="D15" s="64" t="s">
        <v>562</v>
      </c>
      <c r="E15" s="63"/>
    </row>
    <row r="16" spans="4:5" x14ac:dyDescent="0.25">
      <c r="D16" s="64" t="s">
        <v>565</v>
      </c>
      <c r="E16" s="64" t="s">
        <v>566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 s="45" customFormat="1" x14ac:dyDescent="0.25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208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 x14ac:dyDescent="0.25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 x14ac:dyDescent="0.25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NOT(ISERROR(SEARCH("已完成",游戏范围!M46)))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5" thickBot="1" x14ac:dyDescent="0.3">
      <c r="D2" s="58" t="s">
        <v>508</v>
      </c>
      <c r="E2" s="58" t="s">
        <v>508</v>
      </c>
    </row>
    <row r="3" spans="4:5" x14ac:dyDescent="0.25">
      <c r="D3" s="64" t="s">
        <v>512</v>
      </c>
      <c r="E3" s="64" t="s">
        <v>513</v>
      </c>
    </row>
    <row r="4" spans="4:5" x14ac:dyDescent="0.25">
      <c r="D4" s="64"/>
      <c r="E4" s="64" t="s">
        <v>518</v>
      </c>
    </row>
    <row r="5" spans="4:5" x14ac:dyDescent="0.25">
      <c r="D5" s="64" t="s">
        <v>523</v>
      </c>
      <c r="E5" s="74" t="s">
        <v>524</v>
      </c>
    </row>
    <row r="6" spans="4:5" x14ac:dyDescent="0.25">
      <c r="D6" s="64" t="s">
        <v>529</v>
      </c>
      <c r="E6" s="74" t="s">
        <v>530</v>
      </c>
    </row>
    <row r="7" spans="4:5" x14ac:dyDescent="0.25">
      <c r="D7" s="64" t="s">
        <v>534</v>
      </c>
      <c r="E7" s="76" t="s">
        <v>535</v>
      </c>
    </row>
    <row r="8" spans="4:5" x14ac:dyDescent="0.25">
      <c r="D8" s="64" t="s">
        <v>540</v>
      </c>
      <c r="E8" s="74" t="s">
        <v>541</v>
      </c>
    </row>
    <row r="9" spans="4:5" x14ac:dyDescent="0.25">
      <c r="D9" s="64" t="s">
        <v>545</v>
      </c>
      <c r="E9" s="74"/>
    </row>
    <row r="10" spans="4:5" x14ac:dyDescent="0.25">
      <c r="D10" s="98" t="s">
        <v>548</v>
      </c>
      <c r="E10" s="74" t="s">
        <v>549</v>
      </c>
    </row>
    <row r="11" spans="4:5" x14ac:dyDescent="0.25">
      <c r="D11" s="64" t="s">
        <v>552</v>
      </c>
      <c r="E11" s="74" t="s">
        <v>553</v>
      </c>
    </row>
    <row r="12" spans="4:5" x14ac:dyDescent="0.25">
      <c r="D12" s="61"/>
      <c r="E12" s="74" t="s">
        <v>557</v>
      </c>
    </row>
    <row r="13" spans="4:5" ht="19" thickBot="1" x14ac:dyDescent="0.3">
      <c r="D13" s="71"/>
      <c r="E13" s="122" t="s">
        <v>563</v>
      </c>
    </row>
    <row r="14" spans="4:5" x14ac:dyDescent="0.25">
      <c r="D14" s="64" t="s">
        <v>566</v>
      </c>
      <c r="E14" s="97" t="s">
        <v>567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2" x14ac:dyDescent="0.25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91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3"/>
    </row>
    <row r="37" spans="1:38" s="45" customFormat="1" x14ac:dyDescent="0.25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 x14ac:dyDescent="0.25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 x14ac:dyDescent="0.25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2015-04-25T03:38:56Z</dcterms:created>
  <dcterms:modified xsi:type="dcterms:W3CDTF">2015-09-15T07:04:02Z</dcterms:modified>
</cp:coreProperties>
</file>