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"/>
    </mc:Choice>
  </mc:AlternateContent>
  <bookViews>
    <workbookView xWindow="220" yWindow="460" windowWidth="35760" windowHeight="19800" tabRatio="500"/>
  </bookViews>
  <sheets>
    <sheet name="游戏范围" sheetId="2" r:id="rId1"/>
    <sheet name="版本计划" sheetId="1" r:id="rId2"/>
    <sheet name="问题" sheetId="4" r:id="rId3"/>
    <sheet name="工作表2" sheetId="11" r:id="rId4"/>
    <sheet name="策划规划" sheetId="3" r:id="rId5"/>
    <sheet name="里程碑2" sheetId="5" r:id="rId6"/>
    <sheet name="里程碑3" sheetId="6" r:id="rId7"/>
    <sheet name="里程碑4" sheetId="7" r:id="rId8"/>
    <sheet name="里程碑5" sheetId="8" r:id="rId9"/>
    <sheet name="里程碑6" sheetId="9" r:id="rId10"/>
    <sheet name="工作表1" sheetId="10" r:id="rId11"/>
    <sheet name="游戏范围（旧版）" sheetId="12" r:id="rId12"/>
  </sheets>
  <definedNames>
    <definedName name="_xlnm._FilterDatabase" localSheetId="0" hidden="1">游戏范围!$A$3:$AO$188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6" i="2" l="1"/>
  <c r="J181" i="12"/>
  <c r="J180" i="12"/>
  <c r="J179" i="12"/>
  <c r="J178" i="12"/>
  <c r="J177" i="12"/>
  <c r="J176" i="12"/>
  <c r="J175" i="12"/>
  <c r="J174" i="12"/>
  <c r="J172" i="12"/>
  <c r="J171" i="12"/>
  <c r="J170" i="12"/>
  <c r="J169" i="12"/>
  <c r="J168" i="12"/>
  <c r="J167" i="12"/>
  <c r="J166" i="12"/>
  <c r="J165" i="12"/>
  <c r="J164" i="12"/>
  <c r="J163" i="12"/>
  <c r="J162" i="12"/>
  <c r="J161" i="12"/>
  <c r="J160" i="12"/>
  <c r="J159" i="12"/>
  <c r="J158" i="12"/>
  <c r="J157" i="12"/>
  <c r="J156" i="12"/>
  <c r="J155" i="12"/>
  <c r="J154" i="12"/>
  <c r="I153" i="12"/>
  <c r="J153" i="12"/>
  <c r="J152" i="12"/>
  <c r="J151" i="12"/>
  <c r="I150" i="12"/>
  <c r="J150" i="12"/>
  <c r="H148" i="12"/>
  <c r="H147" i="12"/>
  <c r="K141" i="12"/>
  <c r="X141" i="12"/>
  <c r="Y141" i="12"/>
  <c r="H146" i="12"/>
  <c r="O141" i="12"/>
  <c r="J145" i="12"/>
  <c r="K145" i="12"/>
  <c r="L145" i="12"/>
  <c r="R141" i="12"/>
  <c r="H145" i="12"/>
  <c r="N141" i="12"/>
  <c r="Q141" i="12"/>
  <c r="H144" i="12"/>
  <c r="H141" i="12"/>
  <c r="J141" i="12"/>
  <c r="L141" i="12"/>
  <c r="M141" i="12"/>
  <c r="U141" i="12"/>
  <c r="W141" i="12"/>
  <c r="H143" i="12"/>
  <c r="V141" i="12"/>
  <c r="J132" i="12"/>
  <c r="J131" i="12"/>
  <c r="J129" i="12"/>
  <c r="J128" i="12"/>
  <c r="J125" i="12"/>
  <c r="J123" i="12"/>
  <c r="J122" i="12"/>
  <c r="J121" i="12"/>
  <c r="J120" i="12"/>
  <c r="J113" i="12"/>
  <c r="W112" i="12"/>
  <c r="J112" i="12"/>
  <c r="W111" i="12"/>
  <c r="J111" i="12"/>
  <c r="W110" i="12"/>
  <c r="J110" i="12"/>
  <c r="W109" i="12"/>
  <c r="J109" i="12"/>
  <c r="W107" i="12"/>
  <c r="W106" i="12"/>
  <c r="W105" i="12"/>
  <c r="W104" i="12"/>
  <c r="W103" i="12"/>
  <c r="W102" i="12"/>
  <c r="W101" i="12"/>
  <c r="W100" i="12"/>
  <c r="W99" i="12"/>
  <c r="W98" i="12"/>
  <c r="W97" i="12"/>
  <c r="J88" i="12"/>
  <c r="W82" i="12"/>
  <c r="J82" i="12"/>
  <c r="W81" i="12"/>
  <c r="J81" i="12"/>
  <c r="W80" i="12"/>
  <c r="J80" i="12"/>
  <c r="W79" i="12"/>
  <c r="J79" i="12"/>
  <c r="W78" i="12"/>
  <c r="J78" i="12"/>
  <c r="W77" i="12"/>
  <c r="J77" i="12"/>
  <c r="W76" i="12"/>
  <c r="J76" i="12"/>
  <c r="W75" i="12"/>
  <c r="J75" i="12"/>
  <c r="W74" i="12"/>
  <c r="J74" i="12"/>
  <c r="W73" i="12"/>
  <c r="J73" i="12"/>
  <c r="W72" i="12"/>
  <c r="J72" i="12"/>
  <c r="W71" i="12"/>
  <c r="J71" i="12"/>
  <c r="W70" i="12"/>
  <c r="J70" i="12"/>
  <c r="W64" i="12"/>
  <c r="J64" i="12"/>
  <c r="W63" i="12"/>
  <c r="J63" i="12"/>
  <c r="W62" i="12"/>
  <c r="J62" i="12"/>
  <c r="J61" i="12"/>
  <c r="W59" i="12"/>
  <c r="J59" i="12"/>
  <c r="W58" i="12"/>
  <c r="J58" i="12"/>
  <c r="W57" i="12"/>
  <c r="W56" i="12"/>
  <c r="J56" i="12"/>
  <c r="W55" i="12"/>
  <c r="J55" i="12"/>
  <c r="W54" i="12"/>
  <c r="J54" i="12"/>
  <c r="W53" i="12"/>
  <c r="J53" i="12"/>
  <c r="W52" i="12"/>
  <c r="J52" i="12"/>
  <c r="W48" i="12"/>
  <c r="M48" i="12"/>
  <c r="J48" i="12"/>
  <c r="W47" i="12"/>
  <c r="J47" i="12"/>
  <c r="W46" i="12"/>
  <c r="J46" i="12"/>
  <c r="M44" i="12"/>
  <c r="J44" i="12"/>
  <c r="W43" i="12"/>
  <c r="M43" i="12"/>
  <c r="J43" i="12"/>
  <c r="W42" i="12"/>
  <c r="M42" i="12"/>
  <c r="J42" i="12"/>
  <c r="W41" i="12"/>
  <c r="M41" i="12"/>
  <c r="J41" i="12"/>
  <c r="W40" i="12"/>
  <c r="M40" i="12"/>
  <c r="J40" i="12"/>
  <c r="J38" i="12"/>
  <c r="W37" i="12"/>
  <c r="J37" i="12"/>
  <c r="W35" i="12"/>
  <c r="J35" i="12"/>
  <c r="M34" i="12"/>
  <c r="J34" i="12"/>
  <c r="M32" i="12"/>
  <c r="W31" i="12"/>
  <c r="M31" i="12"/>
  <c r="J31" i="12"/>
  <c r="W30" i="12"/>
  <c r="M30" i="12"/>
  <c r="J30" i="12"/>
  <c r="W29" i="12"/>
  <c r="M29" i="12"/>
  <c r="J29" i="12"/>
  <c r="J28" i="12"/>
  <c r="J23" i="12"/>
  <c r="M22" i="12"/>
  <c r="J22" i="12"/>
  <c r="J16" i="12"/>
  <c r="O8" i="12"/>
  <c r="J6" i="12"/>
  <c r="J5" i="12"/>
  <c r="J4" i="12"/>
  <c r="O146" i="2"/>
  <c r="J150" i="2"/>
  <c r="O15" i="2"/>
  <c r="K150" i="2"/>
  <c r="L150" i="2"/>
  <c r="U48" i="5"/>
  <c r="S23" i="5"/>
  <c r="S48" i="5"/>
  <c r="O40" i="5"/>
  <c r="Z39" i="5"/>
  <c r="O39" i="5"/>
  <c r="O31" i="5"/>
  <c r="O21" i="5"/>
  <c r="O20" i="5"/>
  <c r="O19" i="5"/>
  <c r="N146" i="2"/>
  <c r="Q146" i="2"/>
  <c r="H149" i="2"/>
  <c r="J156" i="2"/>
  <c r="J157" i="2"/>
  <c r="J159" i="2"/>
  <c r="J160" i="2"/>
  <c r="J162" i="2"/>
  <c r="J163" i="2"/>
  <c r="J165" i="2"/>
  <c r="J167" i="2"/>
  <c r="J168" i="2"/>
  <c r="J175" i="2"/>
  <c r="J177" i="2"/>
  <c r="J179" i="2"/>
  <c r="J181" i="2"/>
  <c r="I158" i="2"/>
  <c r="J158" i="2"/>
  <c r="J161" i="2"/>
  <c r="J169" i="2"/>
  <c r="J170" i="2"/>
  <c r="H153" i="2"/>
  <c r="I155" i="2"/>
  <c r="J155" i="2"/>
  <c r="J164" i="2"/>
  <c r="J166" i="2"/>
  <c r="J171" i="2"/>
  <c r="J172" i="2"/>
  <c r="J174" i="2"/>
  <c r="J176" i="2"/>
  <c r="J178" i="2"/>
  <c r="J180" i="2"/>
  <c r="H152" i="2"/>
  <c r="K146" i="2"/>
  <c r="X146" i="2"/>
  <c r="Y146" i="2"/>
  <c r="H151" i="2"/>
  <c r="R146" i="2"/>
  <c r="H150" i="2"/>
  <c r="H146" i="2"/>
  <c r="J11" i="2"/>
  <c r="J12" i="2"/>
  <c r="J13" i="2"/>
  <c r="J26" i="2"/>
  <c r="J32" i="2"/>
  <c r="J33" i="2"/>
  <c r="J38" i="2"/>
  <c r="J39" i="2"/>
  <c r="J40" i="2"/>
  <c r="J41" i="2"/>
  <c r="J58" i="2"/>
  <c r="J59" i="2"/>
  <c r="J49" i="2"/>
  <c r="J50" i="2"/>
  <c r="J52" i="2"/>
  <c r="J45" i="2"/>
  <c r="J47" i="2"/>
  <c r="J54" i="2"/>
  <c r="J55" i="2"/>
  <c r="J56" i="2"/>
  <c r="J61" i="2"/>
  <c r="J62" i="2"/>
  <c r="J63" i="2"/>
  <c r="J64" i="2"/>
  <c r="J65" i="2"/>
  <c r="J67" i="2"/>
  <c r="J68" i="2"/>
  <c r="J70" i="2"/>
  <c r="J71" i="2"/>
  <c r="J72" i="2"/>
  <c r="J73" i="2"/>
  <c r="J79" i="2"/>
  <c r="J80" i="2"/>
  <c r="J95" i="2"/>
  <c r="J81" i="2"/>
  <c r="J85" i="2"/>
  <c r="J86" i="2"/>
  <c r="J87" i="2"/>
  <c r="J88" i="2"/>
  <c r="J89" i="2"/>
  <c r="J90" i="2"/>
  <c r="J91" i="2"/>
  <c r="J83" i="2"/>
  <c r="J92" i="2"/>
  <c r="J101" i="2"/>
  <c r="J115" i="2"/>
  <c r="J116" i="2"/>
  <c r="J117" i="2"/>
  <c r="J118" i="2"/>
  <c r="J119" i="2"/>
  <c r="J125" i="2"/>
  <c r="J126" i="2"/>
  <c r="J127" i="2"/>
  <c r="J128" i="2"/>
  <c r="J130" i="2"/>
  <c r="J137" i="2"/>
  <c r="J138" i="2"/>
  <c r="J140" i="2"/>
  <c r="J141" i="2"/>
  <c r="J146" i="2"/>
  <c r="L146" i="2"/>
  <c r="M32" i="2"/>
  <c r="M39" i="2"/>
  <c r="M40" i="2"/>
  <c r="M41" i="2"/>
  <c r="M43" i="2"/>
  <c r="M58" i="2"/>
  <c r="M52" i="2"/>
  <c r="M45" i="2"/>
  <c r="M47" i="2"/>
  <c r="M56" i="2"/>
  <c r="M146" i="2"/>
  <c r="U146" i="2"/>
  <c r="W39" i="2"/>
  <c r="W40" i="2"/>
  <c r="W41" i="2"/>
  <c r="W59" i="2"/>
  <c r="W49" i="2"/>
  <c r="W52" i="2"/>
  <c r="W45" i="2"/>
  <c r="W46" i="2"/>
  <c r="W54" i="2"/>
  <c r="W55" i="2"/>
  <c r="W56" i="2"/>
  <c r="W61" i="2"/>
  <c r="W62" i="2"/>
  <c r="W63" i="2"/>
  <c r="W64" i="2"/>
  <c r="W65" i="2"/>
  <c r="W66" i="2"/>
  <c r="W67" i="2"/>
  <c r="W68" i="2"/>
  <c r="W71" i="2"/>
  <c r="W72" i="2"/>
  <c r="W73" i="2"/>
  <c r="W79" i="2"/>
  <c r="W80" i="2"/>
  <c r="W95" i="2"/>
  <c r="W81" i="2"/>
  <c r="W85" i="2"/>
  <c r="W86" i="2"/>
  <c r="W87" i="2"/>
  <c r="W88" i="2"/>
  <c r="W89" i="2"/>
  <c r="W90" i="2"/>
  <c r="W91" i="2"/>
  <c r="W83" i="2"/>
  <c r="W92" i="2"/>
  <c r="W112" i="2"/>
  <c r="W113" i="2"/>
  <c r="W114" i="2"/>
  <c r="W115" i="2"/>
  <c r="W116" i="2"/>
  <c r="W117" i="2"/>
  <c r="W118" i="2"/>
  <c r="W146" i="2"/>
  <c r="H148" i="2"/>
  <c r="V146" i="2"/>
  <c r="M48" i="5"/>
  <c r="P48" i="5"/>
  <c r="O48" i="5"/>
  <c r="AB48" i="5"/>
  <c r="AA48" i="5"/>
  <c r="Z48" i="5"/>
  <c r="Y48" i="5"/>
  <c r="L18" i="8"/>
  <c r="I18" i="8"/>
  <c r="V36" i="7"/>
  <c r="L36" i="7"/>
  <c r="I36" i="7"/>
  <c r="L21" i="8"/>
  <c r="I21" i="8"/>
  <c r="T20" i="8"/>
  <c r="L20" i="8"/>
  <c r="I20" i="8"/>
  <c r="I92" i="8"/>
  <c r="I91" i="8"/>
  <c r="H90" i="8"/>
  <c r="I90" i="8"/>
  <c r="I89" i="8"/>
  <c r="I88" i="8"/>
  <c r="H87" i="8"/>
  <c r="I87" i="8"/>
  <c r="V85" i="8"/>
  <c r="U85" i="8"/>
  <c r="T31" i="8"/>
  <c r="T22" i="8"/>
  <c r="T23" i="8"/>
  <c r="T26" i="8"/>
  <c r="T27" i="8"/>
  <c r="T28" i="8"/>
  <c r="T25" i="8"/>
  <c r="T29" i="8"/>
  <c r="T24" i="8"/>
  <c r="T32" i="8"/>
  <c r="T33" i="8"/>
  <c r="T30" i="8"/>
  <c r="T34" i="8"/>
  <c r="T38" i="8"/>
  <c r="T39" i="8"/>
  <c r="T40" i="8"/>
  <c r="T41" i="8"/>
  <c r="T42" i="8"/>
  <c r="T43" i="8"/>
  <c r="T44" i="8"/>
  <c r="T45" i="8"/>
  <c r="T46" i="8"/>
  <c r="T47" i="8"/>
  <c r="T48" i="8"/>
  <c r="T50" i="8"/>
  <c r="T51" i="8"/>
  <c r="T52" i="8"/>
  <c r="T53" i="8"/>
  <c r="T85" i="8"/>
  <c r="S85" i="8"/>
  <c r="R85" i="8"/>
  <c r="O85" i="8"/>
  <c r="M85" i="8"/>
  <c r="L22" i="8"/>
  <c r="L85" i="8"/>
  <c r="K85" i="8"/>
  <c r="J85" i="8"/>
  <c r="I19" i="8"/>
  <c r="I31" i="8"/>
  <c r="I22" i="8"/>
  <c r="I23" i="8"/>
  <c r="I26" i="8"/>
  <c r="I27" i="8"/>
  <c r="I28" i="8"/>
  <c r="I25" i="8"/>
  <c r="I29" i="8"/>
  <c r="I24" i="8"/>
  <c r="I32" i="8"/>
  <c r="I33" i="8"/>
  <c r="I30" i="8"/>
  <c r="I34" i="8"/>
  <c r="I50" i="8"/>
  <c r="I51" i="8"/>
  <c r="I52" i="8"/>
  <c r="I53" i="8"/>
  <c r="I54" i="8"/>
  <c r="I62" i="8"/>
  <c r="I63" i="8"/>
  <c r="I64" i="8"/>
  <c r="I65" i="8"/>
  <c r="I66" i="8"/>
  <c r="I70" i="8"/>
  <c r="I71" i="8"/>
  <c r="I73" i="8"/>
  <c r="I74" i="8"/>
  <c r="I85" i="8"/>
  <c r="G85" i="8"/>
  <c r="I34" i="7"/>
  <c r="L34" i="7"/>
  <c r="T34" i="7"/>
  <c r="I35" i="7"/>
  <c r="L35" i="7"/>
  <c r="I37" i="7"/>
  <c r="T37" i="7"/>
  <c r="I97" i="7"/>
  <c r="I96" i="7"/>
  <c r="H95" i="7"/>
  <c r="I95" i="7"/>
  <c r="I94" i="7"/>
  <c r="I93" i="7"/>
  <c r="H92" i="7"/>
  <c r="I92" i="7"/>
  <c r="V90" i="7"/>
  <c r="U90" i="7"/>
  <c r="T20" i="7"/>
  <c r="T21" i="7"/>
  <c r="T22" i="7"/>
  <c r="T19" i="7"/>
  <c r="T23" i="7"/>
  <c r="T24" i="7"/>
  <c r="T29" i="7"/>
  <c r="T30" i="7"/>
  <c r="T27" i="7"/>
  <c r="T38" i="7"/>
  <c r="T39" i="7"/>
  <c r="T43" i="7"/>
  <c r="T44" i="7"/>
  <c r="T45" i="7"/>
  <c r="T46" i="7"/>
  <c r="T47" i="7"/>
  <c r="T48" i="7"/>
  <c r="T49" i="7"/>
  <c r="T50" i="7"/>
  <c r="T51" i="7"/>
  <c r="T52" i="7"/>
  <c r="T53" i="7"/>
  <c r="T55" i="7"/>
  <c r="T56" i="7"/>
  <c r="T57" i="7"/>
  <c r="T58" i="7"/>
  <c r="T90" i="7"/>
  <c r="S90" i="7"/>
  <c r="R90" i="7"/>
  <c r="O90" i="7"/>
  <c r="M90" i="7"/>
  <c r="L32" i="7"/>
  <c r="L20" i="7"/>
  <c r="L21" i="7"/>
  <c r="L22" i="7"/>
  <c r="L28" i="7"/>
  <c r="L23" i="7"/>
  <c r="L24" i="7"/>
  <c r="L90" i="7"/>
  <c r="K90" i="7"/>
  <c r="J90" i="7"/>
  <c r="I32" i="7"/>
  <c r="I33" i="7"/>
  <c r="I20" i="7"/>
  <c r="I21" i="7"/>
  <c r="I22" i="7"/>
  <c r="I28" i="7"/>
  <c r="I19" i="7"/>
  <c r="I23" i="7"/>
  <c r="I24" i="7"/>
  <c r="I29" i="7"/>
  <c r="I27" i="7"/>
  <c r="I38" i="7"/>
  <c r="I31" i="7"/>
  <c r="I39" i="7"/>
  <c r="I55" i="7"/>
  <c r="I56" i="7"/>
  <c r="I57" i="7"/>
  <c r="I58" i="7"/>
  <c r="I59" i="7"/>
  <c r="I67" i="7"/>
  <c r="I68" i="7"/>
  <c r="I69" i="7"/>
  <c r="I70" i="7"/>
  <c r="I71" i="7"/>
  <c r="I75" i="7"/>
  <c r="I76" i="7"/>
  <c r="I78" i="7"/>
  <c r="I79" i="7"/>
  <c r="I90" i="7"/>
  <c r="G90" i="7"/>
  <c r="I39" i="6"/>
  <c r="E75" i="6"/>
  <c r="T28" i="6"/>
  <c r="I28" i="6"/>
  <c r="T38" i="6"/>
  <c r="I38" i="6"/>
  <c r="T33" i="6"/>
  <c r="L33" i="6"/>
  <c r="I33" i="6"/>
  <c r="T32" i="6"/>
  <c r="L32" i="6"/>
  <c r="I32" i="6"/>
  <c r="I24" i="6"/>
  <c r="T25" i="6"/>
  <c r="I25" i="6"/>
  <c r="L34" i="6"/>
  <c r="I34" i="6"/>
  <c r="T31" i="6"/>
  <c r="L31" i="6"/>
  <c r="I31" i="6"/>
  <c r="T30" i="6"/>
  <c r="L30" i="6"/>
  <c r="I30" i="6"/>
  <c r="T29" i="6"/>
  <c r="L29" i="6"/>
  <c r="I29" i="6"/>
  <c r="I22" i="6"/>
  <c r="L40" i="6"/>
  <c r="I40" i="6"/>
  <c r="I18" i="6"/>
  <c r="M57" i="6"/>
  <c r="O57" i="6"/>
  <c r="E76" i="6"/>
  <c r="G57" i="6"/>
  <c r="I57" i="6"/>
  <c r="K57" i="6"/>
  <c r="L57" i="6"/>
  <c r="S57" i="6"/>
  <c r="T57" i="6"/>
  <c r="E74" i="6"/>
  <c r="I64" i="6"/>
  <c r="I63" i="6"/>
  <c r="H62" i="6"/>
  <c r="I62" i="6"/>
  <c r="I61" i="6"/>
  <c r="I60" i="6"/>
  <c r="H59" i="6"/>
  <c r="I59" i="6"/>
  <c r="V57" i="6"/>
  <c r="U57" i="6"/>
  <c r="R57" i="6"/>
  <c r="J57" i="6"/>
</calcChain>
</file>

<file path=xl/comments1.xml><?xml version="1.0" encoding="utf-8"?>
<comments xmlns="http://schemas.openxmlformats.org/spreadsheetml/2006/main">
  <authors>
    <author>mtong</author>
  </authors>
  <commentList>
    <comment ref="U112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V112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comments2.xml><?xml version="1.0" encoding="utf-8"?>
<comments xmlns="http://schemas.openxmlformats.org/spreadsheetml/2006/main">
  <authors>
    <author>mtong</author>
  </authors>
  <commentList>
    <comment ref="R43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S43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comments3.xml><?xml version="1.0" encoding="utf-8"?>
<comments xmlns="http://schemas.openxmlformats.org/spreadsheetml/2006/main">
  <authors>
    <author>mtong</author>
  </authors>
  <commentList>
    <comment ref="R43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S43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comments4.xml><?xml version="1.0" encoding="utf-8"?>
<comments xmlns="http://schemas.openxmlformats.org/spreadsheetml/2006/main">
  <authors>
    <author>mtong</author>
  </authors>
  <commentList>
    <comment ref="R38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S38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comments5.xml><?xml version="1.0" encoding="utf-8"?>
<comments xmlns="http://schemas.openxmlformats.org/spreadsheetml/2006/main">
  <authors>
    <author>mtong</author>
  </authors>
  <commentList>
    <comment ref="U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V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sharedStrings.xml><?xml version="1.0" encoding="utf-8"?>
<sst xmlns="http://schemas.openxmlformats.org/spreadsheetml/2006/main" count="3690" uniqueCount="968">
  <si>
    <t>分类</t>
    <phoneticPr fontId="5" type="noConversion"/>
  </si>
  <si>
    <t>任务名称</t>
    <phoneticPr fontId="5" type="noConversion"/>
  </si>
  <si>
    <t>优先级</t>
    <phoneticPr fontId="5" type="noConversion"/>
  </si>
  <si>
    <t>状态</t>
    <phoneticPr fontId="5" type="noConversion"/>
  </si>
  <si>
    <t>里程碑完成度</t>
    <phoneticPr fontId="5" type="noConversion"/>
  </si>
  <si>
    <t>1W1</t>
    <phoneticPr fontId="5" type="noConversion"/>
  </si>
  <si>
    <t>1W2</t>
  </si>
  <si>
    <t>1W3</t>
  </si>
  <si>
    <t>1W4</t>
  </si>
  <si>
    <t>1W5</t>
  </si>
  <si>
    <t>1W6</t>
  </si>
  <si>
    <t>1W7</t>
    <phoneticPr fontId="4" type="noConversion"/>
  </si>
  <si>
    <t>详细描述</t>
    <phoneticPr fontId="5" type="noConversion"/>
  </si>
  <si>
    <t>功能项</t>
    <phoneticPr fontId="9" type="noConversion"/>
  </si>
  <si>
    <t>功能项</t>
    <phoneticPr fontId="9" type="noConversion"/>
  </si>
  <si>
    <t>技能系统（服务器计算？对局内操作？）</t>
    <phoneticPr fontId="4" type="noConversion"/>
  </si>
  <si>
    <t>核心战斗-伤害公式计算</t>
    <phoneticPr fontId="4" type="noConversion"/>
  </si>
  <si>
    <t>功能项</t>
    <phoneticPr fontId="9" type="noConversion"/>
  </si>
  <si>
    <t>技能-大招操作</t>
    <phoneticPr fontId="4" type="noConversion"/>
  </si>
  <si>
    <t>主角属性，账号基础数据</t>
    <phoneticPr fontId="4" type="noConversion"/>
  </si>
  <si>
    <t>核心战斗-换宠</t>
    <phoneticPr fontId="4" type="noConversion"/>
  </si>
  <si>
    <t>功能项</t>
    <phoneticPr fontId="9" type="noConversion"/>
  </si>
  <si>
    <t>核心战斗-照妖镜</t>
    <phoneticPr fontId="4" type="noConversion"/>
  </si>
  <si>
    <t>功能项</t>
    <phoneticPr fontId="9" type="noConversion"/>
  </si>
  <si>
    <t>对局，技能动画表现</t>
    <phoneticPr fontId="4" type="noConversion"/>
  </si>
  <si>
    <t>功能项</t>
    <phoneticPr fontId="5" type="noConversion"/>
  </si>
  <si>
    <t>功能项</t>
    <phoneticPr fontId="4" type="noConversion"/>
  </si>
  <si>
    <t>功能项</t>
    <phoneticPr fontId="4" type="noConversion"/>
  </si>
  <si>
    <t>功能项</t>
    <phoneticPr fontId="9" type="noConversion"/>
  </si>
  <si>
    <t>副本</t>
    <phoneticPr fontId="4" type="noConversion"/>
  </si>
  <si>
    <t>任务</t>
    <phoneticPr fontId="4" type="noConversion"/>
  </si>
  <si>
    <t>抓宠、封妖</t>
    <phoneticPr fontId="4" type="noConversion"/>
  </si>
  <si>
    <t>开发工具</t>
    <phoneticPr fontId="9" type="noConversion"/>
  </si>
  <si>
    <t>关卡编辑器</t>
    <phoneticPr fontId="9" type="noConversion"/>
  </si>
  <si>
    <t>开发工具</t>
    <phoneticPr fontId="4" type="noConversion"/>
  </si>
  <si>
    <t>导表工具</t>
    <phoneticPr fontId="4" type="noConversion"/>
  </si>
  <si>
    <t>文档规范</t>
    <phoneticPr fontId="4" type="noConversion"/>
  </si>
  <si>
    <t>美术资源需求模板</t>
    <phoneticPr fontId="4" type="noConversion"/>
  </si>
  <si>
    <t>文档规范</t>
    <phoneticPr fontId="5" type="noConversion"/>
  </si>
  <si>
    <t>程序开发规范和约定</t>
    <phoneticPr fontId="4" type="noConversion"/>
  </si>
  <si>
    <t>文档</t>
    <phoneticPr fontId="4" type="noConversion"/>
  </si>
  <si>
    <t>版本自动打包、发布工具</t>
    <phoneticPr fontId="4" type="noConversion"/>
  </si>
  <si>
    <t>开发工具</t>
    <phoneticPr fontId="9" type="noConversion"/>
  </si>
  <si>
    <t>测试工具</t>
    <phoneticPr fontId="9" type="noConversion"/>
  </si>
  <si>
    <t>其他</t>
  </si>
  <si>
    <t>系统设置</t>
  </si>
  <si>
    <t>运营工具</t>
  </si>
  <si>
    <t>那个文档，宠物装备和小新的文档是冲突的，然后宠物合成和宠物进化，有部分是重合的感觉，</t>
    <phoneticPr fontId="4" type="noConversion"/>
  </si>
  <si>
    <t>然后 为什么有阵型了，阵型是不是影响核心对局，比方 一定要先打掉中间的才能打左右的。</t>
  </si>
  <si>
    <t>zz</t>
    <phoneticPr fontId="4" type="noConversion"/>
  </si>
  <si>
    <t>ts</t>
    <phoneticPr fontId="4" type="noConversion"/>
  </si>
  <si>
    <t>有绝大部分优先级是2的，和少部分优先级为3的，应该是包括在第一次上线的版本内的。</t>
    <phoneticPr fontId="4" type="noConversion"/>
  </si>
  <si>
    <t>看了一下，优先级有一个问题。如果看优先级是1的，我感觉应该不能算是一个正式上线的版本，</t>
    <phoneticPr fontId="4" type="noConversion"/>
  </si>
  <si>
    <t>应该再稍微调整下优先级的顺序。</t>
    <phoneticPr fontId="4" type="noConversion"/>
  </si>
  <si>
    <t>模块</t>
    <phoneticPr fontId="4" type="noConversion"/>
  </si>
  <si>
    <t>宠物基础架构</t>
    <phoneticPr fontId="9" type="noConversion"/>
  </si>
  <si>
    <t>对局</t>
    <phoneticPr fontId="4" type="noConversion"/>
  </si>
  <si>
    <t>核心战斗-道具使用</t>
    <phoneticPr fontId="4" type="noConversion"/>
  </si>
  <si>
    <t>对局</t>
    <phoneticPr fontId="4" type="noConversion"/>
  </si>
  <si>
    <t>技能</t>
    <phoneticPr fontId="4" type="noConversion"/>
  </si>
  <si>
    <t>任务</t>
    <phoneticPr fontId="4" type="noConversion"/>
  </si>
  <si>
    <t>任务系统功能</t>
    <phoneticPr fontId="4" type="noConversion"/>
  </si>
  <si>
    <t>角色</t>
    <phoneticPr fontId="4" type="noConversion"/>
  </si>
  <si>
    <t>副本</t>
    <phoneticPr fontId="4" type="noConversion"/>
  </si>
  <si>
    <t>主流程</t>
    <phoneticPr fontId="4" type="noConversion"/>
  </si>
  <si>
    <t>副本基础逻辑</t>
    <phoneticPr fontId="4" type="noConversion"/>
  </si>
  <si>
    <t>游戏最大的卖点？给玩家最大的乐趣点是那几个？</t>
  </si>
  <si>
    <t>游戏跟市场里的最大的差异点？</t>
  </si>
  <si>
    <t>按照现有人员设置， 准备一个年底能上线的方案? </t>
  </si>
  <si>
    <t>考虑准备一个MVP，能上线方案， 不超过3个月。</t>
  </si>
  <si>
    <t>每个里程碑不超过一个月。</t>
  </si>
  <si>
    <t>怪物装备是怎么加的? 有什么槽？ 美术上有什么表现？现在设计的坑点层次会否太多？ 玩家不好理解？</t>
  </si>
  <si>
    <t>剧情设计什么时候会加上大家更熟悉的人物？ （人物是否需要NPC角色？）</t>
  </si>
  <si>
    <t>PVP设计的奖赏和惩罚是？ </t>
  </si>
  <si>
    <t>邮箱， IM没填。</t>
  </si>
  <si>
    <t>MT</t>
    <phoneticPr fontId="4" type="noConversion"/>
  </si>
  <si>
    <t>道具</t>
    <phoneticPr fontId="4" type="noConversion"/>
  </si>
  <si>
    <t>主界面</t>
    <phoneticPr fontId="4" type="noConversion"/>
  </si>
  <si>
    <t>宠物</t>
    <phoneticPr fontId="4" type="noConversion"/>
  </si>
  <si>
    <t>核心功能</t>
    <phoneticPr fontId="4" type="noConversion"/>
  </si>
  <si>
    <t>创建、选择角色</t>
    <phoneticPr fontId="9" type="noConversion"/>
  </si>
  <si>
    <t>账号，登录</t>
    <phoneticPr fontId="4" type="noConversion"/>
  </si>
  <si>
    <t>服务器选择，服务器分流，公告</t>
    <phoneticPr fontId="4" type="noConversion"/>
  </si>
  <si>
    <t>系统设置</t>
    <phoneticPr fontId="4" type="noConversion"/>
  </si>
  <si>
    <t>指引界面-活动</t>
    <phoneticPr fontId="4" type="noConversion"/>
  </si>
  <si>
    <t>新手引导</t>
    <phoneticPr fontId="4" type="noConversion"/>
  </si>
  <si>
    <t>疲劳值</t>
    <phoneticPr fontId="4" type="noConversion"/>
  </si>
  <si>
    <t>背包</t>
    <phoneticPr fontId="4" type="noConversion"/>
  </si>
  <si>
    <t>道具系统-基础框架，包括装备</t>
    <phoneticPr fontId="4" type="noConversion"/>
  </si>
  <si>
    <t>NPC商店</t>
    <phoneticPr fontId="4" type="noConversion"/>
  </si>
  <si>
    <t>社交</t>
    <phoneticPr fontId="4" type="noConversion"/>
  </si>
  <si>
    <t>好友</t>
    <phoneticPr fontId="4" type="noConversion"/>
  </si>
  <si>
    <t>IM</t>
    <phoneticPr fontId="4" type="noConversion"/>
  </si>
  <si>
    <t>邮箱-主要用于系统发信</t>
    <phoneticPr fontId="4" type="noConversion"/>
  </si>
  <si>
    <t>公会</t>
    <phoneticPr fontId="4" type="noConversion"/>
  </si>
  <si>
    <t>拍卖行</t>
    <phoneticPr fontId="4" type="noConversion"/>
  </si>
  <si>
    <t>道具</t>
    <phoneticPr fontId="4" type="noConversion"/>
  </si>
  <si>
    <t>支付功能（各SDK接入）</t>
    <phoneticPr fontId="4" type="noConversion"/>
  </si>
  <si>
    <t>副本星级评价</t>
    <phoneticPr fontId="4" type="noConversion"/>
  </si>
  <si>
    <t>副本</t>
    <phoneticPr fontId="4" type="noConversion"/>
  </si>
  <si>
    <t>副本托管</t>
    <phoneticPr fontId="4" type="noConversion"/>
  </si>
  <si>
    <t>内容</t>
    <phoneticPr fontId="4" type="noConversion"/>
  </si>
  <si>
    <t>角色</t>
    <phoneticPr fontId="4" type="noConversion"/>
  </si>
  <si>
    <t>数值</t>
    <phoneticPr fontId="4" type="noConversion"/>
  </si>
  <si>
    <t>任务</t>
    <phoneticPr fontId="4" type="noConversion"/>
  </si>
  <si>
    <t>公会任务*20个</t>
    <phoneticPr fontId="4" type="noConversion"/>
  </si>
  <si>
    <t>宠物</t>
    <phoneticPr fontId="4" type="noConversion"/>
  </si>
  <si>
    <t>特殊进化任务32个</t>
    <phoneticPr fontId="9" type="noConversion"/>
  </si>
  <si>
    <t>女身体</t>
    <phoneticPr fontId="9" type="noConversion"/>
  </si>
  <si>
    <t>女头（付费）*3</t>
    <phoneticPr fontId="9" type="noConversion"/>
  </si>
  <si>
    <t>活动</t>
    <phoneticPr fontId="9" type="noConversion"/>
  </si>
  <si>
    <t>NPC</t>
    <phoneticPr fontId="4" type="noConversion"/>
  </si>
  <si>
    <t>场景</t>
    <phoneticPr fontId="4" type="noConversion"/>
  </si>
  <si>
    <t>宠物装备</t>
    <phoneticPr fontId="4" type="noConversion"/>
  </si>
  <si>
    <t>装备</t>
    <phoneticPr fontId="4" type="noConversion"/>
  </si>
  <si>
    <t>装备</t>
    <phoneticPr fontId="4" type="noConversion"/>
  </si>
  <si>
    <t>男头（免费）*3</t>
    <phoneticPr fontId="9" type="noConversion"/>
  </si>
  <si>
    <t>男头（付费）*3</t>
    <phoneticPr fontId="9" type="noConversion"/>
  </si>
  <si>
    <t>女头（免费）*3</t>
    <phoneticPr fontId="9" type="noConversion"/>
  </si>
  <si>
    <t>副本*6组</t>
    <phoneticPr fontId="9" type="noConversion"/>
  </si>
  <si>
    <t>对局*10个</t>
    <phoneticPr fontId="9" type="noConversion"/>
  </si>
  <si>
    <t>村落*1个（8个建筑物）</t>
    <phoneticPr fontId="9" type="noConversion"/>
  </si>
  <si>
    <t>宠物-100-200件</t>
    <phoneticPr fontId="9" type="noConversion"/>
  </si>
  <si>
    <t>角色10套以下</t>
    <phoneticPr fontId="9" type="noConversion"/>
  </si>
  <si>
    <t>美术</t>
    <phoneticPr fontId="4" type="noConversion"/>
  </si>
  <si>
    <t>社交</t>
    <phoneticPr fontId="4" type="noConversion"/>
  </si>
  <si>
    <t>排行榜</t>
    <phoneticPr fontId="4" type="noConversion"/>
  </si>
  <si>
    <t>宠物图鉴</t>
    <phoneticPr fontId="4" type="noConversion"/>
  </si>
  <si>
    <t>宠物进化</t>
    <phoneticPr fontId="4" type="noConversion"/>
  </si>
  <si>
    <t>宠物合成（炼妖）</t>
    <phoneticPr fontId="4" type="noConversion"/>
  </si>
  <si>
    <t>宠物装备强化</t>
    <phoneticPr fontId="4" type="noConversion"/>
  </si>
  <si>
    <t>宠物装备进阶</t>
    <phoneticPr fontId="4" type="noConversion"/>
  </si>
  <si>
    <t>宠物装备宝石</t>
    <phoneticPr fontId="4" type="noConversion"/>
  </si>
  <si>
    <t>宠物技能升级</t>
    <phoneticPr fontId="4" type="noConversion"/>
  </si>
  <si>
    <t>神秘地图（抽卡）</t>
    <phoneticPr fontId="4" type="noConversion"/>
  </si>
  <si>
    <t>玩家装备套装系统</t>
    <phoneticPr fontId="4" type="noConversion"/>
  </si>
  <si>
    <t>音乐</t>
    <phoneticPr fontId="4" type="noConversion"/>
  </si>
  <si>
    <t>音效</t>
    <phoneticPr fontId="4" type="noConversion"/>
  </si>
  <si>
    <t>签到</t>
    <phoneticPr fontId="4" type="noConversion"/>
  </si>
  <si>
    <t>答题</t>
    <phoneticPr fontId="4" type="noConversion"/>
  </si>
  <si>
    <t>通天塔</t>
    <phoneticPr fontId="4" type="noConversion"/>
  </si>
  <si>
    <t>竞技场</t>
    <phoneticPr fontId="4" type="noConversion"/>
  </si>
  <si>
    <t>擂台</t>
    <phoneticPr fontId="4" type="noConversion"/>
  </si>
  <si>
    <t>公会战</t>
    <phoneticPr fontId="4" type="noConversion"/>
  </si>
  <si>
    <t>大冒险</t>
    <phoneticPr fontId="4" type="noConversion"/>
  </si>
  <si>
    <t>BossRush</t>
    <phoneticPr fontId="4" type="noConversion"/>
  </si>
  <si>
    <t>家园</t>
    <phoneticPr fontId="4" type="noConversion"/>
  </si>
  <si>
    <t>世界boss</t>
    <phoneticPr fontId="4" type="noConversion"/>
  </si>
  <si>
    <t>活动</t>
    <phoneticPr fontId="4" type="noConversion"/>
  </si>
  <si>
    <t>文档</t>
    <phoneticPr fontId="4" type="noConversion"/>
  </si>
  <si>
    <t>UI</t>
    <phoneticPr fontId="4" type="noConversion"/>
  </si>
  <si>
    <t>模型</t>
    <phoneticPr fontId="4" type="noConversion"/>
  </si>
  <si>
    <t>特效</t>
    <phoneticPr fontId="4" type="noConversion"/>
  </si>
  <si>
    <t>配置</t>
    <phoneticPr fontId="4" type="noConversion"/>
  </si>
  <si>
    <t>音乐音效</t>
    <phoneticPr fontId="4" type="noConversion"/>
  </si>
  <si>
    <t>发布流程</t>
    <phoneticPr fontId="4" type="noConversion"/>
  </si>
  <si>
    <t>运营工具</t>
    <phoneticPr fontId="4" type="noConversion"/>
  </si>
  <si>
    <t>功能项</t>
    <phoneticPr fontId="4" type="noConversion"/>
  </si>
  <si>
    <t>没有美术表现。设计贴近世界观</t>
    <phoneticPr fontId="4" type="noConversion"/>
  </si>
  <si>
    <t>除了妲己暂时没有，可能会用人形宠当NPC</t>
    <phoneticPr fontId="4" type="noConversion"/>
  </si>
  <si>
    <t>技能</t>
    <phoneticPr fontId="5" type="noConversion"/>
  </si>
  <si>
    <t>AI</t>
    <phoneticPr fontId="5" type="noConversion"/>
  </si>
  <si>
    <t>其他</t>
    <phoneticPr fontId="4" type="noConversion"/>
  </si>
  <si>
    <t>10套（勤奋5+倾向5）</t>
    <phoneticPr fontId="5" type="noConversion"/>
  </si>
  <si>
    <t>物攻*6</t>
    <phoneticPr fontId="4" type="noConversion"/>
  </si>
  <si>
    <t>法攻*15</t>
    <phoneticPr fontId="4" type="noConversion"/>
  </si>
  <si>
    <t>buff or debuff*14</t>
    <phoneticPr fontId="4" type="noConversion"/>
  </si>
  <si>
    <t>其他*2</t>
    <phoneticPr fontId="4" type="noConversion"/>
  </si>
  <si>
    <t>大招*23 （操作表现几套？）</t>
    <phoneticPr fontId="4" type="noConversion"/>
  </si>
  <si>
    <t>boss技能*16</t>
    <phoneticPr fontId="4" type="noConversion"/>
  </si>
  <si>
    <t>队长+友情*36</t>
    <phoneticPr fontId="4" type="noConversion"/>
  </si>
  <si>
    <t>CP技能（待设计第一期不强需求）</t>
    <phoneticPr fontId="4" type="noConversion"/>
  </si>
  <si>
    <t>副本结算功能</t>
    <phoneticPr fontId="4" type="noConversion"/>
  </si>
  <si>
    <t>活动</t>
    <phoneticPr fontId="5" type="noConversion"/>
  </si>
  <si>
    <t>已加</t>
    <phoneticPr fontId="4" type="noConversion"/>
  </si>
  <si>
    <t>A:</t>
    <phoneticPr fontId="4" type="noConversion"/>
  </si>
  <si>
    <t>A:</t>
    <phoneticPr fontId="4" type="noConversion"/>
  </si>
  <si>
    <t>A:</t>
    <phoneticPr fontId="4" type="noConversion"/>
  </si>
  <si>
    <t>模块</t>
    <phoneticPr fontId="9" type="noConversion"/>
  </si>
  <si>
    <t>细分</t>
    <phoneticPr fontId="9" type="noConversion"/>
  </si>
  <si>
    <t>功能简述</t>
    <phoneticPr fontId="9" type="noConversion"/>
  </si>
  <si>
    <t>优先级</t>
    <phoneticPr fontId="9" type="noConversion"/>
  </si>
  <si>
    <t>文档</t>
    <phoneticPr fontId="9" type="noConversion"/>
  </si>
  <si>
    <t>开发</t>
    <phoneticPr fontId="9" type="noConversion"/>
  </si>
  <si>
    <t>UI</t>
    <phoneticPr fontId="9" type="noConversion"/>
  </si>
  <si>
    <t>模型</t>
    <phoneticPr fontId="9" type="noConversion"/>
  </si>
  <si>
    <t>特效</t>
    <phoneticPr fontId="9" type="noConversion"/>
  </si>
  <si>
    <t>音效/音乐</t>
    <phoneticPr fontId="9" type="noConversion"/>
  </si>
  <si>
    <t>配置</t>
    <phoneticPr fontId="9" type="noConversion"/>
  </si>
  <si>
    <t>核心部分</t>
    <phoneticPr fontId="9" type="noConversion"/>
  </si>
  <si>
    <t>副本</t>
    <phoneticPr fontId="9" type="noConversion"/>
  </si>
  <si>
    <t>基础逻辑</t>
    <phoneticPr fontId="9" type="noConversion"/>
  </si>
  <si>
    <t>副本结算</t>
    <phoneticPr fontId="9" type="noConversion"/>
  </si>
  <si>
    <t>对局</t>
    <phoneticPr fontId="9" type="noConversion"/>
  </si>
  <si>
    <t>照妖镜</t>
    <phoneticPr fontId="9" type="noConversion"/>
  </si>
  <si>
    <t>道具使用</t>
    <phoneticPr fontId="9" type="noConversion"/>
  </si>
  <si>
    <t>技能系统</t>
    <phoneticPr fontId="9" type="noConversion"/>
  </si>
  <si>
    <t>宠物捕获</t>
  </si>
  <si>
    <t>任务系统</t>
    <phoneticPr fontId="9" type="noConversion"/>
  </si>
  <si>
    <t>村落基础功能</t>
    <phoneticPr fontId="9" type="noConversion"/>
  </si>
  <si>
    <t>宠物基础架构</t>
    <phoneticPr fontId="9" type="noConversion"/>
  </si>
  <si>
    <t>角色基础架构</t>
    <phoneticPr fontId="9" type="noConversion"/>
  </si>
  <si>
    <t>基础功能</t>
    <phoneticPr fontId="9" type="noConversion"/>
  </si>
  <si>
    <t>主界面</t>
    <phoneticPr fontId="9" type="noConversion"/>
  </si>
  <si>
    <t>疲劳值</t>
    <phoneticPr fontId="9" type="noConversion"/>
  </si>
  <si>
    <t>10分钟恢复1点，每天120点，1~30级随等级成长从20点涨到120点</t>
    <phoneticPr fontId="9" type="noConversion"/>
  </si>
  <si>
    <t>背包</t>
    <phoneticPr fontId="9" type="noConversion"/>
  </si>
  <si>
    <t>道具（包括装备）基础架构</t>
    <phoneticPr fontId="9" type="noConversion"/>
  </si>
  <si>
    <t>托管</t>
    <phoneticPr fontId="9" type="noConversion"/>
  </si>
  <si>
    <t>个人信息界面（及宠物UI）</t>
    <phoneticPr fontId="9" type="noConversion"/>
  </si>
  <si>
    <t>服务器分流</t>
    <phoneticPr fontId="9" type="noConversion"/>
  </si>
  <si>
    <t>创建角色、角色选择</t>
    <phoneticPr fontId="9" type="noConversion"/>
  </si>
  <si>
    <t>登录流程（及账号创建）</t>
    <phoneticPr fontId="9" type="noConversion"/>
  </si>
  <si>
    <t>商城</t>
    <phoneticPr fontId="9" type="noConversion"/>
  </si>
  <si>
    <t>好友</t>
    <phoneticPr fontId="9" type="noConversion"/>
  </si>
  <si>
    <t>包括好友助战和友情值系统</t>
    <phoneticPr fontId="9" type="noConversion"/>
  </si>
  <si>
    <t>npc商店</t>
    <phoneticPr fontId="9" type="noConversion"/>
  </si>
  <si>
    <t>排行榜</t>
    <phoneticPr fontId="9" type="noConversion"/>
  </si>
  <si>
    <t>副本星级系统（包含自动战斗）</t>
    <phoneticPr fontId="9" type="noConversion"/>
  </si>
  <si>
    <t>宠物图鉴</t>
    <phoneticPr fontId="9" type="noConversion"/>
  </si>
  <si>
    <t>活动指引界面</t>
    <phoneticPr fontId="9" type="noConversion"/>
  </si>
  <si>
    <t>运营活动接口</t>
    <phoneticPr fontId="9" type="noConversion"/>
  </si>
  <si>
    <t>新手引导</t>
    <phoneticPr fontId="9" type="noConversion"/>
  </si>
  <si>
    <t>强制引导</t>
    <phoneticPr fontId="9" type="noConversion"/>
  </si>
  <si>
    <t>公会</t>
    <phoneticPr fontId="9" type="noConversion"/>
  </si>
  <si>
    <t>拍卖行</t>
    <phoneticPr fontId="9" type="noConversion"/>
  </si>
  <si>
    <t>邮箱</t>
    <phoneticPr fontId="9" type="noConversion"/>
  </si>
  <si>
    <t>音量，音效及画质调节</t>
  </si>
  <si>
    <t>支付功能</t>
  </si>
  <si>
    <t>渠道sdk+ios</t>
  </si>
  <si>
    <t>系统</t>
    <phoneticPr fontId="9" type="noConversion"/>
  </si>
  <si>
    <t>vip</t>
    <phoneticPr fontId="9" type="noConversion"/>
  </si>
  <si>
    <t>宠物升星</t>
    <phoneticPr fontId="9" type="noConversion"/>
  </si>
  <si>
    <t>宠物进化</t>
    <phoneticPr fontId="9" type="noConversion"/>
  </si>
  <si>
    <t>宠物合成（炼妖）</t>
    <phoneticPr fontId="9" type="noConversion"/>
  </si>
  <si>
    <t>宠物繁殖（交互）</t>
    <phoneticPr fontId="9" type="noConversion"/>
  </si>
  <si>
    <t>个性化，4级或5级坑，异步交互玩法，同种怪物才能</t>
    <phoneticPr fontId="9" type="noConversion"/>
  </si>
  <si>
    <t>宠物装备</t>
    <phoneticPr fontId="9" type="noConversion"/>
  </si>
  <si>
    <t>一类宠物对应1套装备，一共6类宠物：物攻敏，法攻敏，物攻防，法攻防，纯防，纯力，均衡</t>
    <phoneticPr fontId="9" type="noConversion"/>
  </si>
  <si>
    <t>宠物装备强化</t>
    <phoneticPr fontId="9" type="noConversion"/>
  </si>
  <si>
    <t>宠物装备进阶</t>
    <phoneticPr fontId="9" type="noConversion"/>
  </si>
  <si>
    <t>宠物装备宝石</t>
    <phoneticPr fontId="9" type="noConversion"/>
  </si>
  <si>
    <t>宠物装备洗炼</t>
    <phoneticPr fontId="9" type="noConversion"/>
  </si>
  <si>
    <t>宠物技能升级</t>
    <phoneticPr fontId="9" type="noConversion"/>
  </si>
  <si>
    <t>1级坑，延长游戏寿命，花费金钱升级技能</t>
    <phoneticPr fontId="9" type="noConversion"/>
  </si>
  <si>
    <t>神秘地图（抽卡）</t>
    <phoneticPr fontId="9" type="noConversion"/>
  </si>
  <si>
    <t>购买宝图可以探索，内含道具或者宠物</t>
    <phoneticPr fontId="9" type="noConversion"/>
  </si>
  <si>
    <t>阵型</t>
    <phoneticPr fontId="9" type="noConversion"/>
  </si>
  <si>
    <t>玩家装备套装系统</t>
    <phoneticPr fontId="9" type="noConversion"/>
  </si>
  <si>
    <t>3级坑，固定一套装备产出对队伍的增益属性及队长技能。使用好友宠物时可以享受其队长技能</t>
    <phoneticPr fontId="9" type="noConversion"/>
  </si>
  <si>
    <t>活动</t>
    <phoneticPr fontId="9" type="noConversion"/>
  </si>
  <si>
    <t>签到</t>
    <phoneticPr fontId="9" type="noConversion"/>
  </si>
  <si>
    <t>产出rmb代币，宠物魂魄，金钱，疲劳药，装备强化材料</t>
    <phoneticPr fontId="9" type="noConversion"/>
  </si>
  <si>
    <t>产出经验，费费脑子，灌输世界观</t>
    <phoneticPr fontId="9" type="noConversion"/>
  </si>
  <si>
    <t>挂机刷经验玩法，随机副本，随机同等级段怪物，根据等级变换随机组</t>
    <phoneticPr fontId="9" type="noConversion"/>
  </si>
  <si>
    <t>竞技场</t>
    <phoneticPr fontId="9" type="noConversion"/>
  </si>
  <si>
    <t>异步交互玩法，产出专有宠物魂魄，宠物装备</t>
    <phoneticPr fontId="9" type="noConversion"/>
  </si>
  <si>
    <t>异步交互玩法，占领擂台越长时间，收益越高，产出专有货币，可以换专有宠物魂魄</t>
    <phoneticPr fontId="9" type="noConversion"/>
  </si>
  <si>
    <t>公会战</t>
    <phoneticPr fontId="9" type="noConversion"/>
  </si>
  <si>
    <t>异步交互玩法，大量产出宠物经验及宠物装备强化材料，高阶装备胚子，宝石，公会之间布阵互相攻击</t>
    <phoneticPr fontId="9" type="noConversion"/>
  </si>
  <si>
    <t>公会副本</t>
    <phoneticPr fontId="9" type="noConversion"/>
  </si>
  <si>
    <t>交互玩法，推大boss，或者合理完成一个探索副本（每人进去一定时间，按照探索度来判定完成），产生宝石，装备强化材料</t>
    <phoneticPr fontId="9" type="noConversion"/>
  </si>
  <si>
    <t>稀有探索玩法</t>
    <phoneticPr fontId="9" type="noConversion"/>
  </si>
  <si>
    <t>大冒险</t>
    <phoneticPr fontId="9" type="noConversion"/>
  </si>
  <si>
    <t>种菜玩法，但是时间在30分钟~2小时为主，少量10小时及以上任务，类似wow的要塞任务</t>
    <phoneticPr fontId="9" type="noConversion"/>
  </si>
  <si>
    <t>挨个打boss，产出洗炼材料</t>
    <phoneticPr fontId="9" type="noConversion"/>
  </si>
  <si>
    <t>家园</t>
    <phoneticPr fontId="9" type="noConversion"/>
  </si>
  <si>
    <t>主要作为基础作物产出，建筑物种类固定，个数有限，位置固定，可以升级</t>
    <phoneticPr fontId="9" type="noConversion"/>
  </si>
  <si>
    <t>世界boss</t>
    <phoneticPr fontId="9" type="noConversion"/>
  </si>
  <si>
    <t>同步副本，每人带2个宠物（1主1备），3人一组打boss，产出稀有宠物魂魄</t>
    <phoneticPr fontId="9" type="noConversion"/>
  </si>
  <si>
    <t>地藏宫殿</t>
    <phoneticPr fontId="9" type="noConversion"/>
  </si>
  <si>
    <t>同步副本+pvp。趟地图，寻宝，第一个人拿到寻到宝物后转为pvp互车，产出装备</t>
    <phoneticPr fontId="9" type="noConversion"/>
  </si>
  <si>
    <t>内容</t>
    <phoneticPr fontId="9" type="noConversion"/>
  </si>
  <si>
    <t>等级</t>
    <phoneticPr fontId="9" type="noConversion"/>
  </si>
  <si>
    <t>1~99级</t>
    <phoneticPr fontId="9" type="noConversion"/>
  </si>
  <si>
    <t>技能</t>
    <phoneticPr fontId="9" type="noConversion"/>
  </si>
  <si>
    <t>物攻</t>
    <phoneticPr fontId="9" type="noConversion"/>
  </si>
  <si>
    <t>√</t>
    <phoneticPr fontId="9" type="noConversion"/>
  </si>
  <si>
    <t>法攻</t>
    <phoneticPr fontId="9" type="noConversion"/>
  </si>
  <si>
    <t>buff or debuff</t>
    <phoneticPr fontId="9" type="noConversion"/>
  </si>
  <si>
    <t>√</t>
    <phoneticPr fontId="9" type="noConversion"/>
  </si>
  <si>
    <t>大招</t>
    <phoneticPr fontId="9" type="noConversion"/>
  </si>
  <si>
    <t>√</t>
    <phoneticPr fontId="9" type="noConversion"/>
  </si>
  <si>
    <t>其他</t>
    <phoneticPr fontId="9" type="noConversion"/>
  </si>
  <si>
    <t>boss技能</t>
    <phoneticPr fontId="9" type="noConversion"/>
  </si>
  <si>
    <t>被动技能</t>
    <phoneticPr fontId="9" type="noConversion"/>
  </si>
  <si>
    <t>极少量需求比如盾</t>
    <phoneticPr fontId="9" type="noConversion"/>
  </si>
  <si>
    <t>队长+友情</t>
    <phoneticPr fontId="9" type="noConversion"/>
  </si>
  <si>
    <t>无</t>
    <phoneticPr fontId="9" type="noConversion"/>
  </si>
  <si>
    <t>CP技能</t>
    <phoneticPr fontId="9" type="noConversion"/>
  </si>
  <si>
    <t>待设计第一期不强需求</t>
    <phoneticPr fontId="9" type="noConversion"/>
  </si>
  <si>
    <t>AI</t>
    <phoneticPr fontId="9" type="noConversion"/>
  </si>
  <si>
    <t>10(勤奋5+倾向5）</t>
    <phoneticPr fontId="9" type="noConversion"/>
  </si>
  <si>
    <t>副本</t>
    <phoneticPr fontId="9" type="noConversion"/>
  </si>
  <si>
    <t>普通难度</t>
    <phoneticPr fontId="9" type="noConversion"/>
  </si>
  <si>
    <t>150个，主要构成为4个世界，每个世界2个区域，每个区域8个副本，其中有2个boss为主，6个相对均衡。副本对局数量3~6个，副本房间数量4*4~7*7。</t>
    <phoneticPr fontId="9" type="noConversion"/>
  </si>
  <si>
    <t>困难难度</t>
    <phoneticPr fontId="9" type="noConversion"/>
  </si>
  <si>
    <t>150个，又普通副本复用。Boss为主关卡部分技能重设，突出boss玩法，产出怪物魂魄，装备材料</t>
    <phoneticPr fontId="9" type="noConversion"/>
  </si>
  <si>
    <t>任务</t>
    <phoneticPr fontId="9" type="noConversion"/>
  </si>
  <si>
    <t>主线任务</t>
    <phoneticPr fontId="9" type="noConversion"/>
  </si>
  <si>
    <t>150个，引导主线剧情</t>
    <phoneticPr fontId="9" type="noConversion"/>
  </si>
  <si>
    <t>支线任务</t>
    <phoneticPr fontId="9" type="noConversion"/>
  </si>
  <si>
    <t>150个，引导困难副本</t>
    <phoneticPr fontId="9" type="noConversion"/>
  </si>
  <si>
    <t>日常任务</t>
    <phoneticPr fontId="9" type="noConversion"/>
  </si>
  <si>
    <t>100个，每个等级段10个</t>
    <phoneticPr fontId="9" type="noConversion"/>
  </si>
  <si>
    <t>公会任务</t>
    <phoneticPr fontId="9" type="noConversion"/>
  </si>
  <si>
    <t>20个</t>
    <phoneticPr fontId="9" type="noConversion"/>
  </si>
  <si>
    <t>特殊进化任务</t>
    <phoneticPr fontId="9" type="noConversion"/>
  </si>
  <si>
    <t>32个8*4</t>
    <phoneticPr fontId="9" type="noConversion"/>
  </si>
  <si>
    <t>宠物</t>
    <phoneticPr fontId="9" type="noConversion"/>
  </si>
  <si>
    <t>boss进化</t>
    <phoneticPr fontId="9" type="noConversion"/>
  </si>
  <si>
    <t>boss</t>
    <phoneticPr fontId="9" type="noConversion"/>
  </si>
  <si>
    <t>高阶人型</t>
    <phoneticPr fontId="9" type="noConversion"/>
  </si>
  <si>
    <t>高阶兽型</t>
    <phoneticPr fontId="9" type="noConversion"/>
  </si>
  <si>
    <t>普通兽型</t>
    <phoneticPr fontId="9" type="noConversion"/>
  </si>
  <si>
    <t>纯材料</t>
    <phoneticPr fontId="9" type="noConversion"/>
  </si>
  <si>
    <t>进化配方设计</t>
    <phoneticPr fontId="9" type="noConversion"/>
  </si>
  <si>
    <t>8个，主要针对的是特殊进化任务</t>
    <phoneticPr fontId="9" type="noConversion"/>
  </si>
  <si>
    <t>npc</t>
    <phoneticPr fontId="9" type="noConversion"/>
  </si>
  <si>
    <t>妲己</t>
    <phoneticPr fontId="9" type="noConversion"/>
  </si>
  <si>
    <t>角色</t>
    <phoneticPr fontId="9" type="noConversion"/>
  </si>
  <si>
    <t>男身体</t>
    <phoneticPr fontId="9" type="noConversion"/>
  </si>
  <si>
    <t>男头（免费）</t>
    <phoneticPr fontId="9" type="noConversion"/>
  </si>
  <si>
    <t>男头（付费）</t>
    <phoneticPr fontId="9" type="noConversion"/>
  </si>
  <si>
    <t>女身体</t>
    <phoneticPr fontId="9" type="noConversion"/>
  </si>
  <si>
    <t>女头（免费）</t>
    <phoneticPr fontId="9" type="noConversion"/>
  </si>
  <si>
    <t>女头（付费）</t>
    <phoneticPr fontId="9" type="noConversion"/>
  </si>
  <si>
    <t>场景</t>
    <phoneticPr fontId="9" type="noConversion"/>
  </si>
  <si>
    <t>副本</t>
    <phoneticPr fontId="9" type="noConversion"/>
  </si>
  <si>
    <t>6组</t>
    <phoneticPr fontId="9" type="noConversion"/>
  </si>
  <si>
    <t>10个</t>
    <phoneticPr fontId="9" type="noConversion"/>
  </si>
  <si>
    <t>活动</t>
    <phoneticPr fontId="9" type="noConversion"/>
  </si>
  <si>
    <t>1周原画</t>
    <phoneticPr fontId="9" type="noConversion"/>
  </si>
  <si>
    <t>1周3D</t>
    <phoneticPr fontId="9" type="noConversion"/>
  </si>
  <si>
    <t>2~3天装配</t>
    <phoneticPr fontId="9" type="noConversion"/>
  </si>
  <si>
    <t>村落</t>
    <phoneticPr fontId="9" type="noConversion"/>
  </si>
  <si>
    <t>1个，8个建筑物</t>
    <phoneticPr fontId="9" type="noConversion"/>
  </si>
  <si>
    <t>100~200件</t>
    <phoneticPr fontId="9" type="noConversion"/>
  </si>
  <si>
    <t>角色装备</t>
    <phoneticPr fontId="9" type="noConversion"/>
  </si>
  <si>
    <t>10套以下</t>
    <phoneticPr fontId="9" type="noConversion"/>
  </si>
  <si>
    <t>算上男女总数</t>
    <phoneticPr fontId="9" type="noConversion"/>
  </si>
  <si>
    <t>开发工具</t>
    <phoneticPr fontId="9" type="noConversion"/>
  </si>
  <si>
    <t>kathy</t>
    <phoneticPr fontId="4" type="noConversion"/>
  </si>
  <si>
    <t>优先级2的内容偏多，需要再细分一下先后顺序</t>
    <phoneticPr fontId="4" type="noConversion"/>
  </si>
  <si>
    <t>状态</t>
    <phoneticPr fontId="5" type="noConversion"/>
  </si>
  <si>
    <t>被动技能*30（怪物倾向性设计）</t>
    <phoneticPr fontId="4" type="noConversion"/>
  </si>
  <si>
    <t>高阶人型*15（3D、动作、特效）</t>
    <phoneticPr fontId="9" type="noConversion"/>
  </si>
  <si>
    <t>普通兽型*30（3D、动作、特效）</t>
    <phoneticPr fontId="9" type="noConversion"/>
  </si>
  <si>
    <t>纯材料*3（3D、动作、特效）</t>
    <phoneticPr fontId="9" type="noConversion"/>
  </si>
  <si>
    <t>boss*8（3D、动作、特效）</t>
    <phoneticPr fontId="9" type="noConversion"/>
  </si>
  <si>
    <t>高阶兽型*7（3D、动作、特效）</t>
    <phoneticPr fontId="9" type="noConversion"/>
  </si>
  <si>
    <t>boss进化*3（3D、动作、特效）</t>
    <phoneticPr fontId="9" type="noConversion"/>
  </si>
  <si>
    <t>进化配方设计*8（3D、动作、特效）</t>
    <phoneticPr fontId="9" type="noConversion"/>
  </si>
  <si>
    <t>√</t>
    <phoneticPr fontId="5" type="noConversion"/>
  </si>
  <si>
    <t>规划介绍，有对系统不明确的地方统一一下思想</t>
    <phoneticPr fontId="4" type="noConversion"/>
  </si>
  <si>
    <t>优先级调整，按制作顺序规划，进行统一</t>
    <phoneticPr fontId="4" type="noConversion"/>
  </si>
  <si>
    <t>统一游戏内容范围</t>
    <phoneticPr fontId="4" type="noConversion"/>
  </si>
  <si>
    <t>其他疑问讨论</t>
    <phoneticPr fontId="4" type="noConversion"/>
  </si>
  <si>
    <t>会后各自填写时间</t>
    <phoneticPr fontId="4" type="noConversion"/>
  </si>
  <si>
    <t>策划</t>
    <phoneticPr fontId="4" type="noConversion"/>
  </si>
  <si>
    <t>程序</t>
    <phoneticPr fontId="4" type="noConversion"/>
  </si>
  <si>
    <t>测试</t>
    <phoneticPr fontId="4" type="noConversion"/>
  </si>
  <si>
    <t>美术</t>
    <phoneticPr fontId="4" type="noConversion"/>
  </si>
  <si>
    <t>PM</t>
    <phoneticPr fontId="4" type="noConversion"/>
  </si>
  <si>
    <t>讨论</t>
    <phoneticPr fontId="4" type="noConversion"/>
  </si>
  <si>
    <t>妲己</t>
    <phoneticPr fontId="9" type="noConversion"/>
  </si>
  <si>
    <t>男身体</t>
    <phoneticPr fontId="9" type="noConversion"/>
  </si>
  <si>
    <t>宠物升星</t>
    <phoneticPr fontId="4" type="noConversion"/>
  </si>
  <si>
    <t>活动</t>
    <phoneticPr fontId="4" type="noConversion"/>
  </si>
  <si>
    <t>副本增加星级系统，共3星，2星可自动战斗，3星可扫荡，1星条件统一为通关即可，2,3星条件包含：没有怪物死亡；所有怪物hp没有到过N%以下；在XX怪释放XX之前击败等</t>
    <phoneticPr fontId="9" type="noConversion"/>
  </si>
  <si>
    <t>2级坑，延长游戏寿命。15星，1~5星：固定道具；6~10星：固定道具+同种怪物；11~15星：固定道具+同星同种怪物，怪物成长系数加成 5种怪物种类，每类针对不同星级有一套系数加成</t>
    <phoneticPr fontId="9" type="noConversion"/>
  </si>
  <si>
    <t>问题补充</t>
    <phoneticPr fontId="4" type="noConversion"/>
  </si>
  <si>
    <t>宠物品质表现打算如何做？套在什么属性上</t>
    <phoneticPr fontId="4" type="noConversion"/>
  </si>
  <si>
    <t>品级只代表稀有度，不能直接反应宠物数值</t>
    <phoneticPr fontId="4" type="noConversion"/>
  </si>
  <si>
    <t>宠物进化途径需要xw，小星确认，统一进化方式</t>
    <phoneticPr fontId="4" type="noConversion"/>
  </si>
  <si>
    <t>4级坑，部分属性可以重新roll随机属性</t>
    <phoneticPr fontId="9" type="noConversion"/>
  </si>
  <si>
    <t>个性化，4级坑倾向选择，每件装备可以打1~3个宝石孔，形状随机，宝石分为1~n级别，N个类别，每类别对应1组属性，每级别对应具体值</t>
    <phoneticPr fontId="9" type="noConversion"/>
  </si>
  <si>
    <t>宠物装备宝石合成</t>
    <phoneticPr fontId="4" type="noConversion"/>
  </si>
  <si>
    <t>3级坑，建立在宠物装备强化的基础上，强化到一定程度后通过进阶变化品质</t>
    <phoneticPr fontId="9" type="noConversion"/>
  </si>
  <si>
    <t>装备强化、进阶属性变化通过公式还是配表实现？</t>
    <phoneticPr fontId="4" type="noConversion"/>
  </si>
  <si>
    <t>zz推荐公式</t>
    <phoneticPr fontId="4" type="noConversion"/>
  </si>
  <si>
    <t>各种合成考虑</t>
    <phoneticPr fontId="4" type="noConversion"/>
  </si>
  <si>
    <t>角色有队长技能，宠物没有队长技能，可以选择给好友哪个宠物用，但队长技能是通过角色装备确定的</t>
    <phoneticPr fontId="4" type="noConversion"/>
  </si>
  <si>
    <t>队长技能需要展示，但不需要加成到怪物属性上进行展示</t>
    <phoneticPr fontId="4" type="noConversion"/>
  </si>
  <si>
    <t>宠物和队长的被动加成是否需要直接展示在怪物属性上？</t>
    <phoneticPr fontId="4" type="noConversion"/>
  </si>
  <si>
    <t>xw：不需要显示</t>
    <phoneticPr fontId="4" type="noConversion"/>
  </si>
  <si>
    <t>被动技能的加成计算需要回归到伤害公式</t>
    <phoneticPr fontId="4" type="noConversion"/>
  </si>
  <si>
    <t>个性化，炼妖，合成道具（基础生活需求）和稀有物种（r非r差异性）。相对进化来说产出结果是随机的，稀有物种的产出渠道</t>
    <phoneticPr fontId="9" type="noConversion"/>
  </si>
  <si>
    <t>2级坑延长游戏寿命，每类宠物固定类型装备，一个装备可以从头强化到位，没啥选择。强化需要材料和金钱</t>
    <phoneticPr fontId="9" type="noConversion"/>
  </si>
  <si>
    <t>UI摆放需要考虑分辨率问题</t>
    <phoneticPr fontId="4" type="noConversion"/>
  </si>
  <si>
    <t>需要注意缩放问题</t>
    <phoneticPr fontId="4" type="noConversion"/>
  </si>
  <si>
    <t>只有系统邮件</t>
    <phoneticPr fontId="4" type="noConversion"/>
  </si>
  <si>
    <t>3D展示</t>
    <phoneticPr fontId="4" type="noConversion"/>
  </si>
  <si>
    <t>2级坑，阵型要求：种类，性别，固定怪物，五行，站位（高级）。先选怪，后选阵，怪物匹配后阵型效果才能生效</t>
    <phoneticPr fontId="9" type="noConversion"/>
  </si>
  <si>
    <t>阵型加成需要回归到伤害公式</t>
    <phoneticPr fontId="4" type="noConversion"/>
  </si>
  <si>
    <t>考虑各功能、活动UI复用情况</t>
    <phoneticPr fontId="4" type="noConversion"/>
  </si>
  <si>
    <t>标记类内容的逻辑需要在伤害公式中统一规划（如：无敌，反弹等状态）</t>
    <phoneticPr fontId="4" type="noConversion"/>
  </si>
  <si>
    <t>UI基础样式最好给一些参考，能协助估算时间</t>
    <phoneticPr fontId="4" type="noConversion"/>
  </si>
  <si>
    <t>给美术和程序</t>
    <phoneticPr fontId="4" type="noConversion"/>
  </si>
  <si>
    <t>角色原画大概需要2个月的时间</t>
    <phoneticPr fontId="4" type="noConversion"/>
  </si>
  <si>
    <t>副本选择</t>
    <phoneticPr fontId="4" type="noConversion"/>
  </si>
  <si>
    <t>副本</t>
    <phoneticPr fontId="5" type="noConversion"/>
  </si>
  <si>
    <t>副本选择</t>
    <phoneticPr fontId="5" type="noConversion"/>
  </si>
  <si>
    <t>4月30日下午</t>
    <phoneticPr fontId="4" type="noConversion"/>
  </si>
  <si>
    <t>测试</t>
    <phoneticPr fontId="5" type="noConversion"/>
  </si>
  <si>
    <t>文档分析</t>
    <phoneticPr fontId="5" type="noConversion"/>
  </si>
  <si>
    <t>√</t>
    <phoneticPr fontId="5" type="noConversion"/>
  </si>
  <si>
    <t>0..25</t>
    <phoneticPr fontId="5" type="noConversion"/>
  </si>
  <si>
    <t>用例</t>
    <phoneticPr fontId="5" type="noConversion"/>
  </si>
  <si>
    <t>QA备注</t>
    <phoneticPr fontId="5" type="noConversion"/>
  </si>
  <si>
    <t>认为只是宠物相关的基础内容，不包含各种宠物相关的功能</t>
    <phoneticPr fontId="5" type="noConversion"/>
  </si>
  <si>
    <t>包含补充开发内容和添加log</t>
    <phoneticPr fontId="5" type="noConversion"/>
  </si>
  <si>
    <t>√</t>
    <phoneticPr fontId="5" type="noConversion"/>
  </si>
  <si>
    <t>只包含抓宠的道具使用</t>
    <phoneticPr fontId="5" type="noConversion"/>
  </si>
  <si>
    <t>用例和测试放到每个本和怪身上具体测试</t>
    <phoneticPr fontId="5" type="noConversion"/>
  </si>
  <si>
    <t>按照xw说的非常简单的技能逻辑</t>
    <phoneticPr fontId="5" type="noConversion"/>
  </si>
  <si>
    <t>文档分析和用例只考虑了文档修改部分</t>
    <phoneticPr fontId="5" type="noConversion"/>
  </si>
  <si>
    <t>不包含套装配置测试</t>
    <phoneticPr fontId="5" type="noConversion"/>
  </si>
  <si>
    <t>不包含装备内容配置测试</t>
    <phoneticPr fontId="5" type="noConversion"/>
  </si>
  <si>
    <t>缺少副本内容条目，时间估算在这里</t>
    <phoneticPr fontId="5" type="noConversion"/>
  </si>
  <si>
    <t>测试时间不可预估</t>
    <phoneticPr fontId="5" type="noConversion"/>
  </si>
  <si>
    <t>也许可以不用测试</t>
    <phoneticPr fontId="5" type="noConversion"/>
  </si>
  <si>
    <t>文档分析时间为基础时间*1.5（与策划反馈修改）
用例时间为基础时间*1.3（走读修改）
测试时间为基础时间*2（提bug，验bug，出现不可预知阻碍，多机型兼容性）</t>
    <phoneticPr fontId="5" type="noConversion"/>
  </si>
  <si>
    <t>客户端开发</t>
    <phoneticPr fontId="4" type="noConversion"/>
  </si>
  <si>
    <t>#</t>
    <phoneticPr fontId="5" type="noConversion"/>
  </si>
  <si>
    <t>服务器开发</t>
    <phoneticPr fontId="5" type="noConversion"/>
  </si>
  <si>
    <t>开发备注</t>
    <phoneticPr fontId="5" type="noConversion"/>
  </si>
  <si>
    <t>目前看来被抓宠封妖完全包括了</t>
    <phoneticPr fontId="5" type="noConversion"/>
  </si>
  <si>
    <t>非同步pve</t>
    <phoneticPr fontId="5" type="noConversion"/>
  </si>
  <si>
    <t>我们内部测试帐号，不包括各个渠道</t>
    <phoneticPr fontId="5" type="noConversion"/>
  </si>
  <si>
    <t>活动功能框架</t>
    <phoneticPr fontId="5" type="noConversion"/>
  </si>
  <si>
    <t>同步玩法重新写</t>
    <phoneticPr fontId="5" type="noConversion"/>
  </si>
  <si>
    <t>基于同步玩法</t>
    <phoneticPr fontId="5" type="noConversion"/>
  </si>
  <si>
    <t>不是太清楚，接入量未知</t>
    <phoneticPr fontId="5" type="noConversion"/>
  </si>
  <si>
    <t>是否是gm工具？</t>
    <phoneticPr fontId="5" type="noConversion"/>
  </si>
  <si>
    <t>几种表格未知</t>
    <phoneticPr fontId="5" type="noConversion"/>
  </si>
  <si>
    <t>人天*1.5，debug时间，和很多不确定因素，包括一些卡点，未知的文档，以及文档反馈修改</t>
    <phoneticPr fontId="5" type="noConversion"/>
  </si>
  <si>
    <t>不包括ui动画效果(后面的ui都不包括ui特效)</t>
    <phoneticPr fontId="5" type="noConversion"/>
  </si>
  <si>
    <t>√</t>
  </si>
  <si>
    <t>数值</t>
    <phoneticPr fontId="5" type="noConversion"/>
  </si>
  <si>
    <t>文档反馈</t>
    <phoneticPr fontId="5" type="noConversion"/>
  </si>
  <si>
    <t>数值反馈</t>
    <phoneticPr fontId="5" type="noConversion"/>
  </si>
  <si>
    <t>狩猎场 （这个是不是更是亮点，可以优先做？）</t>
    <phoneticPr fontId="4" type="noConversion"/>
  </si>
  <si>
    <t>探索性玩法，单机，产出稀有宠物稀有材料。随机副本。3个道具合成1个道具，决定随机内容及奖励</t>
    <phoneticPr fontId="9" type="noConversion"/>
  </si>
  <si>
    <t>功能项</t>
    <phoneticPr fontId="5" type="noConversion"/>
  </si>
  <si>
    <t>地藏宫殿</t>
    <phoneticPr fontId="4" type="noConversion"/>
  </si>
  <si>
    <t>宠物阵型</t>
    <phoneticPr fontId="4" type="noConversion"/>
  </si>
  <si>
    <t>宠物繁殖（交互）</t>
    <phoneticPr fontId="4" type="noConversion"/>
  </si>
  <si>
    <t>活动</t>
    <phoneticPr fontId="4" type="noConversion"/>
  </si>
  <si>
    <t>公会副本</t>
    <phoneticPr fontId="4" type="noConversion"/>
  </si>
  <si>
    <t>配置bug修复</t>
    <phoneticPr fontId="5" type="noConversion"/>
  </si>
  <si>
    <r>
      <t>主线任务*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" type="noConversion"/>
  </si>
  <si>
    <r>
      <t>支线任务*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" type="noConversion"/>
  </si>
  <si>
    <r>
      <t>日常任务*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" type="noConversion"/>
  </si>
  <si>
    <r>
      <t>普通难度*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" type="noConversion"/>
  </si>
  <si>
    <r>
      <t>困难难度*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" type="noConversion"/>
  </si>
  <si>
    <t>客户端缩减后</t>
    <phoneticPr fontId="5" type="noConversion"/>
  </si>
  <si>
    <t>服务器缩减后</t>
    <phoneticPr fontId="5" type="noConversion"/>
  </si>
  <si>
    <t>策划配置缩减后</t>
    <phoneticPr fontId="5" type="noConversion"/>
  </si>
  <si>
    <t>策划时间</t>
    <phoneticPr fontId="5" type="noConversion"/>
  </si>
  <si>
    <t>程序时间-缩减前</t>
    <phoneticPr fontId="5" type="noConversion"/>
  </si>
  <si>
    <t>程序时间-缩减后</t>
    <phoneticPr fontId="5" type="noConversion"/>
  </si>
  <si>
    <t>核心乐趣点</t>
    <phoneticPr fontId="5" type="noConversion"/>
  </si>
  <si>
    <t>战斗乐趣</t>
    <phoneticPr fontId="5" type="noConversion"/>
  </si>
  <si>
    <t>照妖镜，探索，寻宝</t>
    <phoneticPr fontId="5" type="noConversion"/>
  </si>
  <si>
    <t>欣赏</t>
    <phoneticPr fontId="5" type="noConversion"/>
  </si>
  <si>
    <t>收集</t>
    <phoneticPr fontId="5" type="noConversion"/>
  </si>
  <si>
    <t>协作-社交</t>
    <phoneticPr fontId="5" type="noConversion"/>
  </si>
  <si>
    <t>随便杀戮，自我挑战（操作）</t>
    <phoneticPr fontId="5" type="noConversion"/>
  </si>
  <si>
    <t>好运气， 感觉聪明</t>
    <phoneticPr fontId="5" type="noConversion"/>
  </si>
  <si>
    <t>欣赏故事</t>
    <phoneticPr fontId="5" type="noConversion"/>
  </si>
  <si>
    <t>收集成就，独一无二</t>
    <phoneticPr fontId="5" type="noConversion"/>
  </si>
  <si>
    <t>某些同步玩法</t>
    <phoneticPr fontId="5" type="noConversion"/>
  </si>
  <si>
    <t>任意行为，欣赏美术</t>
    <phoneticPr fontId="5" type="noConversion"/>
  </si>
  <si>
    <t>探险</t>
    <phoneticPr fontId="5" type="noConversion"/>
  </si>
  <si>
    <t>画风/表现</t>
    <phoneticPr fontId="5" type="noConversion"/>
  </si>
  <si>
    <t>协作</t>
    <phoneticPr fontId="5" type="noConversion"/>
  </si>
  <si>
    <t>第一个版本</t>
    <phoneticPr fontId="5" type="noConversion"/>
  </si>
  <si>
    <t>第二个版本</t>
    <phoneticPr fontId="5" type="noConversion"/>
  </si>
  <si>
    <t>第三个版本</t>
    <phoneticPr fontId="5" type="noConversion"/>
  </si>
  <si>
    <t>第四个版本</t>
    <phoneticPr fontId="5" type="noConversion"/>
  </si>
  <si>
    <t>第五个版本</t>
    <phoneticPr fontId="5" type="noConversion"/>
  </si>
  <si>
    <t>第六个版本</t>
    <phoneticPr fontId="5" type="noConversion"/>
  </si>
  <si>
    <t>第七个版本</t>
    <phoneticPr fontId="5" type="noConversion"/>
  </si>
  <si>
    <t>体验核心战斗操作乐趣</t>
  </si>
  <si>
    <t>扩展副本乐趣</t>
  </si>
  <si>
    <t>体验基础单独成长乐趣</t>
  </si>
  <si>
    <t>体验收集的乐趣</t>
    <phoneticPr fontId="5" type="noConversion"/>
  </si>
  <si>
    <t>体验交互</t>
    <phoneticPr fontId="5" type="noConversion"/>
  </si>
  <si>
    <t>体验总体成长/付费</t>
    <phoneticPr fontId="5" type="noConversion"/>
  </si>
  <si>
    <t>PVP相关</t>
    <phoneticPr fontId="5" type="noConversion"/>
  </si>
  <si>
    <t>确定美术和表现风格， 包括怪，场景，镜头， 动作，特效， UI，等</t>
  </si>
  <si>
    <t>确定副本寻宝的乐趣点， 照妖镜功能的乐趣</t>
  </si>
  <si>
    <t>宠物相关的各种升级，进化等</t>
  </si>
  <si>
    <t>各种操作的提示和节奏感</t>
    <phoneticPr fontId="5" type="noConversion"/>
  </si>
  <si>
    <t>进一步验证+背包后的对局节奏</t>
    <phoneticPr fontId="5" type="noConversion"/>
  </si>
  <si>
    <t>各种挂机玩法，对之前的体验影响</t>
    <phoneticPr fontId="5" type="noConversion"/>
  </si>
  <si>
    <t>确定核心战斗操作乐趣点（大招/照妖镜）， 扩展点（大招）， 和易用性（照妖镜/使用道具）+ 抓宠。</t>
    <phoneticPr fontId="5" type="noConversion"/>
  </si>
  <si>
    <t>确定副本寻宝和对局的节奏感。</t>
  </si>
  <si>
    <t xml:space="preserve">核心战斗相关功能 </t>
    <phoneticPr fontId="5" type="noConversion"/>
  </si>
  <si>
    <t>副本相关功能</t>
    <phoneticPr fontId="5" type="noConversion"/>
  </si>
  <si>
    <t>村落任务邮箱</t>
    <phoneticPr fontId="5" type="noConversion"/>
  </si>
  <si>
    <t>宠物扩展坑</t>
    <phoneticPr fontId="5" type="noConversion"/>
  </si>
  <si>
    <t>村落，交互， 活动</t>
    <phoneticPr fontId="5" type="noConversion"/>
  </si>
  <si>
    <t>宠物基础功能</t>
    <phoneticPr fontId="5" type="noConversion"/>
  </si>
  <si>
    <t>3-4个对局</t>
    <phoneticPr fontId="5" type="noConversion"/>
  </si>
  <si>
    <t>N个副本</t>
    <phoneticPr fontId="5" type="noConversion"/>
  </si>
  <si>
    <t>副本， 任务，美术 50% 60小时</t>
    <phoneticPr fontId="5" type="noConversion"/>
  </si>
  <si>
    <t>副本， 任务，美术 30%</t>
    <phoneticPr fontId="5" type="noConversion"/>
  </si>
  <si>
    <t>宠物基础架构</t>
    <phoneticPr fontId="5" type="noConversion"/>
  </si>
  <si>
    <t>副本基础逻辑</t>
    <phoneticPr fontId="21" type="noConversion"/>
  </si>
  <si>
    <t>角色、宠物界面</t>
    <phoneticPr fontId="21" type="noConversion"/>
  </si>
  <si>
    <t>宠物图鉴</t>
    <phoneticPr fontId="21" type="noConversion"/>
  </si>
  <si>
    <t>好友</t>
    <phoneticPr fontId="21" type="noConversion"/>
  </si>
  <si>
    <t>商城</t>
    <phoneticPr fontId="21" type="noConversion"/>
  </si>
  <si>
    <t>副本结算功能</t>
    <phoneticPr fontId="21" type="noConversion"/>
  </si>
  <si>
    <t>宠物装备</t>
    <phoneticPr fontId="21" type="noConversion"/>
  </si>
  <si>
    <t>宠物阵型</t>
    <phoneticPr fontId="21" type="noConversion"/>
  </si>
  <si>
    <t>IM</t>
    <phoneticPr fontId="21" type="noConversion"/>
  </si>
  <si>
    <t>VIP</t>
    <phoneticPr fontId="21" type="noConversion"/>
  </si>
  <si>
    <t>核心战斗-伤害公式计算</t>
    <phoneticPr fontId="21" type="noConversion"/>
  </si>
  <si>
    <t>副本选择</t>
    <phoneticPr fontId="5" type="noConversion"/>
  </si>
  <si>
    <t>宠物装备强化</t>
    <phoneticPr fontId="21" type="noConversion"/>
  </si>
  <si>
    <t>宠物装备进阶</t>
    <phoneticPr fontId="21" type="noConversion"/>
  </si>
  <si>
    <t>公会</t>
    <phoneticPr fontId="21" type="noConversion"/>
  </si>
  <si>
    <t>签到</t>
    <phoneticPr fontId="21" type="noConversion"/>
  </si>
  <si>
    <t>核心战斗流程（进程，战斗，AI）</t>
    <phoneticPr fontId="21" type="noConversion"/>
  </si>
  <si>
    <t>副本挂机玩法</t>
  </si>
  <si>
    <t>宠物升星</t>
    <phoneticPr fontId="21" type="noConversion"/>
  </si>
  <si>
    <t>宠物装备宝石</t>
    <phoneticPr fontId="21" type="noConversion"/>
  </si>
  <si>
    <t>指引界面-活动</t>
    <phoneticPr fontId="21" type="noConversion"/>
  </si>
  <si>
    <t>核心战斗-基础UI</t>
    <phoneticPr fontId="21" type="noConversion"/>
  </si>
  <si>
    <t>副本托管</t>
    <phoneticPr fontId="21" type="noConversion"/>
  </si>
  <si>
    <t>宠物进化</t>
    <phoneticPr fontId="21" type="noConversion"/>
  </si>
  <si>
    <t>玩家装备套装系统</t>
    <phoneticPr fontId="21" type="noConversion"/>
  </si>
  <si>
    <t>狩猎场</t>
    <phoneticPr fontId="5" type="noConversion"/>
  </si>
  <si>
    <t>系统设置</t>
    <phoneticPr fontId="21" type="noConversion"/>
  </si>
  <si>
    <t>核心战斗-换宠</t>
    <phoneticPr fontId="21" type="noConversion"/>
  </si>
  <si>
    <t>核心战斗-道具使用</t>
    <phoneticPr fontId="21" type="noConversion"/>
  </si>
  <si>
    <t>宠物技能升级</t>
    <phoneticPr fontId="21" type="noConversion"/>
  </si>
  <si>
    <t>NPC商店</t>
    <phoneticPr fontId="21" type="noConversion"/>
  </si>
  <si>
    <t>通天塔</t>
    <phoneticPr fontId="21" type="noConversion"/>
  </si>
  <si>
    <t>核心战斗-照妖镜</t>
    <phoneticPr fontId="21" type="noConversion"/>
  </si>
  <si>
    <t>背包</t>
    <phoneticPr fontId="21" type="noConversion"/>
  </si>
  <si>
    <t>村落基础功能</t>
    <phoneticPr fontId="21" type="noConversion"/>
  </si>
  <si>
    <t>新手引导</t>
    <phoneticPr fontId="21" type="noConversion"/>
  </si>
  <si>
    <t>道具系统-基础框架，包括装备</t>
    <phoneticPr fontId="21" type="noConversion"/>
  </si>
  <si>
    <t>任务系统功能</t>
    <phoneticPr fontId="21" type="noConversion"/>
  </si>
  <si>
    <t>副本星级评价</t>
    <phoneticPr fontId="21" type="noConversion"/>
  </si>
  <si>
    <t>大冒险</t>
    <phoneticPr fontId="21" type="noConversion"/>
  </si>
  <si>
    <t>抓宠、封妖</t>
    <phoneticPr fontId="21" type="noConversion"/>
  </si>
  <si>
    <t>邮箱-主要用于系统发信</t>
    <phoneticPr fontId="21" type="noConversion"/>
  </si>
  <si>
    <t>账号，登录</t>
    <phoneticPr fontId="21" type="noConversion"/>
  </si>
  <si>
    <t>BossRush</t>
    <phoneticPr fontId="21" type="noConversion"/>
  </si>
  <si>
    <t>稀有探索玩法</t>
    <phoneticPr fontId="21" type="noConversion"/>
  </si>
  <si>
    <t>对局，技能动画表现</t>
    <phoneticPr fontId="21" type="noConversion"/>
  </si>
  <si>
    <t>疲劳值</t>
    <phoneticPr fontId="21" type="noConversion"/>
  </si>
  <si>
    <t>家园</t>
    <phoneticPr fontId="21" type="noConversion"/>
  </si>
  <si>
    <t>技能系统（服务器计算？对局内操作？）</t>
    <phoneticPr fontId="21" type="noConversion"/>
  </si>
  <si>
    <t>创建、选择角色</t>
    <phoneticPr fontId="21" type="noConversion"/>
  </si>
  <si>
    <t>技能-大招操作 x 4</t>
    <phoneticPr fontId="21" type="noConversion"/>
  </si>
  <si>
    <t>主角属性，账号基础数据</t>
    <phoneticPr fontId="21" type="noConversion"/>
  </si>
  <si>
    <t>主界面</t>
    <phoneticPr fontId="21" type="noConversion"/>
  </si>
  <si>
    <t>神秘地图（抽卡）</t>
    <phoneticPr fontId="21" type="noConversion"/>
  </si>
  <si>
    <t>导表工具</t>
    <phoneticPr fontId="21" type="noConversion"/>
  </si>
  <si>
    <t>服务器选择，服务器分流，公告</t>
    <phoneticPr fontId="21" type="noConversion"/>
  </si>
  <si>
    <t>测试工具</t>
    <phoneticPr fontId="21" type="noConversion"/>
  </si>
  <si>
    <t>运营工具</t>
    <phoneticPr fontId="21" type="noConversion"/>
  </si>
  <si>
    <t>支付功能（各SDK接入）</t>
    <phoneticPr fontId="21" type="noConversion"/>
  </si>
  <si>
    <t>版本自动打包、发布工具</t>
    <phoneticPr fontId="21" type="noConversion"/>
  </si>
  <si>
    <t>发布流程</t>
    <phoneticPr fontId="21" type="noConversion"/>
  </si>
  <si>
    <t>副本编辑器</t>
    <phoneticPr fontId="5" type="noConversion"/>
  </si>
  <si>
    <t>美术编辑器</t>
    <phoneticPr fontId="21" type="noConversion"/>
  </si>
  <si>
    <t>程序开发规范和约定</t>
    <phoneticPr fontId="21" type="noConversion"/>
  </si>
  <si>
    <t>这是一个倒过来看， 比如说3里面的某某功能， 可能是需要在1就开始做</t>
  </si>
  <si>
    <t>尤其注意策划出文档， 和框架时间</t>
  </si>
  <si>
    <t>每个版本确定增加的副本量， 内容量</t>
  </si>
  <si>
    <t>1. PVP</t>
    <phoneticPr fontId="5" type="noConversion"/>
  </si>
  <si>
    <t>2. 社交</t>
    <phoneticPr fontId="5" type="noConversion"/>
  </si>
  <si>
    <t>3. 村落</t>
    <phoneticPr fontId="5" type="noConversion"/>
  </si>
  <si>
    <t>4. 角色</t>
    <phoneticPr fontId="5" type="noConversion"/>
  </si>
  <si>
    <t>里程碑完成度</t>
    <phoneticPr fontId="4" type="noConversion"/>
  </si>
  <si>
    <t>05月27日</t>
    <phoneticPr fontId="4" type="noConversion"/>
  </si>
  <si>
    <t>6月3日</t>
    <phoneticPr fontId="4" type="noConversion"/>
  </si>
  <si>
    <t>6月10日</t>
    <phoneticPr fontId="4" type="noConversion"/>
  </si>
  <si>
    <t>6月17日</t>
    <phoneticPr fontId="4" type="noConversion"/>
  </si>
  <si>
    <t>6月24日</t>
    <phoneticPr fontId="4" type="noConversion"/>
  </si>
  <si>
    <t>小珍</t>
    <phoneticPr fontId="5" type="noConversion"/>
  </si>
  <si>
    <t>帅帅</t>
    <phoneticPr fontId="5" type="noConversion"/>
  </si>
  <si>
    <t>服务器时间算在结算了</t>
    <phoneticPr fontId="5" type="noConversion"/>
  </si>
  <si>
    <t>村落</t>
    <phoneticPr fontId="5" type="noConversion"/>
  </si>
  <si>
    <t>村落功能</t>
    <phoneticPr fontId="5" type="noConversion"/>
  </si>
  <si>
    <t>功能项</t>
    <phoneticPr fontId="5" type="noConversion"/>
  </si>
  <si>
    <t>不确定服务器什么功能</t>
    <phoneticPr fontId="5" type="noConversion"/>
  </si>
  <si>
    <t>角色、宠物是否有额外服务器功能？</t>
    <phoneticPr fontId="5" type="noConversion"/>
  </si>
  <si>
    <t>是否和装备功能重合？</t>
    <phoneticPr fontId="5" type="noConversion"/>
  </si>
  <si>
    <t>小珍</t>
    <phoneticPr fontId="5" type="noConversion"/>
  </si>
  <si>
    <t>指引每日基础副本次数，困难副本次数，pvp次数--txHD活动界面</t>
    <phoneticPr fontId="9" type="noConversion"/>
  </si>
  <si>
    <t>服务器分工</t>
    <phoneticPr fontId="5" type="noConversion"/>
  </si>
  <si>
    <t>2015年04月28日讨论问题</t>
    <phoneticPr fontId="4" type="noConversion"/>
  </si>
  <si>
    <t>策划分工</t>
    <phoneticPr fontId="5" type="noConversion"/>
  </si>
  <si>
    <t>测试分工</t>
    <phoneticPr fontId="5" type="noConversion"/>
  </si>
  <si>
    <t>内容</t>
    <phoneticPr fontId="5" type="noConversion"/>
  </si>
  <si>
    <t>装备</t>
    <phoneticPr fontId="5" type="noConversion"/>
  </si>
  <si>
    <t>道具</t>
    <phoneticPr fontId="5" type="noConversion"/>
  </si>
  <si>
    <t>Avatar</t>
    <phoneticPr fontId="5" type="noConversion"/>
  </si>
  <si>
    <t>内容</t>
    <phoneticPr fontId="5" type="noConversion"/>
  </si>
  <si>
    <t>宠物</t>
    <phoneticPr fontId="5" type="noConversion"/>
  </si>
  <si>
    <t>宠物表现、技能、数值</t>
    <phoneticPr fontId="5" type="noConversion"/>
  </si>
  <si>
    <t>雪姬</t>
  </si>
  <si>
    <t>雪姬</t>
    <phoneticPr fontId="5" type="noConversion"/>
  </si>
  <si>
    <t>小星</t>
  </si>
  <si>
    <t>雪姬</t>
    <phoneticPr fontId="5" type="noConversion"/>
  </si>
  <si>
    <t>胖子</t>
    <phoneticPr fontId="5" type="noConversion"/>
  </si>
  <si>
    <t>胖子</t>
  </si>
  <si>
    <t>xw</t>
  </si>
  <si>
    <t>雪姬</t>
    <phoneticPr fontId="5" type="noConversion"/>
  </si>
  <si>
    <r>
      <t>等级1-99级</t>
    </r>
    <r>
      <rPr>
        <sz val="10"/>
        <color rgb="FFFF0000"/>
        <rFont val="微软雅黑"/>
        <family val="2"/>
        <charset val="134"/>
      </rPr>
      <t>（角色、宠物）</t>
    </r>
    <phoneticPr fontId="9" type="noConversion"/>
  </si>
  <si>
    <t>xw</t>
    <phoneticPr fontId="5" type="noConversion"/>
  </si>
  <si>
    <t>xw</t>
    <phoneticPr fontId="5" type="noConversion"/>
  </si>
  <si>
    <t>胖子</t>
    <phoneticPr fontId="5" type="noConversion"/>
  </si>
  <si>
    <t>角色、宠物界面（包括上阵宠物选择）</t>
    <phoneticPr fontId="4" type="noConversion"/>
  </si>
  <si>
    <t>客户端分工</t>
    <phoneticPr fontId="5" type="noConversion"/>
  </si>
  <si>
    <t>分类</t>
  </si>
  <si>
    <t>细分</t>
  </si>
  <si>
    <t>人天</t>
  </si>
  <si>
    <t>量</t>
  </si>
  <si>
    <t>美术</t>
  </si>
  <si>
    <t>角色</t>
  </si>
  <si>
    <t>boss 和人形</t>
  </si>
  <si>
    <t>原画</t>
  </si>
  <si>
    <t>模型</t>
  </si>
  <si>
    <t>30</t>
  </si>
  <si>
    <t>动作</t>
  </si>
  <si>
    <t>小怪</t>
  </si>
  <si>
    <t>场景</t>
  </si>
  <si>
    <t>UI</t>
  </si>
  <si>
    <t>风格</t>
  </si>
  <si>
    <t>单个板子</t>
  </si>
  <si>
    <t>图标</t>
  </si>
  <si>
    <t>文档分析时间为基础时间*1.5（与策划反馈修改）
用例时间为基础时间*1.3（走读修改）
测试时间为基础时间*2（提bug，验bug，出现不可预知阻碍，多机型兼容性）</t>
    <phoneticPr fontId="5" type="noConversion"/>
  </si>
  <si>
    <t>ts</t>
    <phoneticPr fontId="5" type="noConversion"/>
  </si>
  <si>
    <t>雷神</t>
    <phoneticPr fontId="5" type="noConversion"/>
  </si>
  <si>
    <t>ts，雷神</t>
    <phoneticPr fontId="5" type="noConversion"/>
  </si>
  <si>
    <t>雷神</t>
    <phoneticPr fontId="5" type="noConversion"/>
  </si>
  <si>
    <t>ts</t>
    <phoneticPr fontId="5" type="noConversion"/>
  </si>
  <si>
    <t>雷神，ts</t>
    <phoneticPr fontId="5" type="noConversion"/>
  </si>
  <si>
    <t>测试时间</t>
    <phoneticPr fontId="5" type="noConversion"/>
  </si>
  <si>
    <t>角色装备10套以下</t>
    <phoneticPr fontId="5" type="noConversion"/>
  </si>
  <si>
    <t>装备内容包括属性（进化等）100-200件</t>
    <phoneticPr fontId="5" type="noConversion"/>
  </si>
  <si>
    <t>zz</t>
    <phoneticPr fontId="5" type="noConversion"/>
  </si>
  <si>
    <t>文生</t>
    <phoneticPr fontId="5" type="noConversion"/>
  </si>
  <si>
    <t>文生</t>
    <phoneticPr fontId="5" type="noConversion"/>
  </si>
  <si>
    <t>zz</t>
    <phoneticPr fontId="5" type="noConversion"/>
  </si>
  <si>
    <t>文生</t>
    <phoneticPr fontId="5" type="noConversion"/>
  </si>
  <si>
    <t>zz</t>
    <phoneticPr fontId="5" type="noConversion"/>
  </si>
  <si>
    <t>文生</t>
    <phoneticPr fontId="5" type="noConversion"/>
  </si>
  <si>
    <t>zz</t>
    <phoneticPr fontId="5" type="noConversion"/>
  </si>
  <si>
    <t>文生</t>
    <phoneticPr fontId="5" type="noConversion"/>
  </si>
  <si>
    <t>zz，文生</t>
    <phoneticPr fontId="5" type="noConversion"/>
  </si>
  <si>
    <t>zz</t>
    <phoneticPr fontId="5" type="noConversion"/>
  </si>
  <si>
    <t>zz，文生</t>
    <phoneticPr fontId="5" type="noConversion"/>
  </si>
  <si>
    <t>确认以下内容做到什么程度</t>
    <phoneticPr fontId="4" type="noConversion"/>
  </si>
  <si>
    <t>内容项</t>
    <phoneticPr fontId="4" type="noConversion"/>
  </si>
  <si>
    <t>副本</t>
    <phoneticPr fontId="4" type="noConversion"/>
  </si>
  <si>
    <t>功能项</t>
  </si>
  <si>
    <t>主流程</t>
  </si>
  <si>
    <t>创建、选择角色</t>
  </si>
  <si>
    <t>文生</t>
  </si>
  <si>
    <t>帅帅</t>
  </si>
  <si>
    <t>ts</t>
  </si>
  <si>
    <t>主界面</t>
  </si>
  <si>
    <t>账号，登录</t>
  </si>
  <si>
    <t>我们内部测试帐号，不包括各个渠道</t>
  </si>
  <si>
    <t>内容项</t>
    <phoneticPr fontId="9" type="noConversion"/>
  </si>
  <si>
    <t>普通难度*5</t>
    <phoneticPr fontId="4" type="noConversion"/>
  </si>
  <si>
    <t>美术</t>
    <phoneticPr fontId="4" type="noConversion"/>
  </si>
  <si>
    <t>普通难度*N</t>
    <phoneticPr fontId="9" type="noConversion"/>
  </si>
  <si>
    <t>美术</t>
    <phoneticPr fontId="9" type="noConversion"/>
  </si>
  <si>
    <t>服务器选择，服务器分流，公告</t>
    <phoneticPr fontId="21" type="noConversion"/>
  </si>
  <si>
    <t>2015年05月11日讨论问题</t>
    <phoneticPr fontId="4" type="noConversion"/>
  </si>
  <si>
    <t>程序、策划需要考虑不能全职的问题，策划文档和测试有些时间预估偏乐观</t>
    <phoneticPr fontId="4" type="noConversion"/>
  </si>
  <si>
    <t>确认是否有遗漏内容</t>
    <phoneticPr fontId="4" type="noConversion"/>
  </si>
  <si>
    <t>每个里程碑结束时，体验修改内容时间预留</t>
    <phoneticPr fontId="4" type="noConversion"/>
  </si>
  <si>
    <t>确认是否有工作排期上的瓶颈问题</t>
    <phoneticPr fontId="4" type="noConversion"/>
  </si>
  <si>
    <t>激活码-邀请福利等运营相关活动</t>
    <phoneticPr fontId="5" type="noConversion"/>
  </si>
  <si>
    <t>角色</t>
    <phoneticPr fontId="5" type="noConversion"/>
  </si>
  <si>
    <t>角色10套以下</t>
    <phoneticPr fontId="9" type="noConversion"/>
  </si>
  <si>
    <t>角色套装4套*2性别</t>
    <phoneticPr fontId="5" type="noConversion"/>
  </si>
  <si>
    <t>角色-头6*2性别</t>
    <phoneticPr fontId="5" type="noConversion"/>
  </si>
  <si>
    <t>角色-NPC-妲己</t>
    <phoneticPr fontId="5" type="noConversion"/>
  </si>
  <si>
    <t>确认工期变更原因，有些工期和工作看起来不匹配的内容讨论</t>
    <phoneticPr fontId="4" type="noConversion"/>
  </si>
  <si>
    <t>xw介绍删减内容</t>
    <phoneticPr fontId="4" type="noConversion"/>
  </si>
  <si>
    <t>会议内容</t>
    <phoneticPr fontId="4" type="noConversion"/>
  </si>
  <si>
    <t>副本*6组</t>
    <phoneticPr fontId="5" type="noConversion"/>
  </si>
  <si>
    <t>对局*10个</t>
    <phoneticPr fontId="5" type="noConversion"/>
  </si>
  <si>
    <t>村落*1个</t>
    <phoneticPr fontId="5" type="noConversion"/>
  </si>
  <si>
    <t>活动*1个</t>
    <phoneticPr fontId="5" type="noConversion"/>
  </si>
  <si>
    <t>纯材料</t>
    <phoneticPr fontId="5" type="noConversion"/>
  </si>
  <si>
    <t>角色*2性别</t>
    <phoneticPr fontId="5" type="noConversion"/>
  </si>
  <si>
    <t>估算工期，确认仍需删减或添加的功能</t>
    <phoneticPr fontId="4" type="noConversion"/>
  </si>
  <si>
    <t>图标-技能</t>
    <phoneticPr fontId="5" type="noConversion"/>
  </si>
  <si>
    <t>图标-道具120-160</t>
    <phoneticPr fontId="5" type="noConversion"/>
  </si>
  <si>
    <t>美术</t>
    <phoneticPr fontId="5" type="noConversion"/>
  </si>
  <si>
    <t>UI</t>
    <phoneticPr fontId="5" type="noConversion"/>
  </si>
  <si>
    <t>怪物头像</t>
    <phoneticPr fontId="5" type="noConversion"/>
  </si>
  <si>
    <t>原画</t>
    <phoneticPr fontId="5" type="noConversion"/>
  </si>
  <si>
    <t>总人天</t>
    <phoneticPr fontId="5" type="noConversion"/>
  </si>
  <si>
    <t>美术原画</t>
    <phoneticPr fontId="5" type="noConversion"/>
  </si>
  <si>
    <t>美术外包</t>
    <phoneticPr fontId="5" type="noConversion"/>
  </si>
  <si>
    <t>内容</t>
    <phoneticPr fontId="5" type="noConversion"/>
  </si>
  <si>
    <t>村落</t>
    <phoneticPr fontId="5" type="noConversion"/>
  </si>
  <si>
    <t>村落配置</t>
    <phoneticPr fontId="5" type="noConversion"/>
  </si>
  <si>
    <t>兼容性测试，性能测试</t>
    <phoneticPr fontId="5" type="noConversion"/>
  </si>
  <si>
    <t>场景制作方法讨论</t>
    <phoneticPr fontId="4" type="noConversion"/>
  </si>
  <si>
    <t>一套场景：</t>
    <phoneticPr fontId="4" type="noConversion"/>
  </si>
  <si>
    <t>地表</t>
    <phoneticPr fontId="4" type="noConversion"/>
  </si>
  <si>
    <t>物件</t>
    <phoneticPr fontId="4" type="noConversion"/>
  </si>
  <si>
    <t>墙</t>
    <phoneticPr fontId="4" type="noConversion"/>
  </si>
  <si>
    <t>机关</t>
    <phoneticPr fontId="4" type="noConversion"/>
  </si>
  <si>
    <t>至少2种贴图</t>
    <phoneticPr fontId="4" type="noConversion"/>
  </si>
  <si>
    <t>至少7种</t>
    <phoneticPr fontId="4" type="noConversion"/>
  </si>
  <si>
    <t>2种门，1个机关</t>
    <phoneticPr fontId="4" type="noConversion"/>
  </si>
  <si>
    <t>副本-照妖镜</t>
    <phoneticPr fontId="5" type="noConversion"/>
  </si>
  <si>
    <t>核心战斗-UI</t>
    <phoneticPr fontId="4" type="noConversion"/>
  </si>
  <si>
    <t>对局结算内容是服务器计算后发给客户端还是客户端通知服务器？抓宠道具消耗如何处理？</t>
    <phoneticPr fontId="4" type="noConversion"/>
  </si>
  <si>
    <t>对局掉落表现</t>
    <phoneticPr fontId="5" type="noConversion"/>
  </si>
  <si>
    <t>主流程</t>
    <phoneticPr fontId="5" type="noConversion"/>
  </si>
  <si>
    <t>账号，登录，注册，切换账号</t>
    <phoneticPr fontId="4" type="noConversion"/>
  </si>
  <si>
    <t>断线处理</t>
    <phoneticPr fontId="5" type="noConversion"/>
  </si>
  <si>
    <t>抽卡</t>
    <phoneticPr fontId="4" type="noConversion"/>
  </si>
  <si>
    <t>战力，pvp(全服，好友）</t>
    <phoneticPr fontId="4" type="noConversion"/>
  </si>
  <si>
    <t>创建角色</t>
    <phoneticPr fontId="9" type="noConversion"/>
  </si>
  <si>
    <t>技能-大招操作*6</t>
    <phoneticPr fontId="4" type="noConversion"/>
  </si>
  <si>
    <t>狩猎场</t>
    <phoneticPr fontId="4" type="noConversion"/>
  </si>
  <si>
    <t>核心战斗-AI</t>
    <phoneticPr fontId="5" type="noConversion"/>
  </si>
  <si>
    <t>核心战斗流程（进程，战斗）</t>
    <phoneticPr fontId="9" type="noConversion"/>
  </si>
  <si>
    <t>称号系统--vip，竞技场</t>
    <phoneticPr fontId="5" type="noConversion"/>
  </si>
  <si>
    <t>充值返利</t>
    <phoneticPr fontId="5" type="noConversion"/>
  </si>
  <si>
    <t>月卡</t>
    <phoneticPr fontId="5" type="noConversion"/>
  </si>
  <si>
    <t>zz</t>
    <phoneticPr fontId="4" type="noConversion"/>
  </si>
  <si>
    <t>大招表现</t>
    <phoneticPr fontId="4" type="noConversion"/>
  </si>
  <si>
    <t>村落</t>
    <phoneticPr fontId="4" type="noConversion"/>
  </si>
  <si>
    <t>副本托管</t>
    <phoneticPr fontId="4" type="noConversion"/>
  </si>
  <si>
    <t>答题</t>
    <phoneticPr fontId="4" type="noConversion"/>
  </si>
  <si>
    <t>bossrush</t>
    <phoneticPr fontId="4" type="noConversion"/>
  </si>
  <si>
    <t>主角换装</t>
    <phoneticPr fontId="4" type="noConversion"/>
  </si>
  <si>
    <t>公会-基础管理，任务（放在任务界面），商店</t>
    <phoneticPr fontId="4" type="noConversion"/>
  </si>
  <si>
    <t>服务器</t>
    <phoneticPr fontId="4" type="noConversion"/>
  </si>
  <si>
    <t>客户端</t>
    <phoneticPr fontId="4" type="noConversion"/>
  </si>
  <si>
    <t>宠物进化</t>
    <phoneticPr fontId="4" type="noConversion"/>
  </si>
  <si>
    <t>狩猎场</t>
    <phoneticPr fontId="4" type="noConversion"/>
  </si>
  <si>
    <t>主角只留等级、形象，加两个主角</t>
    <phoneticPr fontId="4" type="noConversion"/>
  </si>
  <si>
    <t>玩家装备套装系统</t>
    <phoneticPr fontId="4" type="noConversion"/>
  </si>
  <si>
    <t>主角界面</t>
    <phoneticPr fontId="4" type="noConversion"/>
  </si>
  <si>
    <t>功能项</t>
    <phoneticPr fontId="5" type="noConversion"/>
  </si>
  <si>
    <t>其他</t>
    <phoneticPr fontId="5" type="noConversion"/>
  </si>
  <si>
    <t>副本</t>
    <phoneticPr fontId="5" type="noConversion"/>
  </si>
  <si>
    <t>序号</t>
    <phoneticPr fontId="5" type="noConversion"/>
  </si>
  <si>
    <t>活动</t>
    <phoneticPr fontId="5" type="noConversion"/>
  </si>
  <si>
    <t>其他</t>
    <phoneticPr fontId="5" type="noConversion"/>
  </si>
  <si>
    <t>主流程</t>
    <phoneticPr fontId="4" type="noConversion"/>
  </si>
  <si>
    <t>主流程</t>
    <phoneticPr fontId="4" type="noConversion"/>
  </si>
  <si>
    <t>消息推送功能（百度推送？）</t>
    <phoneticPr fontId="4" type="noConversion"/>
  </si>
  <si>
    <t>主流程</t>
    <phoneticPr fontId="4" type="noConversion"/>
  </si>
  <si>
    <t>通知--家园、大冒险、邮箱</t>
    <phoneticPr fontId="4" type="noConversion"/>
  </si>
  <si>
    <t>功能项</t>
    <phoneticPr fontId="5" type="noConversion"/>
  </si>
  <si>
    <t>道具</t>
    <phoneticPr fontId="5" type="noConversion"/>
  </si>
  <si>
    <t>背包</t>
    <phoneticPr fontId="5" type="noConversion"/>
  </si>
  <si>
    <t>小星</t>
    <phoneticPr fontId="5" type="noConversion"/>
  </si>
  <si>
    <t>文生</t>
    <phoneticPr fontId="5" type="noConversion"/>
  </si>
  <si>
    <t>帅帅</t>
    <phoneticPr fontId="5" type="noConversion"/>
  </si>
  <si>
    <t>雷神</t>
    <phoneticPr fontId="5" type="noConversion"/>
  </si>
  <si>
    <t>道具</t>
    <phoneticPr fontId="5" type="noConversion"/>
  </si>
  <si>
    <t>道具系统-基础框架，包括装备，包括货币</t>
    <phoneticPr fontId="5" type="noConversion"/>
  </si>
  <si>
    <t>文生</t>
    <phoneticPr fontId="5" type="noConversion"/>
  </si>
  <si>
    <t>帅帅</t>
    <phoneticPr fontId="5" type="noConversion"/>
  </si>
  <si>
    <t>ts</t>
    <phoneticPr fontId="5" type="noConversion"/>
  </si>
  <si>
    <t>功能项</t>
    <phoneticPr fontId="5" type="noConversion"/>
  </si>
  <si>
    <t>道具</t>
    <phoneticPr fontId="5" type="noConversion"/>
  </si>
  <si>
    <t>玩家装备套装系统</t>
    <phoneticPr fontId="5" type="noConversion"/>
  </si>
  <si>
    <t>小星</t>
    <phoneticPr fontId="5" type="noConversion"/>
  </si>
  <si>
    <t>文生</t>
    <phoneticPr fontId="5" type="noConversion"/>
  </si>
  <si>
    <t>帅帅</t>
    <phoneticPr fontId="5" type="noConversion"/>
  </si>
  <si>
    <t>是否和装备功能重合？</t>
    <phoneticPr fontId="5" type="noConversion"/>
  </si>
  <si>
    <t>ts</t>
    <phoneticPr fontId="5" type="noConversion"/>
  </si>
  <si>
    <t>不包含套装配置测试</t>
    <phoneticPr fontId="5" type="noConversion"/>
  </si>
  <si>
    <t>宠物装备</t>
    <phoneticPr fontId="5" type="noConversion"/>
  </si>
  <si>
    <t>小星</t>
    <phoneticPr fontId="5" type="noConversion"/>
  </si>
  <si>
    <t>zz</t>
    <phoneticPr fontId="5" type="noConversion"/>
  </si>
  <si>
    <t>不包含装备内容配置测试</t>
    <phoneticPr fontId="5" type="noConversion"/>
  </si>
  <si>
    <t>道具</t>
    <phoneticPr fontId="5" type="noConversion"/>
  </si>
  <si>
    <t>宠物装备强化</t>
    <phoneticPr fontId="5" type="noConversion"/>
  </si>
  <si>
    <t>zz</t>
    <phoneticPr fontId="5" type="noConversion"/>
  </si>
  <si>
    <t>帅帅</t>
    <phoneticPr fontId="5" type="noConversion"/>
  </si>
  <si>
    <t>ts</t>
    <phoneticPr fontId="5" type="noConversion"/>
  </si>
  <si>
    <t>宠物装备进阶</t>
    <phoneticPr fontId="5" type="noConversion"/>
  </si>
  <si>
    <t>zz</t>
    <phoneticPr fontId="5" type="noConversion"/>
  </si>
  <si>
    <t>帅帅</t>
    <phoneticPr fontId="5" type="noConversion"/>
  </si>
  <si>
    <t>ts</t>
    <phoneticPr fontId="5" type="noConversion"/>
  </si>
  <si>
    <t>宠物装备宝石</t>
    <phoneticPr fontId="5" type="noConversion"/>
  </si>
  <si>
    <t>商城</t>
    <phoneticPr fontId="5" type="noConversion"/>
  </si>
  <si>
    <t>胖子</t>
    <phoneticPr fontId="5" type="noConversion"/>
  </si>
  <si>
    <t>文生</t>
    <phoneticPr fontId="5" type="noConversion"/>
  </si>
  <si>
    <t>帅帅</t>
    <phoneticPr fontId="5" type="noConversion"/>
  </si>
  <si>
    <t>不包括支付、渠道等</t>
    <phoneticPr fontId="5" type="noConversion"/>
  </si>
  <si>
    <t>雷神</t>
    <phoneticPr fontId="5" type="noConversion"/>
  </si>
  <si>
    <t>NPC商店</t>
    <phoneticPr fontId="5" type="noConversion"/>
  </si>
  <si>
    <t>胖子</t>
    <phoneticPr fontId="5" type="noConversion"/>
  </si>
  <si>
    <t>文生</t>
    <phoneticPr fontId="5" type="noConversion"/>
  </si>
  <si>
    <t>VIP</t>
    <phoneticPr fontId="5" type="noConversion"/>
  </si>
  <si>
    <t>文生</t>
    <phoneticPr fontId="5" type="noConversion"/>
  </si>
  <si>
    <t>帅帅</t>
    <phoneticPr fontId="5" type="noConversion"/>
  </si>
  <si>
    <t>道具</t>
    <phoneticPr fontId="5" type="noConversion"/>
  </si>
  <si>
    <t>总计</t>
    <phoneticPr fontId="5" type="noConversion"/>
  </si>
  <si>
    <t xml:space="preserve"> </t>
    <phoneticPr fontId="5" type="noConversion"/>
  </si>
  <si>
    <t>道具-宝箱，钥匙，体力，双倍</t>
    <phoneticPr fontId="5" type="noConversion"/>
  </si>
  <si>
    <t>宝箱，钥匙，体力，双倍</t>
    <phoneticPr fontId="5" type="noConversion"/>
  </si>
  <si>
    <t>副本基础逻辑</t>
    <phoneticPr fontId="4" type="noConversion"/>
  </si>
  <si>
    <t>角色</t>
    <phoneticPr fontId="5" type="noConversion"/>
  </si>
  <si>
    <t>Avatar</t>
    <phoneticPr fontId="5" type="noConversion"/>
  </si>
  <si>
    <t>宠物装备洗炼</t>
    <phoneticPr fontId="4" type="noConversion"/>
  </si>
  <si>
    <t>其他</t>
    <phoneticPr fontId="4" type="noConversion"/>
  </si>
  <si>
    <t>敏感词、屏蔽词</t>
    <phoneticPr fontId="4" type="noConversion"/>
  </si>
  <si>
    <t>通天塔-简化</t>
    <phoneticPr fontId="4" type="noConversion"/>
  </si>
  <si>
    <t>任务-简化</t>
    <phoneticPr fontId="4" type="noConversion"/>
  </si>
  <si>
    <t>村落功能（UI表现）</t>
    <phoneticPr fontId="5" type="noConversion"/>
  </si>
  <si>
    <t>稀有探索玩法</t>
    <phoneticPr fontId="4" type="noConversion"/>
  </si>
  <si>
    <t>稀有探索玩法</t>
    <phoneticPr fontId="4" type="noConversion"/>
  </si>
  <si>
    <r>
      <t>限时间开放，</t>
    </r>
    <r>
      <rPr>
        <sz val="11"/>
        <color theme="0" tint="-0.34998626667073579"/>
        <rFont val="微软雅黑"/>
        <charset val="136"/>
      </rPr>
      <t>有可能需求道具</t>
    </r>
    <r>
      <rPr>
        <sz val="11"/>
        <color theme="1"/>
        <rFont val="微软雅黑"/>
        <family val="2"/>
        <charset val="134"/>
      </rPr>
      <t>，开放的特殊地图，高几率遇到可以捕获的稀有怪</t>
    </r>
    <phoneticPr fontId="9" type="noConversion"/>
  </si>
  <si>
    <t>宠物界面（包括上阵宠物选择）</t>
    <phoneticPr fontId="4" type="noConversion"/>
  </si>
  <si>
    <t>角色界面</t>
    <phoneticPr fontId="4" type="noConversion"/>
  </si>
  <si>
    <t>版本检测，更新功能</t>
    <phoneticPr fontId="4" type="noConversion"/>
  </si>
  <si>
    <t>版本检测，更新功能</t>
    <phoneticPr fontId="4" type="noConversion"/>
  </si>
  <si>
    <t>loading界面</t>
  </si>
  <si>
    <t>loading界面</t>
    <phoneticPr fontId="4" type="noConversion"/>
  </si>
  <si>
    <t>任务系统功能</t>
    <phoneticPr fontId="21" type="noConversion"/>
  </si>
  <si>
    <t>创建角色</t>
    <phoneticPr fontId="21" type="noConversion"/>
  </si>
  <si>
    <t>宠物界面</t>
    <phoneticPr fontId="21" type="noConversion"/>
  </si>
  <si>
    <t>公会</t>
    <phoneticPr fontId="4" type="noConversion"/>
  </si>
  <si>
    <t>竞技场</t>
    <phoneticPr fontId="21" type="noConversion"/>
  </si>
  <si>
    <t>主界面</t>
    <phoneticPr fontId="21" type="noConversion"/>
  </si>
  <si>
    <t>村落UI</t>
    <phoneticPr fontId="21" type="noConversion"/>
  </si>
  <si>
    <t>时光之穴</t>
    <rPh sb="0" eb="1">
      <t>shi'guang'hzi'xue</t>
    </rPh>
    <phoneticPr fontId="4" type="noConversion"/>
  </si>
  <si>
    <t>公会日常</t>
    <rPh sb="0" eb="1">
      <t>gong'hui</t>
    </rPh>
    <rPh sb="2" eb="3">
      <t>ri'chang</t>
    </rPh>
    <phoneticPr fontId="4" type="noConversion"/>
  </si>
  <si>
    <t>狩猎场</t>
    <phoneticPr fontId="9" type="noConversion"/>
  </si>
  <si>
    <t>擂台</t>
    <phoneticPr fontId="9" type="noConversion"/>
  </si>
  <si>
    <t>通天塔</t>
    <phoneticPr fontId="9" type="noConversion"/>
  </si>
  <si>
    <t>答题</t>
    <phoneticPr fontId="9" type="noConversion"/>
  </si>
  <si>
    <t>BossRush</t>
    <phoneticPr fontId="9" type="noConversion"/>
  </si>
  <si>
    <t>交互发现</t>
    <rPh sb="0" eb="1">
      <t>jiao'hu</t>
    </rPh>
    <rPh sb="2" eb="3">
      <t>fa'xian</t>
    </rPh>
    <phoneticPr fontId="4" type="noConversion"/>
  </si>
  <si>
    <t>稀有XX</t>
    <rPh sb="0" eb="1">
      <t>xi'you</t>
    </rPh>
    <phoneticPr fontId="9" type="noConversion"/>
  </si>
  <si>
    <t>试炼塔</t>
    <rPh sb="0" eb="1">
      <t>shi'lian</t>
    </rPh>
    <phoneticPr fontId="9" type="noConversion"/>
  </si>
  <si>
    <r>
      <t>3级坑，延长游戏寿命。前</t>
    </r>
    <r>
      <rPr>
        <sz val="11"/>
        <color theme="1"/>
        <rFont val="微软雅黑"/>
        <family val="2"/>
        <charset val="134"/>
      </rPr>
      <t>置条件为宠物等级和星，部分怪物进化需要先完成列传任务作。1个怪物可能进化成最多5种怪物，</t>
    </r>
    <r>
      <rPr>
        <sz val="11"/>
        <color theme="1"/>
        <rFont val="微软雅黑"/>
        <family val="2"/>
        <charset val="134"/>
      </rPr>
      <t>固定道具+选择道具进化。改变成一只怪，星保留，进化后宠物升星的宠物材料可以是进化前或者进化后的。</t>
    </r>
    <phoneticPr fontId="9" type="noConversion"/>
  </si>
  <si>
    <t>3个测试对局</t>
    <rPh sb="1" eb="2">
      <t>g</t>
    </rPh>
    <rPh sb="2" eb="3">
      <t>ce'shi</t>
    </rPh>
    <rPh sb="4" eb="5">
      <t>dui'ju</t>
    </rPh>
    <phoneticPr fontId="4" type="noConversion"/>
  </si>
  <si>
    <t>道具、任务服务器功能</t>
    <phoneticPr fontId="5" type="noConversion"/>
  </si>
  <si>
    <t>角色，登录，宠物客户端、服务器联调</t>
    <rPh sb="8" eb="9">
      <t>ke'h'duan</t>
    </rPh>
    <rPh sb="12" eb="13">
      <t>fu'w'q</t>
    </rPh>
    <rPh sb="15" eb="16">
      <t>lian'tiao</t>
    </rPh>
    <phoneticPr fontId="4" type="noConversion"/>
  </si>
  <si>
    <t>里程碑2</t>
    <rPh sb="0" eb="1">
      <t>li'cheng'bei</t>
    </rPh>
    <phoneticPr fontId="4" type="noConversion"/>
  </si>
  <si>
    <t>里程碑3</t>
    <rPh sb="0" eb="1">
      <t>li'cheng'bei</t>
    </rPh>
    <phoneticPr fontId="4" type="noConversion"/>
  </si>
  <si>
    <t>对局调整（弱点、相机运动、动画调整）</t>
    <rPh sb="0" eb="1">
      <t>dui'ju</t>
    </rPh>
    <rPh sb="2" eb="3">
      <t>tiao'zheng</t>
    </rPh>
    <rPh sb="5" eb="6">
      <t>ruo'dian</t>
    </rPh>
    <rPh sb="8" eb="9">
      <t>xiang'ji</t>
    </rPh>
    <rPh sb="10" eb="11">
      <t>yun'dong</t>
    </rPh>
    <rPh sb="13" eb="14">
      <t>dong'hua</t>
    </rPh>
    <rPh sb="15" eb="16">
      <t>tiao'zheng</t>
    </rPh>
    <phoneticPr fontId="4" type="noConversion"/>
  </si>
  <si>
    <t>对局体验调整内容（暴击动画，照妖镜操作方式，大招）</t>
    <rPh sb="0" eb="1">
      <t>dui'ju</t>
    </rPh>
    <rPh sb="2" eb="3">
      <t>ti'yan</t>
    </rPh>
    <rPh sb="4" eb="5">
      <t>tiao'zheng</t>
    </rPh>
    <rPh sb="6" eb="7">
      <t>nei'rong</t>
    </rPh>
    <rPh sb="9" eb="10">
      <t>bao'ji</t>
    </rPh>
    <rPh sb="11" eb="12">
      <t>dong'hua</t>
    </rPh>
    <rPh sb="14" eb="15">
      <t>zhao</t>
    </rPh>
    <rPh sb="15" eb="16">
      <t>yao</t>
    </rPh>
    <rPh sb="16" eb="17">
      <t>jing'zi</t>
    </rPh>
    <rPh sb="17" eb="18">
      <t>cao'zuo</t>
    </rPh>
    <rPh sb="19" eb="20">
      <t>fang'shi</t>
    </rPh>
    <rPh sb="22" eb="23">
      <t>da'zhao</t>
    </rPh>
    <phoneticPr fontId="4" type="noConversion"/>
  </si>
  <si>
    <t>副本、对局、进程关系，召唤小怪</t>
    <rPh sb="0" eb="1">
      <t>fu'b</t>
    </rPh>
    <rPh sb="3" eb="4">
      <t>dui'ju</t>
    </rPh>
    <rPh sb="6" eb="7">
      <t>jin'cheng</t>
    </rPh>
    <rPh sb="8" eb="9">
      <t>guan'xi</t>
    </rPh>
    <rPh sb="11" eb="12">
      <t>zhao'huan</t>
    </rPh>
    <rPh sb="13" eb="14">
      <t>xiao'guai</t>
    </rPh>
    <phoneticPr fontId="4" type="noConversion"/>
  </si>
  <si>
    <t>对局掉落表现，怪物入场表现</t>
    <rPh sb="0" eb="1">
      <t>dui'ju</t>
    </rPh>
    <rPh sb="2" eb="3">
      <t>diao'luo</t>
    </rPh>
    <rPh sb="4" eb="5">
      <t>biao'xian</t>
    </rPh>
    <rPh sb="7" eb="8">
      <t>guai'wu</t>
    </rPh>
    <rPh sb="9" eb="10">
      <t>ru'chang</t>
    </rPh>
    <rPh sb="11" eb="12">
      <t>biao'xian</t>
    </rPh>
    <phoneticPr fontId="4" type="noConversion"/>
  </si>
  <si>
    <t>副本入口-副本信息界面，阵容选择界面</t>
    <rPh sb="0" eb="1">
      <t>fu'b</t>
    </rPh>
    <rPh sb="2" eb="3">
      <t>ru'kou</t>
    </rPh>
    <rPh sb="5" eb="6">
      <t>fu'b</t>
    </rPh>
    <rPh sb="7" eb="8">
      <t>xin'xi</t>
    </rPh>
    <rPh sb="9" eb="10">
      <t>jie'm</t>
    </rPh>
    <rPh sb="12" eb="13">
      <t>zhen'rong</t>
    </rPh>
    <rPh sb="14" eb="15">
      <t>xuan'ze</t>
    </rPh>
    <rPh sb="16" eb="17">
      <t>jie'm</t>
    </rPh>
    <phoneticPr fontId="4" type="noConversion"/>
  </si>
  <si>
    <t>任务系统，对话功能</t>
    <rPh sb="0" eb="1">
      <t>ren'wu</t>
    </rPh>
    <rPh sb="2" eb="3">
      <t>xi't</t>
    </rPh>
    <rPh sb="5" eb="6">
      <t>dui'hua</t>
    </rPh>
    <rPh sb="7" eb="8">
      <t>gong'neng</t>
    </rPh>
    <phoneticPr fontId="4" type="noConversion"/>
  </si>
  <si>
    <t>宠物界面（宠物列表，宠物信息，技能升级，宠物进阶）</t>
    <rPh sb="0" eb="1">
      <t>chong'wu'jie'm</t>
    </rPh>
    <rPh sb="5" eb="6">
      <t>chong'wu</t>
    </rPh>
    <rPh sb="7" eb="8">
      <t>lie'biao</t>
    </rPh>
    <rPh sb="10" eb="11">
      <t>chong'wu</t>
    </rPh>
    <rPh sb="12" eb="13">
      <t>xin'xi</t>
    </rPh>
    <rPh sb="15" eb="16">
      <t>ji'neng</t>
    </rPh>
    <rPh sb="17" eb="18">
      <t>sheng'ji</t>
    </rPh>
    <rPh sb="20" eb="21">
      <t>chogn'wu</t>
    </rPh>
    <rPh sb="22" eb="23">
      <t>jin'jie</t>
    </rPh>
    <phoneticPr fontId="4" type="noConversion"/>
  </si>
  <si>
    <t>两章副本设计</t>
    <rPh sb="0" eb="1">
      <t>liang'zhang</t>
    </rPh>
    <rPh sb="2" eb="3">
      <t>fu'b</t>
    </rPh>
    <rPh sb="4" eb="5">
      <t>she'ji</t>
    </rPh>
    <phoneticPr fontId="4" type="noConversion"/>
  </si>
  <si>
    <t>美术风格，世界观定案</t>
    <rPh sb="0" eb="1">
      <t>mei'shu</t>
    </rPh>
    <rPh sb="2" eb="3">
      <t>feng'g</t>
    </rPh>
    <rPh sb="5" eb="6">
      <t>shi'jie'guan</t>
    </rPh>
    <rPh sb="8" eb="9">
      <t>ding'an</t>
    </rPh>
    <phoneticPr fontId="4" type="noConversion"/>
  </si>
  <si>
    <t>里程碑1</t>
    <rPh sb="0" eb="1">
      <t>li'cheng'bei</t>
    </rPh>
    <phoneticPr fontId="4" type="noConversion"/>
  </si>
  <si>
    <t>宠物属性服务器功能</t>
    <rPh sb="0" eb="1">
      <t>chong'wu</t>
    </rPh>
    <rPh sb="2" eb="3">
      <t>shu'xing</t>
    </rPh>
    <rPh sb="4" eb="5">
      <t>fu'w'q</t>
    </rPh>
    <rPh sb="6" eb="7">
      <t>qi</t>
    </rPh>
    <rPh sb="7" eb="8">
      <t>gong'neng</t>
    </rPh>
    <phoneticPr fontId="4" type="noConversion"/>
  </si>
  <si>
    <t>对局基础功能（进程、战斗，AI，伤害公式）</t>
    <rPh sb="0" eb="1">
      <t>dui'ju</t>
    </rPh>
    <rPh sb="2" eb="3">
      <t>ji'chu</t>
    </rPh>
    <rPh sb="4" eb="5">
      <t>gong'neng</t>
    </rPh>
    <rPh sb="7" eb="8">
      <t>jin'cheng</t>
    </rPh>
    <rPh sb="10" eb="11">
      <t>zhan'dou</t>
    </rPh>
    <rPh sb="16" eb="17">
      <t>shang'hai</t>
    </rPh>
    <rPh sb="18" eb="19">
      <t>gong'shi</t>
    </rPh>
    <phoneticPr fontId="4" type="noConversion"/>
  </si>
  <si>
    <t>技能系统，大招操作</t>
    <rPh sb="0" eb="1">
      <t>ji'neng</t>
    </rPh>
    <rPh sb="2" eb="3">
      <t>ixt</t>
    </rPh>
    <rPh sb="5" eb="6">
      <t>da'zhao</t>
    </rPh>
    <rPh sb="7" eb="8">
      <t>cao'zuo</t>
    </rPh>
    <phoneticPr fontId="4" type="noConversion"/>
  </si>
  <si>
    <t>对局功能完善（对局流程，AI，UI，换宠，照妖镜，伤害公式，对局、技能动画，大招表现）</t>
    <rPh sb="7" eb="8">
      <t>dui'ju</t>
    </rPh>
    <rPh sb="9" eb="10">
      <t>liu'cheng</t>
    </rPh>
    <rPh sb="18" eb="19">
      <t>huan'chong</t>
    </rPh>
    <rPh sb="21" eb="22">
      <t>zhao'yao'jing</t>
    </rPh>
    <rPh sb="25" eb="26">
      <t>shang'hai</t>
    </rPh>
    <rPh sb="27" eb="28">
      <t>gong'shi</t>
    </rPh>
    <rPh sb="30" eb="31">
      <t>dui'ju</t>
    </rPh>
    <rPh sb="33" eb="34">
      <t>ji'neng</t>
    </rPh>
    <rPh sb="35" eb="36">
      <t>dong'hua</t>
    </rPh>
    <rPh sb="38" eb="39">
      <t>da'zhao</t>
    </rPh>
    <rPh sb="40" eb="41">
      <t>biao'xian</t>
    </rPh>
    <phoneticPr fontId="5" type="noConversion"/>
  </si>
  <si>
    <t>策划文档：结算，创建角色，副本，村落，任务，抓宠，道具</t>
    <rPh sb="0" eb="1">
      <t>ce'hua</t>
    </rPh>
    <rPh sb="2" eb="3">
      <t>wen'dang</t>
    </rPh>
    <rPh sb="5" eb="6">
      <t>jie'suan</t>
    </rPh>
    <rPh sb="8" eb="9">
      <t>chuang'jian</t>
    </rPh>
    <rPh sb="10" eb="11">
      <t>jue'se</t>
    </rPh>
    <rPh sb="13" eb="14">
      <t>fu'b</t>
    </rPh>
    <rPh sb="16" eb="17">
      <t>cun'luo</t>
    </rPh>
    <rPh sb="19" eb="20">
      <t>rne'wu</t>
    </rPh>
    <rPh sb="22" eb="23">
      <t>zhua'chong</t>
    </rPh>
    <rPh sb="25" eb="26">
      <t>dao'ju</t>
    </rPh>
    <phoneticPr fontId="4" type="noConversion"/>
  </si>
  <si>
    <t>服务器网络调通，基础数据接收和协议定义，游戏基础流程架构</t>
    <rPh sb="0" eb="1">
      <t>fu'w'q</t>
    </rPh>
    <rPh sb="3" eb="4">
      <t>wang'luo</t>
    </rPh>
    <rPh sb="5" eb="6">
      <t>tiao'ton</t>
    </rPh>
    <rPh sb="8" eb="9">
      <t>ji'chu</t>
    </rPh>
    <rPh sb="10" eb="11">
      <t>shu'ju</t>
    </rPh>
    <rPh sb="12" eb="13">
      <t>jie'shou</t>
    </rPh>
    <rPh sb="14" eb="15">
      <t>he</t>
    </rPh>
    <rPh sb="15" eb="16">
      <t>xie'yi</t>
    </rPh>
    <rPh sb="17" eb="18">
      <t>ding'yi</t>
    </rPh>
    <rPh sb="20" eb="21">
      <t>you'xi</t>
    </rPh>
    <rPh sb="22" eb="23">
      <t>ji'chu</t>
    </rPh>
    <rPh sb="24" eb="25">
      <t>liu'cheng</t>
    </rPh>
    <rPh sb="26" eb="27">
      <t>jia'gou</t>
    </rPh>
    <phoneticPr fontId="4" type="noConversion"/>
  </si>
  <si>
    <t>客户端自动打包、发布工具</t>
    <rPh sb="0" eb="1">
      <t>ke'hu'duan</t>
    </rPh>
    <rPh sb="3" eb="4">
      <t>zi'dong</t>
    </rPh>
    <rPh sb="5" eb="6">
      <t>da'bao</t>
    </rPh>
    <rPh sb="8" eb="9">
      <t>fa'bu</t>
    </rPh>
    <rPh sb="10" eb="11">
      <t>gong'ju</t>
    </rPh>
    <phoneticPr fontId="4" type="noConversion"/>
  </si>
  <si>
    <t>√</t>
    <phoneticPr fontId="4" type="noConversion"/>
  </si>
  <si>
    <t>√</t>
    <phoneticPr fontId="4" type="noConversion"/>
  </si>
  <si>
    <t>取消</t>
    <rPh sb="0" eb="1">
      <t>qu'xiao</t>
    </rPh>
    <phoneticPr fontId="4" type="noConversion"/>
  </si>
  <si>
    <t>√</t>
    <phoneticPr fontId="4" type="noConversion"/>
  </si>
  <si>
    <t>技能系统</t>
    <phoneticPr fontId="4" type="noConversion"/>
  </si>
  <si>
    <t>副本-照妖镜</t>
    <phoneticPr fontId="4" type="noConversion"/>
  </si>
  <si>
    <t>待测试</t>
    <rPh sb="0" eb="1">
      <t>dai'ce'shi</t>
    </rPh>
    <phoneticPr fontId="4" type="noConversion"/>
  </si>
  <si>
    <t>核心战斗-AI修改</t>
    <rPh sb="7" eb="8">
      <t>xiu'gai</t>
    </rPh>
    <phoneticPr fontId="4" type="noConversion"/>
  </si>
  <si>
    <t>宠物进阶</t>
    <rPh sb="2" eb="3">
      <t>jin'jie</t>
    </rPh>
    <phoneticPr fontId="4" type="noConversion"/>
  </si>
  <si>
    <t>宠物合成（炼妖）</t>
    <phoneticPr fontId="4" type="noConversion"/>
  </si>
  <si>
    <t>宠物合成（碎片合成宠物）</t>
    <rPh sb="0" eb="1">
      <t>chong'wu</t>
    </rPh>
    <rPh sb="2" eb="3">
      <t>he'cheng</t>
    </rPh>
    <rPh sb="5" eb="6">
      <t>sui'p</t>
    </rPh>
    <rPh sb="7" eb="8">
      <t>he'cheng</t>
    </rPh>
    <rPh sb="9" eb="10">
      <t>chong'wu</t>
    </rPh>
    <phoneticPr fontId="4" type="noConversion"/>
  </si>
  <si>
    <t>取消？</t>
    <rPh sb="0" eb="1">
      <t>qu'xiao</t>
    </rPh>
    <phoneticPr fontId="4" type="noConversion"/>
  </si>
  <si>
    <t>抽蛋</t>
    <rPh sb="1" eb="2">
      <t>dan</t>
    </rPh>
    <phoneticPr fontId="4" type="noConversion"/>
  </si>
  <si>
    <t>通天塔（经验，金钱）</t>
    <rPh sb="4" eb="5">
      <t>jing'yan</t>
    </rPh>
    <rPh sb="7" eb="8">
      <t>jin'qian</t>
    </rPh>
    <phoneticPr fontId="4" type="noConversion"/>
  </si>
  <si>
    <t>通天塔（降临boss）</t>
    <rPh sb="4" eb="5">
      <t>jiang'lin</t>
    </rPh>
    <phoneticPr fontId="4" type="noConversion"/>
  </si>
  <si>
    <t>道具合成</t>
    <rPh sb="0" eb="1">
      <t>dao'ju</t>
    </rPh>
    <rPh sb="2" eb="3">
      <t>he'cheng</t>
    </rPh>
    <phoneticPr fontId="4" type="noConversion"/>
  </si>
  <si>
    <t>道具合成</t>
    <rPh sb="0" eb="1">
      <t>dao'ju</t>
    </rPh>
    <rPh sb="2" eb="3">
      <t>he'cheng</t>
    </rPh>
    <phoneticPr fontId="5" type="noConversion"/>
  </si>
  <si>
    <t>宠物装备强化，进阶</t>
    <rPh sb="7" eb="8">
      <t>jin'jie</t>
    </rPh>
    <phoneticPr fontId="5" type="noConversion"/>
  </si>
  <si>
    <t>宠物界面</t>
    <phoneticPr fontId="4" type="noConversion"/>
  </si>
  <si>
    <t>大冒险（离线玩法）-采集，小怪，boss</t>
    <rPh sb="4" eb="5">
      <t>li'xian</t>
    </rPh>
    <rPh sb="6" eb="7">
      <t>wan'fa</t>
    </rPh>
    <rPh sb="10" eb="11">
      <t>cai'ji</t>
    </rPh>
    <rPh sb="13" eb="14">
      <t>xiao'guai</t>
    </rPh>
    <phoneticPr fontId="4" type="noConversion"/>
  </si>
  <si>
    <t>新玩法1（玩家实力释放）</t>
    <rPh sb="0" eb="1">
      <t>xin</t>
    </rPh>
    <rPh sb="1" eb="2">
      <t>wan'fa</t>
    </rPh>
    <rPh sb="5" eb="6">
      <t>wan'jia</t>
    </rPh>
    <rPh sb="7" eb="8">
      <t>shi'li</t>
    </rPh>
    <rPh sb="9" eb="10">
      <t>shi'fang</t>
    </rPh>
    <phoneticPr fontId="4" type="noConversion"/>
  </si>
  <si>
    <t>激活码-邀请福利等运营相关活动</t>
    <phoneticPr fontId="4" type="noConversion"/>
  </si>
  <si>
    <t>充值返利</t>
    <phoneticPr fontId="4" type="noConversion"/>
  </si>
  <si>
    <t>月卡</t>
    <phoneticPr fontId="4" type="noConversion"/>
  </si>
  <si>
    <t>√</t>
    <phoneticPr fontId="4" type="noConversion"/>
  </si>
  <si>
    <t>√</t>
    <phoneticPr fontId="4" type="noConversion"/>
  </si>
  <si>
    <t>√</t>
    <phoneticPr fontId="4" type="noConversion"/>
  </si>
  <si>
    <t>通用技能</t>
    <rPh sb="0" eb="1">
      <t>tong'yong</t>
    </rPh>
    <rPh sb="2" eb="3">
      <t>ji'neng</t>
    </rPh>
    <phoneticPr fontId="4" type="noConversion"/>
  </si>
  <si>
    <r>
      <t>普通难度*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个（包括场景，怪物及其技能）</t>
    </r>
    <rPh sb="9" eb="10">
      <t>bao'kuo</t>
    </rPh>
    <rPh sb="11" eb="12">
      <t>chang'jing</t>
    </rPh>
    <rPh sb="14" eb="15">
      <t>guai'wu</t>
    </rPh>
    <rPh sb="16" eb="17">
      <t>ji'qi</t>
    </rPh>
    <rPh sb="18" eb="19">
      <t>ji'neng</t>
    </rPh>
    <phoneticPr fontId="4" type="noConversion"/>
  </si>
  <si>
    <r>
      <t>困难难度*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个（包括场景，怪物及其技能）</t>
    </r>
    <phoneticPr fontId="4" type="noConversion"/>
  </si>
  <si>
    <r>
      <t>公会任务*</t>
    </r>
    <r>
      <rPr>
        <sz val="10"/>
        <color rgb="FFFF0000"/>
        <rFont val="微软雅黑"/>
        <family val="2"/>
        <charset val="134"/>
      </rPr>
      <t>20</t>
    </r>
    <r>
      <rPr>
        <sz val="10"/>
        <rFont val="微软雅黑"/>
        <family val="2"/>
        <charset val="134"/>
      </rPr>
      <t>个</t>
    </r>
    <phoneticPr fontId="4" type="noConversion"/>
  </si>
  <si>
    <t>Avatar</t>
    <phoneticPr fontId="4" type="noConversion"/>
  </si>
  <si>
    <t>待确认有3D么</t>
    <rPh sb="0" eb="1">
      <t>dai</t>
    </rPh>
    <rPh sb="1" eb="2">
      <t>que'ren</t>
    </rPh>
    <rPh sb="3" eb="4">
      <t>you</t>
    </rPh>
    <rPh sb="6" eb="7">
      <t>me</t>
    </rPh>
    <phoneticPr fontId="4" type="noConversion"/>
  </si>
  <si>
    <t>角色装备10套以下</t>
    <phoneticPr fontId="4" type="noConversion"/>
  </si>
  <si>
    <t>待确认新NPC</t>
    <rPh sb="0" eb="1">
      <t>dai</t>
    </rPh>
    <rPh sb="1" eb="2">
      <t>que'ren</t>
    </rPh>
    <rPh sb="3" eb="4">
      <t>xin</t>
    </rPh>
    <phoneticPr fontId="4" type="noConversion"/>
  </si>
  <si>
    <t>男身体</t>
    <phoneticPr fontId="4" type="noConversion"/>
  </si>
  <si>
    <t>男头（免费）*3</t>
    <phoneticPr fontId="4" type="noConversion"/>
  </si>
  <si>
    <t>男头（付费）*3</t>
    <phoneticPr fontId="4" type="noConversion"/>
  </si>
  <si>
    <t>女身体</t>
    <phoneticPr fontId="4" type="noConversion"/>
  </si>
  <si>
    <t>女头（免费）*3</t>
    <phoneticPr fontId="4" type="noConversion"/>
  </si>
  <si>
    <t>女头（付费）*3</t>
    <phoneticPr fontId="4" type="noConversion"/>
  </si>
  <si>
    <t>副本*8组</t>
    <phoneticPr fontId="9" type="noConversion"/>
  </si>
  <si>
    <t>活动*？</t>
    <phoneticPr fontId="9" type="noConversion"/>
  </si>
  <si>
    <t>对局*10个</t>
    <phoneticPr fontId="4" type="noConversion"/>
  </si>
  <si>
    <t>角色10套以下</t>
    <phoneticPr fontId="4" type="noConversion"/>
  </si>
  <si>
    <t>分类换一下？或者不用分类了？</t>
    <rPh sb="0" eb="1">
      <t>fen'lei</t>
    </rPh>
    <rPh sb="2" eb="3">
      <t>huan</t>
    </rPh>
    <rPh sb="3" eb="4">
      <t>yi'xia</t>
    </rPh>
    <rPh sb="6" eb="7">
      <t>huo'zhe</t>
    </rPh>
    <rPh sb="8" eb="9">
      <t>bu'yong</t>
    </rPh>
    <rPh sb="10" eb="11">
      <t>fen'lei</t>
    </rPh>
    <rPh sb="12" eb="13">
      <t>l</t>
    </rPh>
    <phoneticPr fontId="4" type="noConversion"/>
  </si>
  <si>
    <t>里程碑4</t>
    <rPh sb="0" eb="1">
      <t>li'cheng'bei</t>
    </rPh>
    <phoneticPr fontId="5" type="noConversion"/>
  </si>
  <si>
    <t>里程碑5</t>
    <rPh sb="0" eb="1">
      <t>li'cheng'bei</t>
    </rPh>
    <phoneticPr fontId="5" type="noConversion"/>
  </si>
  <si>
    <t>里程碑6</t>
    <rPh sb="0" eb="1">
      <t>li'cheng'bei</t>
    </rPh>
    <phoneticPr fontId="5" type="noConversion"/>
  </si>
  <si>
    <t>里程碑7</t>
    <rPh sb="0" eb="1">
      <t>li'cheng'b</t>
    </rPh>
    <phoneticPr fontId="5" type="noConversion"/>
  </si>
  <si>
    <t>里程碑8</t>
    <rPh sb="0" eb="1">
      <t>li'cheng'bei</t>
    </rPh>
    <phoneticPr fontId="5" type="noConversion"/>
  </si>
  <si>
    <t>里程碑9</t>
    <rPh sb="0" eb="1">
      <t>li'cheng'bei</t>
    </rPh>
    <phoneticPr fontId="5" type="noConversion"/>
  </si>
  <si>
    <t>里程碑10</t>
    <rPh sb="0" eb="1">
      <t>li'cheng'bei</t>
    </rPh>
    <phoneticPr fontId="5" type="noConversion"/>
  </si>
  <si>
    <t>确定核心战斗操作乐趣点（大招/照妖镜）， 扩展点（大招）， 和易用性（照妖镜）</t>
    <phoneticPr fontId="4" type="noConversion"/>
  </si>
  <si>
    <t>副本、对局功能</t>
    <rPh sb="0" eb="1">
      <t>fu'b</t>
    </rPh>
    <rPh sb="3" eb="4">
      <t>dui'ju</t>
    </rPh>
    <rPh sb="5" eb="6">
      <t>gong'neng</t>
    </rPh>
    <phoneticPr fontId="5" type="noConversion"/>
  </si>
  <si>
    <t>技能系统</t>
    <rPh sb="0" eb="1">
      <t>ji'neng</t>
    </rPh>
    <rPh sb="2" eb="3">
      <t>xi't</t>
    </rPh>
    <phoneticPr fontId="4" type="noConversion"/>
  </si>
  <si>
    <t>副本选择基础</t>
    <rPh sb="0" eb="1">
      <t>fu'b</t>
    </rPh>
    <rPh sb="2" eb="3">
      <t>xuan'ze</t>
    </rPh>
    <rPh sb="4" eb="5">
      <t>ji'chu</t>
    </rPh>
    <phoneticPr fontId="4" type="noConversion"/>
  </si>
  <si>
    <t>宠物基础</t>
    <rPh sb="0" eb="1">
      <t>chong'wu</t>
    </rPh>
    <rPh sb="2" eb="3">
      <t>ji'chu</t>
    </rPh>
    <phoneticPr fontId="4" type="noConversion"/>
  </si>
  <si>
    <t>两章测试副本（10个）</t>
  </si>
  <si>
    <t>照妖镜，探索，寻宝</t>
    <phoneticPr fontId="5" type="noConversion"/>
  </si>
  <si>
    <t>未修改此部分</t>
    <rPh sb="0" eb="1">
      <t>wei</t>
    </rPh>
    <rPh sb="1" eb="2">
      <t>xiu'fu</t>
    </rPh>
    <rPh sb="2" eb="3">
      <t>gai</t>
    </rPh>
    <rPh sb="3" eb="4">
      <t>ci</t>
    </rPh>
    <rPh sb="4" eb="5">
      <t>bu'fen</t>
    </rPh>
    <phoneticPr fontId="4" type="noConversion"/>
  </si>
  <si>
    <t>宠物进阶</t>
    <rPh sb="2" eb="3">
      <t>jin'jie</t>
    </rPh>
    <phoneticPr fontId="21" type="noConversion"/>
  </si>
  <si>
    <t>宠物装备宝石</t>
    <rPh sb="0" eb="1">
      <t>chong'wu</t>
    </rPh>
    <rPh sb="2" eb="3">
      <t>zhuang'b</t>
    </rPh>
    <rPh sb="4" eb="5">
      <t>bao'shi</t>
    </rPh>
    <phoneticPr fontId="4" type="noConversion"/>
  </si>
  <si>
    <t>通天塔-经验、金钱</t>
    <rPh sb="4" eb="5">
      <t>jign'yan</t>
    </rPh>
    <rPh sb="7" eb="8">
      <t>jin'qian</t>
    </rPh>
    <phoneticPr fontId="21" type="noConversion"/>
  </si>
  <si>
    <t>通天塔-boss</t>
    <rPh sb="0" eb="1">
      <t>tong'tian'ta</t>
    </rPh>
    <phoneticPr fontId="4" type="noConversion"/>
  </si>
  <si>
    <t>宠物装备强化，进阶</t>
    <rPh sb="7" eb="8">
      <t>jin'jie</t>
    </rPh>
    <phoneticPr fontId="21" type="noConversion"/>
  </si>
  <si>
    <t>内容项</t>
    <rPh sb="0" eb="1">
      <t>nei'rong</t>
    </rPh>
    <rPh sb="2" eb="3">
      <t>xiang'mu</t>
    </rPh>
    <phoneticPr fontId="5" type="noConversion"/>
  </si>
  <si>
    <t>账号，登录</t>
    <phoneticPr fontId="21" type="noConversion"/>
  </si>
  <si>
    <t>抽蛋</t>
    <phoneticPr fontId="21" type="noConversion"/>
  </si>
  <si>
    <t>主界面，村落UI</t>
    <phoneticPr fontId="21" type="noConversion"/>
  </si>
  <si>
    <t>新玩法1</t>
    <rPh sb="0" eb="1">
      <t>xin'wan'fa</t>
    </rPh>
    <phoneticPr fontId="4" type="noConversion"/>
  </si>
  <si>
    <t>好友？</t>
    <phoneticPr fontId="21" type="noConversion"/>
  </si>
  <si>
    <t>任务内容规划</t>
    <rPh sb="0" eb="1">
      <t>ren'wu</t>
    </rPh>
    <rPh sb="2" eb="3">
      <t>nei'rnog</t>
    </rPh>
    <rPh sb="4" eb="5">
      <t>gui'hua</t>
    </rPh>
    <phoneticPr fontId="4" type="noConversion"/>
  </si>
  <si>
    <t>N个副本</t>
    <phoneticPr fontId="4" type="noConversion"/>
  </si>
  <si>
    <t>N个副本</t>
    <rPh sb="1" eb="2">
      <t>g</t>
    </rPh>
    <phoneticPr fontId="4" type="noConversion"/>
  </si>
  <si>
    <t>数值填充</t>
    <phoneticPr fontId="4" type="noConversion"/>
  </si>
  <si>
    <t xml:space="preserve">任务内容，美术3D-50% </t>
    <rPh sb="2" eb="3">
      <t>nei'rong</t>
    </rPh>
    <phoneticPr fontId="4" type="noConversion"/>
  </si>
  <si>
    <t>任务内容，美术3D-50%</t>
    <rPh sb="2" eb="3">
      <t>nei'rong</t>
    </rPh>
    <phoneticPr fontId="4" type="noConversion"/>
  </si>
  <si>
    <t>数值调整</t>
    <rPh sb="0" eb="1">
      <t>shu'zhi</t>
    </rPh>
    <rPh sb="2" eb="3">
      <t>tiao'zheng</t>
    </rPh>
    <phoneticPr fontId="4" type="noConversion"/>
  </si>
  <si>
    <t>宠物配置</t>
    <rPh sb="0" eb="1">
      <t>chong'wu</t>
    </rPh>
    <rPh sb="2" eb="3">
      <t>pei'zhi</t>
    </rPh>
    <phoneticPr fontId="4" type="noConversion"/>
  </si>
  <si>
    <t>美术需求-估量</t>
    <rPh sb="0" eb="1">
      <t>mei'shu</t>
    </rPh>
    <rPh sb="2" eb="3">
      <t>xu'qiu</t>
    </rPh>
    <rPh sb="5" eb="6">
      <t>gu'liang</t>
    </rPh>
    <phoneticPr fontId="4" type="noConversion"/>
  </si>
  <si>
    <t>战斗失败后复活</t>
    <rPh sb="0" eb="1">
      <t>zhan'dou</t>
    </rPh>
    <rPh sb="2" eb="3">
      <t>shi'bai</t>
    </rPh>
    <rPh sb="4" eb="5">
      <t>hou</t>
    </rPh>
    <rPh sb="5" eb="6">
      <t>fu'huo</t>
    </rPh>
    <phoneticPr fontId="4" type="noConversion"/>
  </si>
  <si>
    <t>推送功能</t>
    <rPh sb="0" eb="1">
      <t>tui'song</t>
    </rPh>
    <rPh sb="2" eb="3">
      <t>gong'neng</t>
    </rPh>
    <phoneticPr fontId="4" type="noConversion"/>
  </si>
  <si>
    <t>公会（优先级和必要性再确认一下）</t>
    <rPh sb="3" eb="4">
      <t>you'xian'ji</t>
    </rPh>
    <rPh sb="6" eb="7">
      <t>he</t>
    </rPh>
    <rPh sb="7" eb="8">
      <t>bi'yao</t>
    </rPh>
    <rPh sb="9" eb="10">
      <t>xing</t>
    </rPh>
    <rPh sb="10" eb="11">
      <t>zai</t>
    </rPh>
    <rPh sb="11" eb="12">
      <t>que'ren</t>
    </rPh>
    <rPh sb="13" eb="14">
      <t>yi'xia</t>
    </rPh>
    <phoneticPr fontId="4" type="noConversion"/>
  </si>
  <si>
    <t>自动/操作分层设计（挂机逻辑/自动/扫荡）</t>
  </si>
  <si>
    <t>技能成长（玩法相关，非数值成长）</t>
  </si>
  <si>
    <t>副本原型分布（玩点分布， 时间分布）</t>
  </si>
  <si>
    <t>章节故事，玩法</t>
  </si>
  <si>
    <t>怪物特性技能设计</t>
  </si>
  <si>
    <t>成长数值</t>
  </si>
  <si>
    <t>投放数值</t>
  </si>
  <si>
    <t>基础设计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</si>
</sst>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2" x14ac:knownFonts="1"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8"/>
      <name val="Verdana"/>
      <family val="2"/>
    </font>
    <font>
      <sz val="11"/>
      <color theme="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3"/>
      <charset val="134"/>
    </font>
    <font>
      <sz val="10"/>
      <color indexed="10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color rgb="FFFF0000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sz val="10"/>
      <name val="Microsoft YaHei"/>
      <charset val="136"/>
    </font>
    <font>
      <sz val="10"/>
      <name val="Verdana"/>
    </font>
    <font>
      <sz val="12"/>
      <color rgb="FF000000"/>
      <name val="微软雅黑"/>
      <family val="3"/>
      <charset val="134"/>
    </font>
    <font>
      <b/>
      <sz val="10"/>
      <color rgb="FF000000"/>
      <name val="微软雅黑"/>
      <family val="3"/>
      <charset val="134"/>
    </font>
    <font>
      <sz val="11"/>
      <color theme="0" tint="-0.34998626667073579"/>
      <name val="微软雅黑"/>
      <charset val="136"/>
    </font>
    <font>
      <sz val="10"/>
      <color theme="1"/>
      <name val="微软雅黑"/>
      <charset val="136"/>
    </font>
    <font>
      <b/>
      <sz val="10"/>
      <color rgb="FFFF0000"/>
      <name val="微软雅黑"/>
      <charset val="136"/>
    </font>
    <font>
      <sz val="10"/>
      <color theme="0" tint="-0.249977111117893"/>
      <name val="微软雅黑"/>
      <charset val="136"/>
    </font>
    <font>
      <sz val="11"/>
      <color theme="0" tint="-0.249977111117893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charset val="136"/>
    </font>
    <font>
      <b/>
      <sz val="12"/>
      <name val="微软雅黑"/>
      <charset val="136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86">
    <xf numFmtId="0" fontId="0" fillId="0" borderId="0"/>
    <xf numFmtId="0" fontId="3" fillId="0" borderId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89">
    <xf numFmtId="0" fontId="0" fillId="0" borderId="0" xfId="0"/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1" applyFont="1" applyFill="1" applyBorder="1" applyAlignment="1">
      <alignment wrapText="1"/>
    </xf>
    <xf numFmtId="0" fontId="3" fillId="0" borderId="1" xfId="0" applyFont="1" applyBorder="1" applyAlignment="1">
      <alignment vertical="center"/>
    </xf>
    <xf numFmtId="16" fontId="7" fillId="0" borderId="1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3" fillId="0" borderId="1" xfId="0" applyFont="1" applyFill="1" applyBorder="1" applyAlignment="1">
      <alignment horizontal="left" vertical="top"/>
    </xf>
    <xf numFmtId="0" fontId="3" fillId="0" borderId="1" xfId="1" applyFont="1" applyFill="1" applyBorder="1" applyAlignment="1">
      <alignment horizontal="left" vertical="top" wrapText="1"/>
    </xf>
    <xf numFmtId="0" fontId="8" fillId="0" borderId="1" xfId="0" applyFont="1" applyBorder="1" applyAlignment="1">
      <alignment vertical="center"/>
    </xf>
    <xf numFmtId="0" fontId="8" fillId="0" borderId="1" xfId="0" applyFont="1" applyFill="1" applyBorder="1" applyAlignment="1">
      <alignment horizontal="left" vertical="top"/>
    </xf>
    <xf numFmtId="0" fontId="8" fillId="0" borderId="1" xfId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left" wrapText="1"/>
    </xf>
    <xf numFmtId="0" fontId="3" fillId="0" borderId="1" xfId="0" applyFont="1" applyBorder="1" applyAlignment="1">
      <alignment horizontal="left" vertical="top"/>
    </xf>
    <xf numFmtId="0" fontId="8" fillId="0" borderId="1" xfId="1" applyFont="1" applyFill="1" applyBorder="1" applyAlignment="1">
      <alignment horizontal="left" wrapText="1"/>
    </xf>
    <xf numFmtId="0" fontId="8" fillId="0" borderId="1" xfId="0" applyFont="1" applyBorder="1" applyAlignment="1">
      <alignment horizontal="left" vertical="top"/>
    </xf>
    <xf numFmtId="0" fontId="3" fillId="0" borderId="1" xfId="0" applyFont="1" applyBorder="1" applyAlignment="1">
      <alignment vertical="center" wrapText="1"/>
    </xf>
    <xf numFmtId="0" fontId="3" fillId="0" borderId="1" xfId="1" applyFont="1" applyFill="1" applyBorder="1" applyAlignment="1"/>
    <xf numFmtId="0" fontId="11" fillId="0" borderId="1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14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ont="1"/>
    <xf numFmtId="0" fontId="6" fillId="4" borderId="0" xfId="0" applyFont="1" applyFill="1" applyAlignment="1">
      <alignment vertical="center"/>
    </xf>
    <xf numFmtId="58" fontId="0" fillId="0" borderId="0" xfId="0" applyNumberFormat="1"/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ont="1"/>
    <xf numFmtId="0" fontId="15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vertical="center"/>
    </xf>
    <xf numFmtId="0" fontId="19" fillId="0" borderId="1" xfId="1" applyFont="1" applyFill="1" applyBorder="1" applyAlignment="1">
      <alignment horizontal="left" wrapText="1"/>
    </xf>
    <xf numFmtId="0" fontId="19" fillId="0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top"/>
    </xf>
    <xf numFmtId="0" fontId="8" fillId="2" borderId="1" xfId="1" applyFont="1" applyFill="1" applyBorder="1" applyAlignment="1">
      <alignment horizontal="left" wrapText="1"/>
    </xf>
    <xf numFmtId="0" fontId="19" fillId="0" borderId="1" xfId="0" applyFont="1" applyBorder="1" applyAlignment="1">
      <alignment horizontal="center" vertical="top"/>
    </xf>
    <xf numFmtId="0" fontId="20" fillId="0" borderId="13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15" xfId="0" applyFont="1" applyBorder="1" applyAlignment="1">
      <alignment wrapText="1"/>
    </xf>
    <xf numFmtId="0" fontId="20" fillId="0" borderId="16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0" xfId="0" applyFont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0" xfId="0" applyFont="1" applyBorder="1" applyAlignment="1">
      <alignment horizontal="left" vertical="center" wrapText="1"/>
    </xf>
    <xf numFmtId="0" fontId="3" fillId="0" borderId="0" xfId="1" applyFont="1" applyFill="1" applyBorder="1" applyAlignment="1">
      <alignment horizontal="left" vertical="center" wrapText="1"/>
    </xf>
    <xf numFmtId="0" fontId="3" fillId="0" borderId="14" xfId="1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8" fillId="0" borderId="0" xfId="1" applyFont="1" applyFill="1" applyBorder="1" applyAlignment="1">
      <alignment horizontal="left" vertical="center" wrapText="1"/>
    </xf>
    <xf numFmtId="0" fontId="3" fillId="0" borderId="13" xfId="1" applyFont="1" applyFill="1" applyBorder="1" applyAlignment="1">
      <alignment horizontal="left" vertical="center" wrapText="1"/>
    </xf>
    <xf numFmtId="0" fontId="8" fillId="0" borderId="13" xfId="1" applyFont="1" applyFill="1" applyBorder="1" applyAlignment="1">
      <alignment horizontal="left" vertical="center" wrapText="1"/>
    </xf>
    <xf numFmtId="0" fontId="20" fillId="0" borderId="16" xfId="0" applyFont="1" applyBorder="1" applyAlignment="1">
      <alignment horizontal="left" vertical="center" wrapText="1"/>
    </xf>
    <xf numFmtId="0" fontId="3" fillId="0" borderId="0" xfId="0" applyFont="1" applyBorder="1" applyAlignment="1">
      <alignment vertical="center"/>
    </xf>
    <xf numFmtId="0" fontId="8" fillId="2" borderId="1" xfId="1" applyFont="1" applyFill="1" applyBorder="1" applyAlignment="1">
      <alignment wrapText="1"/>
    </xf>
    <xf numFmtId="0" fontId="3" fillId="0" borderId="0" xfId="1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0" fontId="3" fillId="2" borderId="1" xfId="1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8" fillId="0" borderId="1" xfId="1" applyFont="1" applyFill="1" applyBorder="1" applyAlignment="1">
      <alignment horizontal="center" wrapText="1"/>
    </xf>
    <xf numFmtId="0" fontId="15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8" fillId="0" borderId="1" xfId="1" applyFont="1" applyFill="1" applyBorder="1" applyAlignment="1">
      <alignment horizontal="center" vertical="top" wrapText="1"/>
    </xf>
    <xf numFmtId="0" fontId="3" fillId="0" borderId="1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58" fontId="3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right"/>
    </xf>
    <xf numFmtId="176" fontId="3" fillId="0" borderId="5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right"/>
    </xf>
    <xf numFmtId="176" fontId="3" fillId="0" borderId="0" xfId="0" applyNumberFormat="1" applyFont="1" applyBorder="1" applyAlignment="1">
      <alignment horizontal="center" vertical="center"/>
    </xf>
    <xf numFmtId="0" fontId="20" fillId="0" borderId="16" xfId="0" applyFont="1" applyBorder="1" applyAlignment="1"/>
    <xf numFmtId="0" fontId="8" fillId="0" borderId="0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left" vertical="center" wrapText="1"/>
    </xf>
    <xf numFmtId="0" fontId="0" fillId="0" borderId="6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20" fillId="0" borderId="0" xfId="0" applyFont="1" applyBorder="1" applyAlignment="1"/>
    <xf numFmtId="0" fontId="20" fillId="0" borderId="11" xfId="0" applyFont="1" applyBorder="1" applyAlignment="1"/>
    <xf numFmtId="0" fontId="22" fillId="0" borderId="8" xfId="0" applyFont="1" applyBorder="1" applyAlignment="1">
      <alignment vertical="center"/>
    </xf>
    <xf numFmtId="0" fontId="8" fillId="0" borderId="5" xfId="0" applyFont="1" applyBorder="1" applyAlignment="1">
      <alignment horizontal="left" vertical="top"/>
    </xf>
    <xf numFmtId="0" fontId="8" fillId="0" borderId="5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top" wrapText="1"/>
    </xf>
    <xf numFmtId="0" fontId="23" fillId="0" borderId="5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16" fontId="23" fillId="0" borderId="5" xfId="0" applyNumberFormat="1" applyFont="1" applyBorder="1" applyAlignment="1">
      <alignment vertical="center"/>
    </xf>
    <xf numFmtId="16" fontId="10" fillId="0" borderId="5" xfId="0" applyNumberFormat="1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21" xfId="0" applyFont="1" applyBorder="1" applyAlignment="1">
      <alignment horizontal="left" wrapText="1"/>
    </xf>
    <xf numFmtId="0" fontId="8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wrapText="1"/>
    </xf>
    <xf numFmtId="0" fontId="23" fillId="0" borderId="21" xfId="0" applyFont="1" applyBorder="1" applyAlignment="1">
      <alignment vertical="center"/>
    </xf>
    <xf numFmtId="16" fontId="23" fillId="0" borderId="21" xfId="0" applyNumberFormat="1" applyFont="1" applyBorder="1" applyAlignment="1">
      <alignment vertical="center"/>
    </xf>
    <xf numFmtId="16" fontId="10" fillId="0" borderId="21" xfId="0" applyNumberFormat="1" applyFont="1" applyBorder="1" applyAlignment="1">
      <alignment vertical="center"/>
    </xf>
    <xf numFmtId="0" fontId="18" fillId="5" borderId="21" xfId="0" applyFont="1" applyFill="1" applyBorder="1" applyAlignment="1">
      <alignment horizontal="center" vertical="center"/>
    </xf>
    <xf numFmtId="0" fontId="3" fillId="0" borderId="16" xfId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8" xfId="0" applyBorder="1"/>
    <xf numFmtId="0" fontId="8" fillId="0" borderId="0" xfId="1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0" fontId="8" fillId="0" borderId="5" xfId="1" applyFont="1" applyFill="1" applyBorder="1" applyAlignment="1">
      <alignment horizontal="center" wrapText="1"/>
    </xf>
    <xf numFmtId="0" fontId="8" fillId="0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top"/>
    </xf>
    <xf numFmtId="0" fontId="7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8" fillId="0" borderId="5" xfId="0" applyFont="1" applyBorder="1" applyAlignment="1">
      <alignment vertical="center"/>
    </xf>
    <xf numFmtId="0" fontId="8" fillId="0" borderId="5" xfId="0" applyFont="1" applyFill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6" fontId="3" fillId="0" borderId="0" xfId="0" applyNumberFormat="1" applyFont="1" applyBorder="1" applyAlignment="1">
      <alignment vertical="center"/>
    </xf>
    <xf numFmtId="0" fontId="0" fillId="2" borderId="0" xfId="0" applyFill="1"/>
    <xf numFmtId="0" fontId="0" fillId="0" borderId="0" xfId="0" applyAlignment="1">
      <alignment wrapText="1"/>
    </xf>
    <xf numFmtId="0" fontId="8" fillId="0" borderId="2" xfId="1" applyFont="1" applyFill="1" applyBorder="1" applyAlignment="1">
      <alignment horizontal="center" wrapText="1"/>
    </xf>
    <xf numFmtId="0" fontId="18" fillId="2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/>
    </xf>
    <xf numFmtId="0" fontId="25" fillId="0" borderId="1" xfId="0" applyFont="1" applyBorder="1" applyAlignment="1">
      <alignment vertical="center"/>
    </xf>
    <xf numFmtId="0" fontId="25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8" fillId="0" borderId="7" xfId="0" applyFont="1" applyBorder="1" applyAlignment="1">
      <alignment horizontal="center" vertical="top"/>
    </xf>
    <xf numFmtId="58" fontId="3" fillId="0" borderId="0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 wrapText="1"/>
    </xf>
    <xf numFmtId="176" fontId="25" fillId="0" borderId="1" xfId="0" applyNumberFormat="1" applyFont="1" applyBorder="1" applyAlignment="1">
      <alignment vertical="center"/>
    </xf>
    <xf numFmtId="0" fontId="25" fillId="0" borderId="1" xfId="0" applyFont="1" applyBorder="1" applyAlignment="1">
      <alignment horizontal="center"/>
    </xf>
    <xf numFmtId="0" fontId="25" fillId="0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26" fillId="0" borderId="1" xfId="0" applyFont="1" applyFill="1" applyBorder="1" applyAlignment="1">
      <alignment vertical="center"/>
    </xf>
    <xf numFmtId="0" fontId="8" fillId="0" borderId="1" xfId="1" applyFont="1" applyFill="1" applyBorder="1" applyAlignment="1">
      <alignment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8" fillId="2" borderId="1" xfId="1" applyFont="1" applyFill="1" applyBorder="1" applyAlignment="1">
      <alignment vertical="center" wrapText="1"/>
    </xf>
    <xf numFmtId="0" fontId="19" fillId="0" borderId="1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8" fillId="2" borderId="1" xfId="1" applyFont="1" applyFill="1" applyBorder="1" applyAlignment="1">
      <alignment horizontal="left" vertical="center" wrapText="1"/>
    </xf>
    <xf numFmtId="0" fontId="8" fillId="2" borderId="2" xfId="1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top"/>
    </xf>
    <xf numFmtId="0" fontId="19" fillId="0" borderId="1" xfId="0" applyFont="1" applyBorder="1" applyAlignment="1">
      <alignment horizontal="center" vertical="center"/>
    </xf>
    <xf numFmtId="0" fontId="19" fillId="0" borderId="1" xfId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7" fillId="0" borderId="1" xfId="1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horizontal="center" vertical="center"/>
    </xf>
    <xf numFmtId="0" fontId="27" fillId="0" borderId="1" xfId="1" applyFont="1" applyFill="1" applyBorder="1" applyAlignment="1">
      <alignment horizontal="center" vertical="center" wrapText="1"/>
    </xf>
    <xf numFmtId="0" fontId="25" fillId="0" borderId="7" xfId="0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8" fillId="0" borderId="0" xfId="0" applyFont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8" fillId="0" borderId="13" xfId="0" applyFont="1" applyBorder="1" applyAlignment="1">
      <alignment wrapText="1"/>
    </xf>
    <xf numFmtId="0" fontId="8" fillId="0" borderId="0" xfId="0" applyFont="1" applyBorder="1"/>
    <xf numFmtId="0" fontId="8" fillId="0" borderId="0" xfId="0" applyFont="1" applyBorder="1" applyAlignment="1">
      <alignment wrapText="1"/>
    </xf>
    <xf numFmtId="0" fontId="8" fillId="0" borderId="14" xfId="0" applyFont="1" applyBorder="1"/>
    <xf numFmtId="0" fontId="8" fillId="0" borderId="15" xfId="0" applyFont="1" applyBorder="1" applyAlignment="1">
      <alignment wrapText="1"/>
    </xf>
    <xf numFmtId="0" fontId="8" fillId="0" borderId="16" xfId="0" applyFont="1" applyBorder="1" applyAlignment="1">
      <alignment wrapText="1"/>
    </xf>
    <xf numFmtId="0" fontId="8" fillId="0" borderId="17" xfId="0" applyFont="1" applyBorder="1" applyAlignment="1">
      <alignment wrapText="1"/>
    </xf>
    <xf numFmtId="0" fontId="8" fillId="0" borderId="0" xfId="0" applyFont="1" applyAlignment="1">
      <alignment wrapText="1"/>
    </xf>
    <xf numFmtId="0" fontId="8" fillId="0" borderId="14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1" xfId="0" applyFont="1" applyBorder="1" applyAlignment="1">
      <alignment wrapText="1"/>
    </xf>
    <xf numFmtId="0" fontId="8" fillId="0" borderId="12" xfId="0" applyFont="1" applyBorder="1" applyAlignment="1">
      <alignment wrapText="1"/>
    </xf>
    <xf numFmtId="0" fontId="8" fillId="0" borderId="13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25" fillId="0" borderId="0" xfId="0" applyFont="1"/>
    <xf numFmtId="0" fontId="2" fillId="0" borderId="0" xfId="0" applyFont="1"/>
    <xf numFmtId="0" fontId="25" fillId="0" borderId="1" xfId="1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vertical="center"/>
    </xf>
    <xf numFmtId="0" fontId="27" fillId="0" borderId="1" xfId="0" applyFont="1" applyBorder="1" applyAlignment="1">
      <alignment vertical="center"/>
    </xf>
    <xf numFmtId="0" fontId="27" fillId="0" borderId="1" xfId="1" applyFont="1" applyFill="1" applyBorder="1" applyAlignment="1">
      <alignment vertical="center" wrapText="1"/>
    </xf>
    <xf numFmtId="0" fontId="29" fillId="0" borderId="1" xfId="0" applyFont="1" applyBorder="1" applyAlignment="1">
      <alignment horizontal="center" vertical="center"/>
    </xf>
    <xf numFmtId="0" fontId="25" fillId="0" borderId="1" xfId="1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top"/>
    </xf>
    <xf numFmtId="0" fontId="25" fillId="0" borderId="1" xfId="0" applyFont="1" applyFill="1" applyBorder="1" applyAlignment="1">
      <alignment horizontal="center" vertical="top"/>
    </xf>
    <xf numFmtId="0" fontId="25" fillId="0" borderId="7" xfId="0" applyFont="1" applyBorder="1" applyAlignment="1">
      <alignment horizontal="center" vertical="top"/>
    </xf>
    <xf numFmtId="0" fontId="25" fillId="0" borderId="7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top"/>
    </xf>
    <xf numFmtId="0" fontId="18" fillId="0" borderId="5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8" fillId="6" borderId="9" xfId="0" applyFont="1" applyFill="1" applyBorder="1"/>
    <xf numFmtId="0" fontId="8" fillId="6" borderId="0" xfId="0" applyFont="1" applyFill="1"/>
    <xf numFmtId="0" fontId="8" fillId="6" borderId="10" xfId="0" applyFont="1" applyFill="1" applyBorder="1"/>
    <xf numFmtId="0" fontId="8" fillId="6" borderId="11" xfId="0" applyFont="1" applyFill="1" applyBorder="1"/>
    <xf numFmtId="0" fontId="8" fillId="6" borderId="12" xfId="0" applyFont="1" applyFill="1" applyBorder="1"/>
    <xf numFmtId="0" fontId="8" fillId="6" borderId="13" xfId="0" applyFont="1" applyFill="1" applyBorder="1" applyAlignment="1">
      <alignment wrapText="1"/>
    </xf>
    <xf numFmtId="0" fontId="8" fillId="6" borderId="0" xfId="0" applyFont="1" applyFill="1" applyBorder="1"/>
    <xf numFmtId="0" fontId="8" fillId="6" borderId="0" xfId="0" applyFont="1" applyFill="1" applyBorder="1" applyAlignment="1">
      <alignment wrapText="1"/>
    </xf>
    <xf numFmtId="0" fontId="8" fillId="6" borderId="14" xfId="0" applyFont="1" applyFill="1" applyBorder="1"/>
    <xf numFmtId="0" fontId="8" fillId="6" borderId="15" xfId="0" applyFont="1" applyFill="1" applyBorder="1" applyAlignment="1">
      <alignment wrapText="1"/>
    </xf>
    <xf numFmtId="0" fontId="8" fillId="6" borderId="16" xfId="0" applyFont="1" applyFill="1" applyBorder="1" applyAlignment="1">
      <alignment wrapText="1"/>
    </xf>
    <xf numFmtId="0" fontId="8" fillId="6" borderId="17" xfId="0" applyFont="1" applyFill="1" applyBorder="1" applyAlignment="1">
      <alignment wrapText="1"/>
    </xf>
    <xf numFmtId="0" fontId="8" fillId="6" borderId="0" xfId="0" applyFont="1" applyFill="1" applyAlignment="1">
      <alignment wrapText="1"/>
    </xf>
    <xf numFmtId="0" fontId="8" fillId="6" borderId="18" xfId="0" applyFont="1" applyFill="1" applyBorder="1" applyAlignment="1">
      <alignment wrapText="1"/>
    </xf>
    <xf numFmtId="0" fontId="8" fillId="6" borderId="19" xfId="0" applyFont="1" applyFill="1" applyBorder="1" applyAlignment="1">
      <alignment wrapText="1"/>
    </xf>
    <xf numFmtId="0" fontId="8" fillId="6" borderId="20" xfId="0" applyFont="1" applyFill="1" applyBorder="1" applyAlignment="1">
      <alignment wrapText="1"/>
    </xf>
    <xf numFmtId="0" fontId="8" fillId="6" borderId="14" xfId="0" applyFont="1" applyFill="1" applyBorder="1" applyAlignment="1">
      <alignment wrapText="1"/>
    </xf>
    <xf numFmtId="0" fontId="8" fillId="6" borderId="10" xfId="0" applyFont="1" applyFill="1" applyBorder="1" applyAlignment="1">
      <alignment wrapText="1"/>
    </xf>
    <xf numFmtId="0" fontId="8" fillId="6" borderId="11" xfId="0" applyFont="1" applyFill="1" applyBorder="1" applyAlignment="1">
      <alignment wrapText="1"/>
    </xf>
    <xf numFmtId="0" fontId="8" fillId="6" borderId="12" xfId="0" applyFont="1" applyFill="1" applyBorder="1" applyAlignment="1">
      <alignment wrapText="1"/>
    </xf>
    <xf numFmtId="0" fontId="8" fillId="6" borderId="13" xfId="0" applyFont="1" applyFill="1" applyBorder="1" applyAlignment="1">
      <alignment horizontal="left" vertical="center" wrapText="1"/>
    </xf>
    <xf numFmtId="0" fontId="8" fillId="6" borderId="0" xfId="0" applyFont="1" applyFill="1" applyBorder="1" applyAlignment="1">
      <alignment horizontal="left" vertical="center" wrapText="1"/>
    </xf>
    <xf numFmtId="0" fontId="3" fillId="6" borderId="0" xfId="1" applyFont="1" applyFill="1" applyBorder="1" applyAlignment="1">
      <alignment horizontal="left" vertical="center" wrapText="1"/>
    </xf>
    <xf numFmtId="0" fontId="8" fillId="6" borderId="0" xfId="0" applyFont="1" applyFill="1" applyAlignment="1">
      <alignment horizontal="left" vertical="center" wrapText="1"/>
    </xf>
    <xf numFmtId="0" fontId="3" fillId="6" borderId="14" xfId="1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center" wrapText="1"/>
    </xf>
    <xf numFmtId="0" fontId="3" fillId="6" borderId="13" xfId="0" applyFont="1" applyFill="1" applyBorder="1" applyAlignment="1">
      <alignment horizontal="left" vertical="center" wrapText="1"/>
    </xf>
    <xf numFmtId="0" fontId="8" fillId="6" borderId="14" xfId="0" applyFont="1" applyFill="1" applyBorder="1" applyAlignment="1">
      <alignment horizontal="left" vertical="center" wrapText="1"/>
    </xf>
    <xf numFmtId="0" fontId="3" fillId="6" borderId="13" xfId="1" applyFont="1" applyFill="1" applyBorder="1" applyAlignment="1">
      <alignment horizontal="left" vertical="center" wrapText="1"/>
    </xf>
    <xf numFmtId="0" fontId="8" fillId="6" borderId="13" xfId="1" applyFont="1" applyFill="1" applyBorder="1" applyAlignment="1">
      <alignment horizontal="left" vertical="center" wrapText="1"/>
    </xf>
    <xf numFmtId="0" fontId="8" fillId="6" borderId="0" xfId="1" applyFont="1" applyFill="1" applyBorder="1" applyAlignment="1">
      <alignment horizontal="left" vertical="center" wrapText="1"/>
    </xf>
    <xf numFmtId="0" fontId="8" fillId="6" borderId="15" xfId="0" applyFont="1" applyFill="1" applyBorder="1" applyAlignment="1">
      <alignment horizontal="left" vertical="center" wrapText="1"/>
    </xf>
    <xf numFmtId="0" fontId="8" fillId="6" borderId="16" xfId="0" applyFont="1" applyFill="1" applyBorder="1" applyAlignment="1">
      <alignment horizontal="left" vertical="center" wrapText="1"/>
    </xf>
    <xf numFmtId="0" fontId="8" fillId="6" borderId="17" xfId="0" applyFont="1" applyFill="1" applyBorder="1" applyAlignment="1">
      <alignment horizontal="left" vertical="center" wrapText="1"/>
    </xf>
    <xf numFmtId="0" fontId="8" fillId="6" borderId="10" xfId="0" applyFont="1" applyFill="1" applyBorder="1" applyAlignment="1">
      <alignment horizontal="left" vertical="center" wrapText="1"/>
    </xf>
    <xf numFmtId="0" fontId="8" fillId="6" borderId="11" xfId="0" applyFont="1" applyFill="1" applyBorder="1" applyAlignment="1">
      <alignment horizontal="left" vertical="center" wrapText="1"/>
    </xf>
    <xf numFmtId="0" fontId="3" fillId="6" borderId="11" xfId="1" applyFont="1" applyFill="1" applyBorder="1" applyAlignment="1">
      <alignment horizontal="left" vertical="center" wrapText="1"/>
    </xf>
    <xf numFmtId="0" fontId="8" fillId="6" borderId="12" xfId="0" applyFont="1" applyFill="1" applyBorder="1" applyAlignment="1">
      <alignment horizontal="left" vertical="center" wrapText="1"/>
    </xf>
    <xf numFmtId="0" fontId="8" fillId="6" borderId="16" xfId="1" applyFont="1" applyFill="1" applyBorder="1" applyAlignment="1">
      <alignment horizontal="left" vertical="center" wrapText="1"/>
    </xf>
    <xf numFmtId="0" fontId="18" fillId="0" borderId="0" xfId="0" applyFont="1"/>
    <xf numFmtId="0" fontId="31" fillId="7" borderId="18" xfId="0" applyFont="1" applyFill="1" applyBorder="1" applyAlignment="1">
      <alignment wrapText="1"/>
    </xf>
    <xf numFmtId="0" fontId="31" fillId="7" borderId="19" xfId="0" applyFont="1" applyFill="1" applyBorder="1" applyAlignment="1">
      <alignment wrapText="1"/>
    </xf>
    <xf numFmtId="0" fontId="31" fillId="7" borderId="20" xfId="0" applyFont="1" applyFill="1" applyBorder="1" applyAlignment="1">
      <alignment wrapText="1"/>
    </xf>
    <xf numFmtId="0" fontId="30" fillId="0" borderId="9" xfId="0" applyFont="1" applyBorder="1"/>
    <xf numFmtId="0" fontId="30" fillId="7" borderId="10" xfId="0" applyFont="1" applyFill="1" applyBorder="1" applyAlignment="1">
      <alignment wrapText="1"/>
    </xf>
    <xf numFmtId="0" fontId="8" fillId="7" borderId="11" xfId="0" applyFont="1" applyFill="1" applyBorder="1" applyAlignment="1">
      <alignment wrapText="1"/>
    </xf>
    <xf numFmtId="0" fontId="8" fillId="7" borderId="12" xfId="0" applyFont="1" applyFill="1" applyBorder="1" applyAlignment="1">
      <alignment wrapText="1"/>
    </xf>
    <xf numFmtId="0" fontId="30" fillId="7" borderId="15" xfId="0" applyFont="1" applyFill="1" applyBorder="1" applyAlignment="1">
      <alignment wrapText="1"/>
    </xf>
    <xf numFmtId="0" fontId="30" fillId="7" borderId="16" xfId="0" applyFont="1" applyFill="1" applyBorder="1" applyAlignment="1">
      <alignment wrapText="1"/>
    </xf>
    <xf numFmtId="0" fontId="30" fillId="7" borderId="17" xfId="0" applyFont="1" applyFill="1" applyBorder="1" applyAlignment="1">
      <alignment wrapText="1"/>
    </xf>
    <xf numFmtId="0" fontId="8" fillId="0" borderId="16" xfId="0" applyFont="1" applyBorder="1"/>
    <xf numFmtId="0" fontId="18" fillId="0" borderId="0" xfId="0" applyFont="1" applyBorder="1"/>
    <xf numFmtId="0" fontId="6" fillId="0" borderId="0" xfId="0" applyFont="1" applyAlignment="1">
      <alignment horizontal="left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786"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1" builtinId="9" hidden="1"/>
    <cellStyle name="已访问的超链接" xfId="233" builtinId="9" hidden="1"/>
    <cellStyle name="已访问的超链接" xfId="235" builtinId="9" hidden="1"/>
    <cellStyle name="已访问的超链接" xfId="237" builtinId="9" hidden="1"/>
    <cellStyle name="已访问的超链接" xfId="239" builtinId="9" hidden="1"/>
    <cellStyle name="已访问的超链接" xfId="241" builtinId="9" hidden="1"/>
    <cellStyle name="已访问的超链接" xfId="243" builtinId="9" hidden="1"/>
    <cellStyle name="已访问的超链接" xfId="245" builtinId="9" hidden="1"/>
    <cellStyle name="已访问的超链接" xfId="247" builtinId="9" hidden="1"/>
    <cellStyle name="已访问的超链接" xfId="249" builtinId="9" hidden="1"/>
    <cellStyle name="已访问的超链接" xfId="251" builtinId="9" hidden="1"/>
    <cellStyle name="已访问的超链接" xfId="253" builtinId="9" hidden="1"/>
    <cellStyle name="已访问的超链接" xfId="255" builtinId="9" hidden="1"/>
    <cellStyle name="已访问的超链接" xfId="257" builtinId="9" hidden="1"/>
    <cellStyle name="已访问的超链接" xfId="259" builtinId="9" hidden="1"/>
    <cellStyle name="已访问的超链接" xfId="261" builtinId="9" hidden="1"/>
    <cellStyle name="已访问的超链接" xfId="263" builtinId="9" hidden="1"/>
    <cellStyle name="已访问的超链接" xfId="265" builtinId="9" hidden="1"/>
    <cellStyle name="已访问的超链接" xfId="267" builtinId="9" hidden="1"/>
    <cellStyle name="已访问的超链接" xfId="269" builtinId="9" hidden="1"/>
    <cellStyle name="已访问的超链接" xfId="271" builtinId="9" hidden="1"/>
    <cellStyle name="已访问的超链接" xfId="273" builtinId="9" hidden="1"/>
    <cellStyle name="已访问的超链接" xfId="275" builtinId="9" hidden="1"/>
    <cellStyle name="已访问的超链接" xfId="277" builtinId="9" hidden="1"/>
    <cellStyle name="已访问的超链接" xfId="279" builtinId="9" hidden="1"/>
    <cellStyle name="已访问的超链接" xfId="281" builtinId="9" hidden="1"/>
    <cellStyle name="已访问的超链接" xfId="283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299" builtinId="9" hidden="1"/>
    <cellStyle name="已访问的超链接" xfId="301" builtinId="9" hidden="1"/>
    <cellStyle name="已访问的超链接" xfId="303" builtinId="9" hidden="1"/>
    <cellStyle name="已访问的超链接" xfId="305" builtinId="9" hidden="1"/>
    <cellStyle name="已访问的超链接" xfId="307" builtinId="9" hidden="1"/>
    <cellStyle name="已访问的超链接" xfId="309" builtinId="9" hidden="1"/>
    <cellStyle name="已访问的超链接" xfId="311" builtinId="9" hidden="1"/>
    <cellStyle name="已访问的超链接" xfId="313" builtinId="9" hidden="1"/>
    <cellStyle name="已访问的超链接" xfId="315" builtinId="9" hidden="1"/>
    <cellStyle name="已访问的超链接" xfId="317" builtinId="9" hidden="1"/>
    <cellStyle name="已访问的超链接" xfId="319" builtinId="9" hidden="1"/>
    <cellStyle name="已访问的超链接" xfId="321" builtinId="9" hidden="1"/>
    <cellStyle name="已访问的超链接" xfId="323" builtinId="9" hidden="1"/>
    <cellStyle name="已访问的超链接" xfId="325" builtinId="9" hidden="1"/>
    <cellStyle name="已访问的超链接" xfId="327" builtinId="9" hidden="1"/>
    <cellStyle name="已访问的超链接" xfId="329" builtinId="9" hidden="1"/>
    <cellStyle name="已访问的超链接" xfId="331" builtinId="9" hidden="1"/>
    <cellStyle name="已访问的超链接" xfId="333" builtinId="9" hidden="1"/>
    <cellStyle name="已访问的超链接" xfId="335" builtinId="9" hidden="1"/>
    <cellStyle name="已访问的超链接" xfId="337" builtinId="9" hidden="1"/>
    <cellStyle name="已访问的超链接" xfId="339" builtinId="9" hidden="1"/>
    <cellStyle name="已访问的超链接" xfId="341" builtinId="9" hidden="1"/>
    <cellStyle name="已访问的超链接" xfId="343" builtinId="9" hidden="1"/>
    <cellStyle name="已访问的超链接" xfId="345" builtinId="9" hidden="1"/>
    <cellStyle name="已访问的超链接" xfId="347" builtinId="9" hidden="1"/>
    <cellStyle name="已访问的超链接" xfId="349" builtinId="9" hidden="1"/>
    <cellStyle name="已访问的超链接" xfId="351" builtinId="9" hidden="1"/>
    <cellStyle name="已访问的超链接" xfId="353" builtinId="9" hidden="1"/>
    <cellStyle name="已访问的超链接" xfId="355" builtinId="9" hidden="1"/>
    <cellStyle name="已访问的超链接" xfId="357" builtinId="9" hidden="1"/>
    <cellStyle name="已访问的超链接" xfId="359" builtinId="9" hidden="1"/>
    <cellStyle name="已访问的超链接" xfId="361" builtinId="9" hidden="1"/>
    <cellStyle name="已访问的超链接" xfId="363" builtinId="9" hidden="1"/>
    <cellStyle name="已访问的超链接" xfId="365" builtinId="9" hidden="1"/>
    <cellStyle name="已访问的超链接" xfId="367" builtinId="9" hidden="1"/>
    <cellStyle name="已访问的超链接" xfId="369" builtinId="9" hidden="1"/>
    <cellStyle name="已访问的超链接" xfId="371" builtinId="9" hidden="1"/>
    <cellStyle name="已访问的超链接" xfId="373" builtinId="9" hidden="1"/>
    <cellStyle name="已访问的超链接" xfId="375" builtinId="9" hidden="1"/>
    <cellStyle name="已访问的超链接" xfId="377" builtinId="9" hidden="1"/>
    <cellStyle name="已访问的超链接" xfId="379" builtinId="9" hidden="1"/>
    <cellStyle name="已访问的超链接" xfId="381" builtinId="9" hidden="1"/>
    <cellStyle name="已访问的超链接" xfId="383" builtinId="9" hidden="1"/>
    <cellStyle name="已访问的超链接" xfId="385" builtinId="9" hidden="1"/>
    <cellStyle name="已访问的超链接" xfId="387" builtinId="9" hidden="1"/>
    <cellStyle name="已访问的超链接" xfId="389" builtinId="9" hidden="1"/>
    <cellStyle name="已访问的超链接" xfId="391" builtinId="9" hidden="1"/>
    <cellStyle name="已访问的超链接" xfId="393" builtinId="9" hidden="1"/>
    <cellStyle name="已访问的超链接" xfId="395" builtinId="9" hidden="1"/>
    <cellStyle name="已访问的超链接" xfId="397" builtinId="9" hidden="1"/>
    <cellStyle name="已访问的超链接" xfId="399" builtinId="9" hidden="1"/>
    <cellStyle name="已访问的超链接" xfId="401" builtinId="9" hidden="1"/>
    <cellStyle name="已访问的超链接" xfId="403" builtinId="9" hidden="1"/>
    <cellStyle name="已访问的超链接" xfId="405" builtinId="9" hidden="1"/>
    <cellStyle name="已访问的超链接" xfId="407" builtinId="9" hidden="1"/>
    <cellStyle name="已访问的超链接" xfId="409" builtinId="9" hidden="1"/>
    <cellStyle name="已访问的超链接" xfId="411" builtinId="9" hidden="1"/>
    <cellStyle name="已访问的超链接" xfId="413" builtinId="9" hidden="1"/>
    <cellStyle name="已访问的超链接" xfId="415" builtinId="9" hidden="1"/>
    <cellStyle name="已访问的超链接" xfId="417" builtinId="9" hidden="1"/>
    <cellStyle name="已访问的超链接" xfId="419" builtinId="9" hidden="1"/>
    <cellStyle name="已访问的超链接" xfId="421" builtinId="9" hidden="1"/>
    <cellStyle name="已访问的超链接" xfId="423" builtinId="9" hidden="1"/>
    <cellStyle name="已访问的超链接" xfId="425" builtinId="9" hidden="1"/>
    <cellStyle name="已访问的超链接" xfId="427" builtinId="9" hidden="1"/>
    <cellStyle name="已访问的超链接" xfId="429" builtinId="9" hidden="1"/>
    <cellStyle name="已访问的超链接" xfId="431" builtinId="9" hidden="1"/>
    <cellStyle name="已访问的超链接" xfId="433" builtinId="9" hidden="1"/>
    <cellStyle name="已访问的超链接" xfId="435" builtinId="9" hidden="1"/>
    <cellStyle name="已访问的超链接" xfId="437" builtinId="9" hidden="1"/>
    <cellStyle name="已访问的超链接" xfId="439" builtinId="9" hidden="1"/>
    <cellStyle name="已访问的超链接" xfId="441" builtinId="9" hidden="1"/>
    <cellStyle name="已访问的超链接" xfId="443" builtinId="9" hidden="1"/>
    <cellStyle name="已访问的超链接" xfId="445" builtinId="9" hidden="1"/>
    <cellStyle name="已访问的超链接" xfId="447" builtinId="9" hidden="1"/>
    <cellStyle name="已访问的超链接" xfId="449" builtinId="9" hidden="1"/>
    <cellStyle name="已访问的超链接" xfId="451" builtinId="9" hidden="1"/>
    <cellStyle name="已访问的超链接" xfId="453" builtinId="9" hidden="1"/>
    <cellStyle name="已访问的超链接" xfId="455" builtinId="9" hidden="1"/>
    <cellStyle name="已访问的超链接" xfId="457" builtinId="9" hidden="1"/>
    <cellStyle name="已访问的超链接" xfId="459" builtinId="9" hidden="1"/>
    <cellStyle name="已访问的超链接" xfId="461" builtinId="9" hidden="1"/>
    <cellStyle name="已访问的超链接" xfId="463" builtinId="9" hidden="1"/>
    <cellStyle name="已访问的超链接" xfId="465" builtinId="9" hidden="1"/>
    <cellStyle name="已访问的超链接" xfId="467" builtinId="9" hidden="1"/>
    <cellStyle name="已访问的超链接" xfId="469" builtinId="9" hidden="1"/>
    <cellStyle name="已访问的超链接" xfId="471" builtinId="9" hidden="1"/>
    <cellStyle name="已访问的超链接" xfId="473" builtinId="9" hidden="1"/>
    <cellStyle name="已访问的超链接" xfId="475" builtinId="9" hidden="1"/>
    <cellStyle name="已访问的超链接" xfId="477" builtinId="9" hidden="1"/>
    <cellStyle name="已访问的超链接" xfId="479" builtinId="9" hidden="1"/>
    <cellStyle name="已访问的超链接" xfId="481" builtinId="9" hidden="1"/>
    <cellStyle name="已访问的超链接" xfId="483" builtinId="9" hidden="1"/>
    <cellStyle name="已访问的超链接" xfId="485" builtinId="9" hidden="1"/>
    <cellStyle name="已访问的超链接" xfId="487" builtinId="9" hidden="1"/>
    <cellStyle name="已访问的超链接" xfId="489" builtinId="9" hidden="1"/>
    <cellStyle name="已访问的超链接" xfId="491" builtinId="9" hidden="1"/>
    <cellStyle name="已访问的超链接" xfId="493" builtinId="9" hidden="1"/>
    <cellStyle name="已访问的超链接" xfId="495" builtinId="9" hidden="1"/>
    <cellStyle name="已访问的超链接" xfId="497" builtinId="9" hidden="1"/>
    <cellStyle name="已访问的超链接" xfId="499" builtinId="9" hidden="1"/>
    <cellStyle name="已访问的超链接" xfId="501" builtinId="9" hidden="1"/>
    <cellStyle name="已访问的超链接" xfId="503" builtinId="9" hidden="1"/>
    <cellStyle name="已访问的超链接" xfId="505" builtinId="9" hidden="1"/>
    <cellStyle name="已访问的超链接" xfId="507" builtinId="9" hidden="1"/>
    <cellStyle name="已访问的超链接" xfId="509" builtinId="9" hidden="1"/>
    <cellStyle name="已访问的超链接" xfId="511" builtinId="9" hidden="1"/>
    <cellStyle name="已访问的超链接" xfId="513" builtinId="9" hidden="1"/>
    <cellStyle name="已访问的超链接" xfId="515" builtinId="9" hidden="1"/>
    <cellStyle name="已访问的超链接" xfId="517" builtinId="9" hidden="1"/>
    <cellStyle name="已访问的超链接" xfId="519" builtinId="9" hidden="1"/>
    <cellStyle name="已访问的超链接" xfId="521" builtinId="9" hidden="1"/>
    <cellStyle name="已访问的超链接" xfId="523" builtinId="9" hidden="1"/>
    <cellStyle name="已访问的超链接" xfId="525" builtinId="9" hidden="1"/>
    <cellStyle name="已访问的超链接" xfId="527" builtinId="9" hidden="1"/>
    <cellStyle name="已访问的超链接" xfId="529" builtinId="9" hidden="1"/>
    <cellStyle name="已访问的超链接" xfId="531" builtinId="9" hidden="1"/>
    <cellStyle name="已访问的超链接" xfId="533" builtinId="9" hidden="1"/>
    <cellStyle name="已访问的超链接" xfId="535" builtinId="9" hidden="1"/>
    <cellStyle name="已访问的超链接" xfId="537" builtinId="9" hidden="1"/>
    <cellStyle name="已访问的超链接" xfId="539" builtinId="9" hidden="1"/>
    <cellStyle name="已访问的超链接" xfId="541" builtinId="9" hidden="1"/>
    <cellStyle name="已访问的超链接" xfId="543" builtinId="9" hidden="1"/>
    <cellStyle name="已访问的超链接" xfId="545" builtinId="9" hidden="1"/>
    <cellStyle name="已访问的超链接" xfId="547" builtinId="9" hidden="1"/>
    <cellStyle name="已访问的超链接" xfId="549" builtinId="9" hidden="1"/>
    <cellStyle name="已访问的超链接" xfId="551" builtinId="9" hidden="1"/>
    <cellStyle name="已访问的超链接" xfId="553" builtinId="9" hidden="1"/>
    <cellStyle name="已访问的超链接" xfId="555" builtinId="9" hidden="1"/>
    <cellStyle name="已访问的超链接" xfId="557" builtinId="9" hidden="1"/>
    <cellStyle name="已访问的超链接" xfId="559" builtinId="9" hidden="1"/>
    <cellStyle name="已访问的超链接" xfId="561" builtinId="9" hidden="1"/>
    <cellStyle name="已访问的超链接" xfId="563" builtinId="9" hidden="1"/>
    <cellStyle name="已访问的超链接" xfId="565" builtinId="9" hidden="1"/>
    <cellStyle name="已访问的超链接" xfId="567" builtinId="9" hidden="1"/>
    <cellStyle name="已访问的超链接" xfId="569" builtinId="9" hidden="1"/>
    <cellStyle name="已访问的超链接" xfId="571" builtinId="9" hidden="1"/>
    <cellStyle name="已访问的超链接" xfId="573" builtinId="9" hidden="1"/>
    <cellStyle name="已访问的超链接" xfId="575" builtinId="9" hidden="1"/>
    <cellStyle name="已访问的超链接" xfId="577" builtinId="9" hidden="1"/>
    <cellStyle name="已访问的超链接" xfId="579" builtinId="9" hidden="1"/>
    <cellStyle name="已访问的超链接" xfId="581" builtinId="9" hidden="1"/>
    <cellStyle name="已访问的超链接" xfId="583" builtinId="9" hidden="1"/>
    <cellStyle name="已访问的超链接" xfId="585" builtinId="9" hidden="1"/>
    <cellStyle name="已访问的超链接" xfId="587" builtinId="9" hidden="1"/>
    <cellStyle name="已访问的超链接" xfId="589" builtinId="9" hidden="1"/>
    <cellStyle name="已访问的超链接" xfId="591" builtinId="9" hidden="1"/>
    <cellStyle name="已访问的超链接" xfId="593" builtinId="9" hidden="1"/>
    <cellStyle name="已访问的超链接" xfId="595" builtinId="9" hidden="1"/>
    <cellStyle name="已访问的超链接" xfId="597" builtinId="9" hidden="1"/>
    <cellStyle name="已访问的超链接" xfId="599" builtinId="9" hidden="1"/>
    <cellStyle name="已访问的超链接" xfId="601" builtinId="9" hidden="1"/>
    <cellStyle name="已访问的超链接" xfId="603" builtinId="9" hidden="1"/>
    <cellStyle name="已访问的超链接" xfId="605" builtinId="9" hidden="1"/>
    <cellStyle name="已访问的超链接" xfId="607" builtinId="9" hidden="1"/>
    <cellStyle name="已访问的超链接" xfId="609" builtinId="9" hidden="1"/>
    <cellStyle name="已访问的超链接" xfId="611" builtinId="9" hidden="1"/>
    <cellStyle name="已访问的超链接" xfId="613" builtinId="9" hidden="1"/>
    <cellStyle name="已访问的超链接" xfId="615" builtinId="9" hidden="1"/>
    <cellStyle name="已访问的超链接" xfId="617" builtinId="9" hidden="1"/>
    <cellStyle name="已访问的超链接" xfId="619" builtinId="9" hidden="1"/>
    <cellStyle name="已访问的超链接" xfId="621" builtinId="9" hidden="1"/>
    <cellStyle name="已访问的超链接" xfId="623" builtinId="9" hidden="1"/>
    <cellStyle name="已访问的超链接" xfId="625" builtinId="9" hidden="1"/>
    <cellStyle name="已访问的超链接" xfId="627" builtinId="9" hidden="1"/>
    <cellStyle name="已访问的超链接" xfId="629" builtinId="9" hidden="1"/>
    <cellStyle name="已访问的超链接" xfId="631" builtinId="9" hidden="1"/>
    <cellStyle name="已访问的超链接" xfId="633" builtinId="9" hidden="1"/>
    <cellStyle name="已访问的超链接" xfId="635" builtinId="9" hidden="1"/>
    <cellStyle name="已访问的超链接" xfId="637" builtinId="9" hidden="1"/>
    <cellStyle name="已访问的超链接" xfId="639" builtinId="9" hidden="1"/>
    <cellStyle name="已访问的超链接" xfId="641" builtinId="9" hidden="1"/>
    <cellStyle name="已访问的超链接" xfId="643" builtinId="9" hidden="1"/>
    <cellStyle name="已访问的超链接" xfId="645" builtinId="9" hidden="1"/>
    <cellStyle name="已访问的超链接" xfId="647" builtinId="9" hidden="1"/>
    <cellStyle name="已访问的超链接" xfId="649" builtinId="9" hidden="1"/>
    <cellStyle name="已访问的超链接" xfId="651" builtinId="9" hidden="1"/>
    <cellStyle name="已访问的超链接" xfId="653" builtinId="9" hidden="1"/>
    <cellStyle name="已访问的超链接" xfId="655" builtinId="9" hidden="1"/>
    <cellStyle name="已访问的超链接" xfId="657" builtinId="9" hidden="1"/>
    <cellStyle name="已访问的超链接" xfId="659" builtinId="9" hidden="1"/>
    <cellStyle name="已访问的超链接" xfId="661" builtinId="9" hidden="1"/>
    <cellStyle name="已访问的超链接" xfId="663" builtinId="9" hidden="1"/>
    <cellStyle name="已访问的超链接" xfId="665" builtinId="9" hidden="1"/>
    <cellStyle name="已访问的超链接" xfId="667" builtinId="9" hidden="1"/>
    <cellStyle name="已访问的超链接" xfId="669" builtinId="9" hidden="1"/>
    <cellStyle name="已访问的超链接" xfId="671" builtinId="9" hidden="1"/>
    <cellStyle name="已访问的超链接" xfId="673" builtinId="9" hidden="1"/>
    <cellStyle name="已访问的超链接" xfId="675" builtinId="9" hidden="1"/>
    <cellStyle name="已访问的超链接" xfId="677" builtinId="9" hidden="1"/>
    <cellStyle name="已访问的超链接" xfId="679" builtinId="9" hidden="1"/>
    <cellStyle name="已访问的超链接" xfId="681" builtinId="9" hidden="1"/>
    <cellStyle name="已访问的超链接" xfId="683" builtinId="9" hidden="1"/>
    <cellStyle name="已访问的超链接" xfId="685" builtinId="9" hidden="1"/>
    <cellStyle name="已访问的超链接" xfId="687" builtinId="9" hidden="1"/>
    <cellStyle name="已访问的超链接" xfId="689" builtinId="9" hidden="1"/>
    <cellStyle name="已访问的超链接" xfId="691" builtinId="9" hidden="1"/>
    <cellStyle name="已访问的超链接" xfId="693" builtinId="9" hidden="1"/>
    <cellStyle name="已访问的超链接" xfId="695" builtinId="9" hidden="1"/>
    <cellStyle name="已访问的超链接" xfId="697" builtinId="9" hidden="1"/>
    <cellStyle name="已访问的超链接" xfId="699" builtinId="9" hidden="1"/>
    <cellStyle name="已访问的超链接" xfId="701" builtinId="9" hidden="1"/>
    <cellStyle name="已访问的超链接" xfId="703" builtinId="9" hidden="1"/>
    <cellStyle name="已访问的超链接" xfId="705" builtinId="9" hidden="1"/>
    <cellStyle name="已访问的超链接" xfId="707" builtinId="9" hidden="1"/>
    <cellStyle name="已访问的超链接" xfId="709" builtinId="9" hidden="1"/>
    <cellStyle name="已访问的超链接" xfId="711" builtinId="9" hidden="1"/>
    <cellStyle name="已访问的超链接" xfId="713" builtinId="9" hidden="1"/>
    <cellStyle name="已访问的超链接" xfId="715" builtinId="9" hidden="1"/>
    <cellStyle name="已访问的超链接" xfId="717" builtinId="9" hidden="1"/>
    <cellStyle name="已访问的超链接" xfId="719" builtinId="9" hidden="1"/>
    <cellStyle name="已访问的超链接" xfId="721" builtinId="9" hidden="1"/>
    <cellStyle name="已访问的超链接" xfId="723" builtinId="9" hidden="1"/>
    <cellStyle name="已访问的超链接" xfId="725" builtinId="9" hidden="1"/>
    <cellStyle name="已访问的超链接" xfId="727" builtinId="9" hidden="1"/>
    <cellStyle name="已访问的超链接" xfId="729" builtinId="9" hidden="1"/>
    <cellStyle name="已访问的超链接" xfId="731" builtinId="9" hidden="1"/>
    <cellStyle name="已访问的超链接" xfId="733" builtinId="9" hidden="1"/>
    <cellStyle name="已访问的超链接" xfId="735" builtinId="9" hidden="1"/>
    <cellStyle name="已访问的超链接" xfId="737" builtinId="9" hidden="1"/>
    <cellStyle name="已访问的超链接" xfId="739" builtinId="9" hidden="1"/>
    <cellStyle name="已访问的超链接" xfId="741" builtinId="9" hidden="1"/>
    <cellStyle name="已访问的超链接" xfId="743" builtinId="9" hidden="1"/>
    <cellStyle name="已访问的超链接" xfId="745" builtinId="9" hidden="1"/>
    <cellStyle name="已访问的超链接" xfId="747" builtinId="9" hidden="1"/>
    <cellStyle name="已访问的超链接" xfId="749" builtinId="9" hidden="1"/>
    <cellStyle name="已访问的超链接" xfId="751" builtinId="9" hidden="1"/>
    <cellStyle name="已访问的超链接" xfId="753" builtinId="9" hidden="1"/>
    <cellStyle name="已访问的超链接" xfId="755" builtinId="9" hidden="1"/>
    <cellStyle name="已访问的超链接" xfId="757" builtinId="9" hidden="1"/>
    <cellStyle name="已访问的超链接" xfId="759" builtinId="9" hidden="1"/>
    <cellStyle name="已访问的超链接" xfId="761" builtinId="9" hidden="1"/>
    <cellStyle name="已访问的超链接" xfId="763" builtinId="9" hidden="1"/>
    <cellStyle name="已访问的超链接" xfId="765" builtinId="9" hidden="1"/>
    <cellStyle name="已访问的超链接" xfId="767" builtinId="9" hidden="1"/>
    <cellStyle name="已访问的超链接" xfId="769" builtinId="9" hidden="1"/>
    <cellStyle name="已访问的超链接" xfId="771" builtinId="9" hidden="1"/>
    <cellStyle name="已访问的超链接" xfId="773" builtinId="9" hidden="1"/>
    <cellStyle name="已访问的超链接" xfId="775" builtinId="9" hidden="1"/>
    <cellStyle name="已访问的超链接" xfId="777" builtinId="9" hidden="1"/>
    <cellStyle name="已访问的超链接" xfId="779" builtinId="9" hidden="1"/>
    <cellStyle name="已访问的超链接" xfId="781" builtinId="9" hidden="1"/>
    <cellStyle name="已访问的超链接" xfId="783" builtinId="9" hidden="1"/>
    <cellStyle name="已访问的超链接" xfId="785" builtinId="9" hidden="1"/>
    <cellStyle name="常规" xfId="0" builtinId="0"/>
    <cellStyle name="常规 2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  <cellStyle name="超链接" xfId="652" builtinId="8" hidden="1"/>
    <cellStyle name="超链接" xfId="654" builtinId="8" hidden="1"/>
    <cellStyle name="超链接" xfId="656" builtinId="8" hidden="1"/>
    <cellStyle name="超链接" xfId="658" builtinId="8" hidden="1"/>
    <cellStyle name="超链接" xfId="660" builtinId="8" hidden="1"/>
    <cellStyle name="超链接" xfId="662" builtinId="8" hidden="1"/>
    <cellStyle name="超链接" xfId="664" builtinId="8" hidden="1"/>
    <cellStyle name="超链接" xfId="666" builtinId="8" hidden="1"/>
    <cellStyle name="超链接" xfId="668" builtinId="8" hidden="1"/>
    <cellStyle name="超链接" xfId="670" builtinId="8" hidden="1"/>
    <cellStyle name="超链接" xfId="672" builtinId="8" hidden="1"/>
    <cellStyle name="超链接" xfId="674" builtinId="8" hidden="1"/>
    <cellStyle name="超链接" xfId="676" builtinId="8" hidden="1"/>
    <cellStyle name="超链接" xfId="678" builtinId="8" hidden="1"/>
    <cellStyle name="超链接" xfId="680" builtinId="8" hidden="1"/>
    <cellStyle name="超链接" xfId="682" builtinId="8" hidden="1"/>
    <cellStyle name="超链接" xfId="684" builtinId="8" hidden="1"/>
    <cellStyle name="超链接" xfId="686" builtinId="8" hidden="1"/>
    <cellStyle name="超链接" xfId="688" builtinId="8" hidden="1"/>
    <cellStyle name="超链接" xfId="690" builtinId="8" hidden="1"/>
    <cellStyle name="超链接" xfId="692" builtinId="8" hidden="1"/>
    <cellStyle name="超链接" xfId="694" builtinId="8" hidden="1"/>
    <cellStyle name="超链接" xfId="696" builtinId="8" hidden="1"/>
    <cellStyle name="超链接" xfId="698" builtinId="8" hidden="1"/>
    <cellStyle name="超链接" xfId="700" builtinId="8" hidden="1"/>
    <cellStyle name="超链接" xfId="702" builtinId="8" hidden="1"/>
    <cellStyle name="超链接" xfId="704" builtinId="8" hidden="1"/>
    <cellStyle name="超链接" xfId="706" builtinId="8" hidden="1"/>
    <cellStyle name="超链接" xfId="708" builtinId="8" hidden="1"/>
    <cellStyle name="超链接" xfId="710" builtinId="8" hidden="1"/>
    <cellStyle name="超链接" xfId="712" builtinId="8" hidden="1"/>
    <cellStyle name="超链接" xfId="714" builtinId="8" hidden="1"/>
    <cellStyle name="超链接" xfId="716" builtinId="8" hidden="1"/>
    <cellStyle name="超链接" xfId="718" builtinId="8" hidden="1"/>
    <cellStyle name="超链接" xfId="720" builtinId="8" hidden="1"/>
    <cellStyle name="超链接" xfId="722" builtinId="8" hidden="1"/>
    <cellStyle name="超链接" xfId="724" builtinId="8" hidden="1"/>
    <cellStyle name="超链接" xfId="726" builtinId="8" hidden="1"/>
    <cellStyle name="超链接" xfId="728" builtinId="8" hidden="1"/>
    <cellStyle name="超链接" xfId="730" builtinId="8" hidden="1"/>
    <cellStyle name="超链接" xfId="732" builtinId="8" hidden="1"/>
    <cellStyle name="超链接" xfId="734" builtinId="8" hidden="1"/>
    <cellStyle name="超链接" xfId="736" builtinId="8" hidden="1"/>
    <cellStyle name="超链接" xfId="738" builtinId="8" hidden="1"/>
    <cellStyle name="超链接" xfId="740" builtinId="8" hidden="1"/>
    <cellStyle name="超链接" xfId="742" builtinId="8" hidden="1"/>
    <cellStyle name="超链接" xfId="744" builtinId="8" hidden="1"/>
    <cellStyle name="超链接" xfId="746" builtinId="8" hidden="1"/>
    <cellStyle name="超链接" xfId="748" builtinId="8" hidden="1"/>
    <cellStyle name="超链接" xfId="750" builtinId="8" hidden="1"/>
    <cellStyle name="超链接" xfId="752" builtinId="8" hidden="1"/>
    <cellStyle name="超链接" xfId="754" builtinId="8" hidden="1"/>
    <cellStyle name="超链接" xfId="756" builtinId="8" hidden="1"/>
    <cellStyle name="超链接" xfId="758" builtinId="8" hidden="1"/>
    <cellStyle name="超链接" xfId="760" builtinId="8" hidden="1"/>
    <cellStyle name="超链接" xfId="762" builtinId="8" hidden="1"/>
    <cellStyle name="超链接" xfId="764" builtinId="8" hidden="1"/>
    <cellStyle name="超链接" xfId="766" builtinId="8" hidden="1"/>
    <cellStyle name="超链接" xfId="768" builtinId="8" hidden="1"/>
    <cellStyle name="超链接" xfId="770" builtinId="8" hidden="1"/>
    <cellStyle name="超链接" xfId="772" builtinId="8" hidden="1"/>
    <cellStyle name="超链接" xfId="774" builtinId="8" hidden="1"/>
    <cellStyle name="超链接" xfId="776" builtinId="8" hidden="1"/>
    <cellStyle name="超链接" xfId="778" builtinId="8" hidden="1"/>
    <cellStyle name="超链接" xfId="780" builtinId="8" hidden="1"/>
    <cellStyle name="超链接" xfId="782" builtinId="8" hidden="1"/>
    <cellStyle name="超链接" xfId="784" builtinId="8" hidden="1"/>
  </cellStyles>
  <dxfs count="179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O206"/>
  <sheetViews>
    <sheetView tabSelected="1" zoomScale="130" zoomScaleNormal="130" zoomScalePageLayoutView="130" workbookViewId="0">
      <pane xSplit="6" ySplit="3" topLeftCell="G4" activePane="bottomRight" state="frozen"/>
      <selection pane="topRight" activeCell="F1" sqref="F1"/>
      <selection pane="bottomLeft" activeCell="A4" sqref="A4"/>
      <selection pane="bottomRight" activeCell="B4" sqref="B4"/>
    </sheetView>
  </sheetViews>
  <sheetFormatPr baseColWidth="10" defaultColWidth="10.7109375" defaultRowHeight="18" x14ac:dyDescent="0.25"/>
  <cols>
    <col min="1" max="1" width="10.7109375" style="84" customWidth="1"/>
    <col min="2" max="2" width="6.42578125" style="165" customWidth="1"/>
    <col min="3" max="3" width="7.140625" style="84" bestFit="1" customWidth="1"/>
    <col min="4" max="4" width="7.140625" style="84" customWidth="1"/>
    <col min="5" max="5" width="34.85546875" style="32" customWidth="1"/>
    <col min="6" max="6" width="5.7109375" style="84" customWidth="1"/>
    <col min="7" max="7" width="10.85546875" style="84" customWidth="1"/>
    <col min="8" max="8" width="8.85546875" style="84" customWidth="1"/>
    <col min="9" max="9" width="7.28515625" style="84" hidden="1" customWidth="1"/>
    <col min="10" max="10" width="7.42578125" style="84" customWidth="1"/>
    <col min="11" max="11" width="8" style="84" customWidth="1"/>
    <col min="12" max="13" width="5.7109375" style="84" customWidth="1"/>
    <col min="14" max="14" width="7.42578125" style="84" hidden="1" customWidth="1"/>
    <col min="15" max="15" width="9.42578125" style="84" customWidth="1"/>
    <col min="16" max="16" width="9.42578125" style="84" hidden="1" customWidth="1"/>
    <col min="17" max="17" width="8.42578125" style="84" hidden="1" customWidth="1"/>
    <col min="18" max="18" width="10.28515625" style="84" customWidth="1"/>
    <col min="19" max="19" width="10.28515625" style="84" hidden="1" customWidth="1"/>
    <col min="20" max="20" width="22.140625" style="32" bestFit="1" customWidth="1"/>
    <col min="21" max="26" width="5.7109375" style="84" customWidth="1"/>
    <col min="27" max="27" width="11.28515625" style="32" customWidth="1"/>
    <col min="28" max="30" width="5.7109375" style="32" customWidth="1"/>
    <col min="31" max="31" width="7.140625" style="32" customWidth="1"/>
    <col min="32" max="16384" width="10.7109375" style="32"/>
  </cols>
  <sheetData>
    <row r="3" spans="1:41" x14ac:dyDescent="0.25">
      <c r="A3" s="38"/>
      <c r="B3" s="38" t="s">
        <v>758</v>
      </c>
      <c r="C3" s="38" t="s">
        <v>0</v>
      </c>
      <c r="D3" s="216" t="s">
        <v>54</v>
      </c>
      <c r="E3" s="3" t="s">
        <v>1</v>
      </c>
      <c r="F3" s="216" t="s">
        <v>2</v>
      </c>
      <c r="G3" s="38" t="s">
        <v>344</v>
      </c>
      <c r="H3" s="38" t="s">
        <v>149</v>
      </c>
      <c r="I3" s="38" t="s">
        <v>600</v>
      </c>
      <c r="J3" s="38" t="s">
        <v>440</v>
      </c>
      <c r="K3" s="38" t="s">
        <v>405</v>
      </c>
      <c r="L3" s="38" t="s">
        <v>439</v>
      </c>
      <c r="M3" s="38" t="s">
        <v>441</v>
      </c>
      <c r="N3" s="38" t="s">
        <v>423</v>
      </c>
      <c r="O3" s="38" t="s">
        <v>456</v>
      </c>
      <c r="P3" s="38" t="s">
        <v>622</v>
      </c>
      <c r="Q3" s="38" t="s">
        <v>425</v>
      </c>
      <c r="R3" s="38" t="s">
        <v>457</v>
      </c>
      <c r="S3" s="38" t="s">
        <v>598</v>
      </c>
      <c r="T3" s="4" t="s">
        <v>426</v>
      </c>
      <c r="U3" s="38" t="s">
        <v>153</v>
      </c>
      <c r="V3" s="38" t="s">
        <v>458</v>
      </c>
      <c r="W3" s="38" t="s">
        <v>450</v>
      </c>
      <c r="X3" s="38" t="s">
        <v>408</v>
      </c>
      <c r="Y3" s="38" t="s">
        <v>404</v>
      </c>
      <c r="Z3" s="38" t="s">
        <v>601</v>
      </c>
      <c r="AA3" s="4" t="s">
        <v>409</v>
      </c>
      <c r="AB3" s="4" t="s">
        <v>150</v>
      </c>
      <c r="AC3" s="4" t="s">
        <v>151</v>
      </c>
      <c r="AD3" s="4" t="s">
        <v>152</v>
      </c>
      <c r="AE3" s="4" t="s">
        <v>154</v>
      </c>
      <c r="AF3" s="3" t="s">
        <v>3</v>
      </c>
      <c r="AG3" s="3" t="s">
        <v>4</v>
      </c>
      <c r="AH3" s="3" t="s">
        <v>5</v>
      </c>
      <c r="AI3" s="3" t="s">
        <v>6</v>
      </c>
      <c r="AJ3" s="3" t="s">
        <v>7</v>
      </c>
      <c r="AK3" s="3" t="s">
        <v>8</v>
      </c>
      <c r="AL3" s="3" t="s">
        <v>9</v>
      </c>
      <c r="AM3" s="3" t="s">
        <v>10</v>
      </c>
      <c r="AN3" s="3" t="s">
        <v>11</v>
      </c>
      <c r="AO3" s="5" t="s">
        <v>12</v>
      </c>
    </row>
    <row r="4" spans="1:41" s="45" customFormat="1" x14ac:dyDescent="0.25">
      <c r="A4" s="44" t="s">
        <v>967</v>
      </c>
      <c r="B4" s="156"/>
      <c r="C4" s="37"/>
      <c r="D4" s="156"/>
      <c r="E4" s="8" t="s">
        <v>961</v>
      </c>
      <c r="F4" s="219"/>
      <c r="G4" s="44"/>
      <c r="H4" s="156"/>
      <c r="I4" s="137"/>
      <c r="J4" s="124"/>
      <c r="K4" s="156"/>
      <c r="L4" s="37"/>
      <c r="M4" s="44"/>
      <c r="N4" s="156"/>
      <c r="O4" s="37"/>
      <c r="P4" s="44"/>
      <c r="Q4" s="156"/>
      <c r="R4" s="37"/>
      <c r="S4" s="44"/>
      <c r="T4" s="152"/>
      <c r="U4" s="37"/>
      <c r="V4" s="44"/>
      <c r="W4" s="156"/>
      <c r="X4" s="37"/>
      <c r="Y4" s="44"/>
      <c r="Z4" s="156"/>
      <c r="AA4" s="17"/>
      <c r="AB4" s="8"/>
      <c r="AC4" s="152"/>
      <c r="AD4" s="17"/>
      <c r="AE4" s="8"/>
      <c r="AF4" s="152"/>
      <c r="AG4" s="17"/>
      <c r="AH4" s="8"/>
      <c r="AI4" s="152"/>
      <c r="AJ4" s="17"/>
      <c r="AK4" s="8"/>
      <c r="AL4" s="152"/>
      <c r="AM4" s="17"/>
      <c r="AN4" s="8"/>
      <c r="AO4" s="152"/>
    </row>
    <row r="5" spans="1:41" s="45" customFormat="1" x14ac:dyDescent="0.25">
      <c r="A5" s="84"/>
      <c r="B5" s="156"/>
      <c r="C5" s="37"/>
      <c r="D5" s="156"/>
      <c r="E5" s="8" t="s">
        <v>962</v>
      </c>
      <c r="F5" s="219"/>
      <c r="G5" s="44"/>
      <c r="H5" s="156"/>
      <c r="I5" s="137"/>
      <c r="J5" s="124"/>
      <c r="K5" s="156"/>
      <c r="L5" s="37"/>
      <c r="M5" s="44"/>
      <c r="N5" s="156"/>
      <c r="O5" s="37"/>
      <c r="P5" s="44"/>
      <c r="Q5" s="156"/>
      <c r="R5" s="37"/>
      <c r="S5" s="44"/>
      <c r="T5" s="152"/>
      <c r="U5" s="37"/>
      <c r="V5" s="44"/>
      <c r="W5" s="156"/>
      <c r="X5" s="37"/>
      <c r="Y5" s="44"/>
      <c r="Z5" s="156"/>
      <c r="AA5" s="17"/>
      <c r="AB5" s="8"/>
      <c r="AC5" s="152"/>
      <c r="AD5" s="17"/>
      <c r="AE5" s="8"/>
      <c r="AF5" s="152"/>
      <c r="AG5" s="17"/>
      <c r="AH5" s="8"/>
      <c r="AI5" s="152"/>
      <c r="AJ5" s="17"/>
      <c r="AK5" s="8"/>
      <c r="AL5" s="152"/>
      <c r="AM5" s="17"/>
      <c r="AN5" s="8"/>
      <c r="AO5" s="152"/>
    </row>
    <row r="6" spans="1:41" s="45" customFormat="1" x14ac:dyDescent="0.25">
      <c r="A6" s="84"/>
      <c r="B6" s="156"/>
      <c r="C6" s="37"/>
      <c r="D6" s="156"/>
      <c r="E6" s="8" t="s">
        <v>963</v>
      </c>
      <c r="F6" s="219"/>
      <c r="G6" s="44"/>
      <c r="H6" s="156"/>
      <c r="I6" s="137"/>
      <c r="J6" s="124"/>
      <c r="K6" s="156"/>
      <c r="L6" s="37"/>
      <c r="M6" s="44"/>
      <c r="N6" s="156"/>
      <c r="O6" s="37"/>
      <c r="P6" s="44"/>
      <c r="Q6" s="156"/>
      <c r="R6" s="37"/>
      <c r="S6" s="44"/>
      <c r="T6" s="152"/>
      <c r="U6" s="37"/>
      <c r="V6" s="44"/>
      <c r="W6" s="156"/>
      <c r="X6" s="37"/>
      <c r="Y6" s="44"/>
      <c r="Z6" s="156"/>
      <c r="AA6" s="17"/>
      <c r="AB6" s="8"/>
      <c r="AC6" s="152"/>
      <c r="AD6" s="17"/>
      <c r="AE6" s="8"/>
      <c r="AF6" s="152"/>
      <c r="AG6" s="17"/>
      <c r="AH6" s="8"/>
      <c r="AI6" s="152"/>
      <c r="AJ6" s="17"/>
      <c r="AK6" s="8"/>
      <c r="AL6" s="152"/>
      <c r="AM6" s="17"/>
      <c r="AN6" s="8"/>
      <c r="AO6" s="152"/>
    </row>
    <row r="7" spans="1:41" s="45" customFormat="1" x14ac:dyDescent="0.25">
      <c r="A7" s="84"/>
      <c r="B7" s="156"/>
      <c r="C7" s="37"/>
      <c r="D7" s="156"/>
      <c r="E7" s="8" t="s">
        <v>964</v>
      </c>
      <c r="F7" s="219"/>
      <c r="G7" s="44"/>
      <c r="H7" s="156"/>
      <c r="I7" s="137"/>
      <c r="J7" s="124"/>
      <c r="K7" s="156"/>
      <c r="L7" s="37"/>
      <c r="M7" s="44"/>
      <c r="N7" s="156"/>
      <c r="O7" s="37"/>
      <c r="P7" s="44"/>
      <c r="Q7" s="156"/>
      <c r="R7" s="37"/>
      <c r="S7" s="44"/>
      <c r="T7" s="152"/>
      <c r="U7" s="37"/>
      <c r="V7" s="44"/>
      <c r="W7" s="156"/>
      <c r="X7" s="37"/>
      <c r="Y7" s="44"/>
      <c r="Z7" s="156"/>
      <c r="AA7" s="17"/>
      <c r="AB7" s="8"/>
      <c r="AC7" s="152"/>
      <c r="AD7" s="17"/>
      <c r="AE7" s="8"/>
      <c r="AF7" s="152"/>
      <c r="AG7" s="17"/>
      <c r="AH7" s="8"/>
      <c r="AI7" s="152"/>
      <c r="AJ7" s="17"/>
      <c r="AK7" s="8"/>
      <c r="AL7" s="152"/>
      <c r="AM7" s="17"/>
      <c r="AN7" s="8"/>
      <c r="AO7" s="152"/>
    </row>
    <row r="8" spans="1:41" s="45" customFormat="1" x14ac:dyDescent="0.25">
      <c r="A8" s="84"/>
      <c r="B8" s="156"/>
      <c r="C8" s="37"/>
      <c r="D8" s="156"/>
      <c r="E8" s="8" t="s">
        <v>965</v>
      </c>
      <c r="F8" s="219"/>
      <c r="G8" s="44"/>
      <c r="H8" s="156"/>
      <c r="I8" s="137"/>
      <c r="J8" s="124"/>
      <c r="K8" s="156"/>
      <c r="L8" s="37"/>
      <c r="M8" s="44"/>
      <c r="N8" s="156"/>
      <c r="O8" s="37"/>
      <c r="P8" s="44"/>
      <c r="Q8" s="156"/>
      <c r="R8" s="37"/>
      <c r="S8" s="44"/>
      <c r="T8" s="152"/>
      <c r="U8" s="37"/>
      <c r="V8" s="44"/>
      <c r="W8" s="156"/>
      <c r="X8" s="37"/>
      <c r="Y8" s="44"/>
      <c r="Z8" s="156"/>
      <c r="AA8" s="17"/>
      <c r="AB8" s="8"/>
      <c r="AC8" s="152"/>
      <c r="AD8" s="17"/>
      <c r="AE8" s="8"/>
      <c r="AF8" s="152"/>
      <c r="AG8" s="17"/>
      <c r="AH8" s="8"/>
      <c r="AI8" s="152"/>
      <c r="AJ8" s="17"/>
      <c r="AK8" s="8"/>
      <c r="AL8" s="152"/>
      <c r="AM8" s="17"/>
      <c r="AN8" s="8"/>
      <c r="AO8" s="152"/>
    </row>
    <row r="9" spans="1:41" s="45" customFormat="1" x14ac:dyDescent="0.25">
      <c r="A9" s="84"/>
      <c r="B9" s="156"/>
      <c r="C9" s="37"/>
      <c r="D9" s="156"/>
      <c r="E9" s="8" t="s">
        <v>966</v>
      </c>
      <c r="F9" s="219"/>
      <c r="G9" s="44"/>
      <c r="H9" s="156"/>
      <c r="I9" s="137"/>
      <c r="J9" s="124"/>
      <c r="K9" s="156"/>
      <c r="L9" s="37"/>
      <c r="M9" s="44"/>
      <c r="N9" s="156"/>
      <c r="O9" s="37"/>
      <c r="P9" s="44"/>
      <c r="Q9" s="156"/>
      <c r="R9" s="37"/>
      <c r="S9" s="44"/>
      <c r="T9" s="152"/>
      <c r="U9" s="37"/>
      <c r="V9" s="44"/>
      <c r="W9" s="156"/>
      <c r="X9" s="37"/>
      <c r="Y9" s="44"/>
      <c r="Z9" s="156"/>
      <c r="AA9" s="17"/>
      <c r="AB9" s="8"/>
      <c r="AC9" s="152"/>
      <c r="AD9" s="17"/>
      <c r="AE9" s="8"/>
      <c r="AF9" s="152"/>
      <c r="AG9" s="17"/>
      <c r="AH9" s="8"/>
      <c r="AI9" s="152"/>
      <c r="AJ9" s="17"/>
      <c r="AK9" s="8"/>
      <c r="AL9" s="152"/>
      <c r="AM9" s="17"/>
      <c r="AN9" s="8"/>
      <c r="AO9" s="152"/>
    </row>
    <row r="10" spans="1:41" s="45" customFormat="1" x14ac:dyDescent="0.25">
      <c r="A10" s="84"/>
      <c r="B10" s="156"/>
      <c r="C10" s="37"/>
      <c r="D10" s="156"/>
      <c r="E10" s="152"/>
      <c r="F10" s="219"/>
      <c r="G10" s="44"/>
      <c r="H10" s="156"/>
      <c r="I10" s="137"/>
      <c r="J10" s="124"/>
      <c r="K10" s="156"/>
      <c r="L10" s="37"/>
      <c r="M10" s="44"/>
      <c r="N10" s="156"/>
      <c r="O10" s="37"/>
      <c r="P10" s="44"/>
      <c r="Q10" s="156"/>
      <c r="R10" s="37"/>
      <c r="S10" s="44"/>
      <c r="T10" s="152"/>
      <c r="U10" s="37"/>
      <c r="V10" s="44"/>
      <c r="W10" s="156"/>
      <c r="X10" s="37"/>
      <c r="Y10" s="44"/>
      <c r="Z10" s="156"/>
      <c r="AA10" s="17"/>
      <c r="AB10" s="8"/>
      <c r="AC10" s="152"/>
      <c r="AD10" s="17"/>
      <c r="AE10" s="8"/>
      <c r="AF10" s="152"/>
      <c r="AG10" s="17"/>
      <c r="AH10" s="8"/>
      <c r="AI10" s="152"/>
      <c r="AJ10" s="17"/>
      <c r="AK10" s="8"/>
      <c r="AL10" s="152"/>
      <c r="AM10" s="17"/>
      <c r="AN10" s="8"/>
      <c r="AO10" s="152"/>
    </row>
    <row r="11" spans="1:41" customFormat="1" x14ac:dyDescent="0.25">
      <c r="A11" s="156" t="s">
        <v>79</v>
      </c>
      <c r="B11" s="156">
        <v>1</v>
      </c>
      <c r="C11" s="43" t="s">
        <v>13</v>
      </c>
      <c r="D11" s="164" t="s">
        <v>78</v>
      </c>
      <c r="E11" s="167" t="s">
        <v>55</v>
      </c>
      <c r="F11" s="164">
        <v>1</v>
      </c>
      <c r="G11" s="43" t="s">
        <v>876</v>
      </c>
      <c r="H11" s="43">
        <v>2</v>
      </c>
      <c r="I11" s="82" t="s">
        <v>611</v>
      </c>
      <c r="J11" s="43">
        <f>H11*0.2</f>
        <v>0.4</v>
      </c>
      <c r="K11" s="43">
        <v>0.5</v>
      </c>
      <c r="L11" s="43"/>
      <c r="M11" s="43"/>
      <c r="N11" s="43">
        <v>2</v>
      </c>
      <c r="O11" s="43">
        <v>2</v>
      </c>
      <c r="P11" s="43" t="s">
        <v>650</v>
      </c>
      <c r="Q11" s="43">
        <v>2</v>
      </c>
      <c r="R11" s="43">
        <v>2</v>
      </c>
      <c r="S11" s="43" t="s">
        <v>587</v>
      </c>
      <c r="T11" s="43"/>
      <c r="U11" s="43"/>
      <c r="V11" s="43"/>
      <c r="W11" s="43"/>
      <c r="X11" s="43">
        <v>1.5</v>
      </c>
      <c r="Y11" s="43">
        <v>1</v>
      </c>
      <c r="Z11" s="43" t="s">
        <v>641</v>
      </c>
      <c r="AA11" s="35" t="s">
        <v>410</v>
      </c>
      <c r="AB11" s="43"/>
      <c r="AC11" s="43"/>
      <c r="AD11" s="43"/>
      <c r="AE11" s="43"/>
      <c r="AF11" s="3"/>
      <c r="AG11" s="8"/>
      <c r="AH11" s="8"/>
      <c r="AI11" s="8"/>
      <c r="AJ11" s="9"/>
      <c r="AK11" s="9"/>
      <c r="AL11" s="9"/>
      <c r="AM11" s="9"/>
      <c r="AN11" s="9"/>
      <c r="AO11" s="10"/>
    </row>
    <row r="12" spans="1:41" customFormat="1" x14ac:dyDescent="0.25">
      <c r="A12" s="283"/>
      <c r="B12" s="156">
        <v>2</v>
      </c>
      <c r="C12" s="43" t="s">
        <v>13</v>
      </c>
      <c r="D12" s="164" t="s">
        <v>62</v>
      </c>
      <c r="E12" s="167" t="s">
        <v>19</v>
      </c>
      <c r="F12" s="164">
        <v>1</v>
      </c>
      <c r="G12" s="43" t="s">
        <v>877</v>
      </c>
      <c r="H12" s="43">
        <v>2</v>
      </c>
      <c r="I12" s="82" t="s">
        <v>611</v>
      </c>
      <c r="J12" s="43">
        <f>H12*0.2</f>
        <v>0.4</v>
      </c>
      <c r="K12" s="43">
        <v>0.5</v>
      </c>
      <c r="L12" s="43"/>
      <c r="M12" s="43"/>
      <c r="N12" s="43">
        <v>3</v>
      </c>
      <c r="O12" s="43">
        <v>3</v>
      </c>
      <c r="P12" s="43" t="s">
        <v>652</v>
      </c>
      <c r="Q12" s="43">
        <v>2</v>
      </c>
      <c r="R12" s="43">
        <v>2</v>
      </c>
      <c r="S12" s="43" t="s">
        <v>588</v>
      </c>
      <c r="T12" s="43"/>
      <c r="U12" s="43"/>
      <c r="V12" s="43"/>
      <c r="W12" s="43"/>
      <c r="X12" s="43">
        <v>0.5</v>
      </c>
      <c r="Y12" s="43">
        <v>0.5</v>
      </c>
      <c r="Z12" s="43" t="s">
        <v>641</v>
      </c>
      <c r="AA12" s="43"/>
      <c r="AB12" s="43"/>
      <c r="AC12" s="43"/>
      <c r="AD12" s="43"/>
      <c r="AE12" s="43"/>
      <c r="AF12" s="3"/>
      <c r="AG12" s="8"/>
      <c r="AH12" s="8"/>
      <c r="AI12" s="11"/>
      <c r="AJ12" s="11"/>
      <c r="AK12" s="8"/>
      <c r="AL12" s="11"/>
      <c r="AM12" s="11"/>
      <c r="AN12" s="11"/>
      <c r="AO12" s="10"/>
    </row>
    <row r="13" spans="1:41" customFormat="1" x14ac:dyDescent="0.25">
      <c r="A13" s="283"/>
      <c r="B13" s="156">
        <v>3</v>
      </c>
      <c r="C13" s="44" t="s">
        <v>14</v>
      </c>
      <c r="D13" s="156" t="s">
        <v>56</v>
      </c>
      <c r="E13" s="8" t="s">
        <v>16</v>
      </c>
      <c r="F13" s="164">
        <v>1</v>
      </c>
      <c r="G13" s="43" t="s">
        <v>877</v>
      </c>
      <c r="H13" s="43">
        <v>3</v>
      </c>
      <c r="I13" s="44" t="s">
        <v>611</v>
      </c>
      <c r="J13" s="43">
        <f>H13*0.2</f>
        <v>0.60000000000000009</v>
      </c>
      <c r="K13" s="43">
        <v>0.5</v>
      </c>
      <c r="L13" s="43"/>
      <c r="M13" s="43"/>
      <c r="N13" s="43">
        <v>0.5</v>
      </c>
      <c r="O13" s="43">
        <v>0.5</v>
      </c>
      <c r="P13" s="43" t="s">
        <v>653</v>
      </c>
      <c r="Q13" s="43"/>
      <c r="R13" s="43"/>
      <c r="S13" s="43"/>
      <c r="T13" s="43"/>
      <c r="U13" s="43"/>
      <c r="V13" s="43"/>
      <c r="W13" s="43"/>
      <c r="X13" s="43">
        <v>0.5</v>
      </c>
      <c r="Y13" s="43">
        <v>3</v>
      </c>
      <c r="Z13" s="43" t="s">
        <v>641</v>
      </c>
      <c r="AA13" s="35" t="s">
        <v>411</v>
      </c>
      <c r="AB13" s="43"/>
      <c r="AC13" s="43"/>
      <c r="AD13" s="43"/>
      <c r="AE13" s="43"/>
      <c r="AF13" s="3"/>
      <c r="AG13" s="8"/>
      <c r="AH13" s="8"/>
      <c r="AI13" s="9"/>
      <c r="AJ13" s="11"/>
      <c r="AK13" s="11"/>
      <c r="AL13" s="8"/>
      <c r="AM13" s="11"/>
      <c r="AN13" s="11"/>
      <c r="AO13" s="10"/>
    </row>
    <row r="14" spans="1:41" customFormat="1" x14ac:dyDescent="0.25">
      <c r="A14" s="283"/>
      <c r="B14" s="156">
        <v>4</v>
      </c>
      <c r="C14" s="44" t="s">
        <v>13</v>
      </c>
      <c r="D14" s="156" t="s">
        <v>56</v>
      </c>
      <c r="E14" s="8" t="s">
        <v>736</v>
      </c>
      <c r="F14" s="164">
        <v>1</v>
      </c>
      <c r="G14" s="43" t="s">
        <v>877</v>
      </c>
      <c r="H14" s="43" t="s">
        <v>353</v>
      </c>
      <c r="I14" s="44" t="s">
        <v>611</v>
      </c>
      <c r="J14" s="43" t="s">
        <v>353</v>
      </c>
      <c r="K14" s="43" t="s">
        <v>406</v>
      </c>
      <c r="L14" s="43"/>
      <c r="M14" s="43"/>
      <c r="N14" s="43">
        <v>12</v>
      </c>
      <c r="O14" s="223">
        <v>6</v>
      </c>
      <c r="P14" s="43" t="s">
        <v>654</v>
      </c>
      <c r="Q14" s="43"/>
      <c r="R14" s="43"/>
      <c r="S14" s="43"/>
      <c r="T14" s="43"/>
      <c r="U14" s="43"/>
      <c r="V14" s="43"/>
      <c r="W14" s="43"/>
      <c r="X14" s="43" t="s">
        <v>412</v>
      </c>
      <c r="Y14" s="43">
        <v>2</v>
      </c>
      <c r="Z14" s="43" t="s">
        <v>642</v>
      </c>
      <c r="AA14" s="43"/>
      <c r="AB14" s="43"/>
      <c r="AC14" s="43"/>
      <c r="AD14" s="43"/>
      <c r="AE14" s="43"/>
      <c r="AF14" s="3"/>
      <c r="AG14" s="8"/>
      <c r="AH14" s="8"/>
      <c r="AI14" s="9"/>
      <c r="AJ14" s="11"/>
      <c r="AK14" s="11"/>
      <c r="AL14" s="8"/>
      <c r="AM14" s="11"/>
      <c r="AN14" s="11"/>
      <c r="AO14" s="10"/>
    </row>
    <row r="15" spans="1:41" customFormat="1" x14ac:dyDescent="0.25">
      <c r="A15" s="283"/>
      <c r="B15" s="156">
        <v>5</v>
      </c>
      <c r="C15" s="44" t="s">
        <v>13</v>
      </c>
      <c r="D15" s="156" t="s">
        <v>56</v>
      </c>
      <c r="E15" s="8" t="s">
        <v>735</v>
      </c>
      <c r="F15" s="164">
        <v>1</v>
      </c>
      <c r="G15" s="43" t="s">
        <v>877</v>
      </c>
      <c r="H15" s="43"/>
      <c r="I15" s="44" t="s">
        <v>611</v>
      </c>
      <c r="J15" s="43"/>
      <c r="K15" s="43"/>
      <c r="L15" s="43"/>
      <c r="M15" s="43"/>
      <c r="N15" s="43"/>
      <c r="O15" s="223">
        <f>2+8*0.5</f>
        <v>6</v>
      </c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3"/>
      <c r="AG15" s="8"/>
      <c r="AH15" s="8"/>
      <c r="AI15" s="9"/>
      <c r="AJ15" s="11"/>
      <c r="AK15" s="11"/>
      <c r="AL15" s="8"/>
      <c r="AM15" s="11"/>
      <c r="AN15" s="11"/>
      <c r="AO15" s="10"/>
    </row>
    <row r="16" spans="1:41" customFormat="1" x14ac:dyDescent="0.25">
      <c r="A16" s="283"/>
      <c r="B16" s="156">
        <v>6</v>
      </c>
      <c r="C16" s="44" t="s">
        <v>13</v>
      </c>
      <c r="D16" s="156" t="s">
        <v>56</v>
      </c>
      <c r="E16" s="8" t="s">
        <v>883</v>
      </c>
      <c r="F16" s="164"/>
      <c r="G16" s="43"/>
      <c r="H16" s="43"/>
      <c r="I16" s="44"/>
      <c r="J16" s="43"/>
      <c r="K16" s="43"/>
      <c r="L16" s="43"/>
      <c r="M16" s="43"/>
      <c r="N16" s="43"/>
      <c r="O16" s="223"/>
      <c r="P16" s="43"/>
      <c r="Q16" s="43"/>
      <c r="R16" s="43"/>
      <c r="S16" s="43"/>
      <c r="T16" s="35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3"/>
      <c r="AG16" s="8"/>
      <c r="AH16" s="8"/>
      <c r="AI16" s="9"/>
      <c r="AJ16" s="11"/>
      <c r="AK16" s="11"/>
      <c r="AL16" s="8"/>
      <c r="AM16" s="11"/>
      <c r="AN16" s="11"/>
      <c r="AO16" s="10"/>
    </row>
    <row r="17" spans="1:41" customFormat="1" x14ac:dyDescent="0.25">
      <c r="A17" s="283"/>
      <c r="B17" s="156">
        <v>7</v>
      </c>
      <c r="C17" s="44" t="s">
        <v>14</v>
      </c>
      <c r="D17" s="156" t="s">
        <v>56</v>
      </c>
      <c r="E17" s="8" t="s">
        <v>724</v>
      </c>
      <c r="F17" s="164">
        <v>1</v>
      </c>
      <c r="G17" s="43" t="s">
        <v>877</v>
      </c>
      <c r="H17" s="43" t="s">
        <v>353</v>
      </c>
      <c r="I17" s="44" t="s">
        <v>611</v>
      </c>
      <c r="J17" s="43" t="s">
        <v>353</v>
      </c>
      <c r="K17" s="43" t="s">
        <v>406</v>
      </c>
      <c r="L17" s="43"/>
      <c r="M17" s="43"/>
      <c r="N17" s="43">
        <v>1</v>
      </c>
      <c r="O17" s="223">
        <v>6</v>
      </c>
      <c r="P17" s="43" t="s">
        <v>654</v>
      </c>
      <c r="Q17" s="43"/>
      <c r="R17" s="43"/>
      <c r="S17" s="43"/>
      <c r="T17" s="35" t="s">
        <v>437</v>
      </c>
      <c r="U17" s="43"/>
      <c r="V17" s="43"/>
      <c r="W17" s="43"/>
      <c r="X17" s="43" t="s">
        <v>412</v>
      </c>
      <c r="Y17" s="43">
        <v>0.25</v>
      </c>
      <c r="Z17" s="43" t="s">
        <v>642</v>
      </c>
      <c r="AA17" s="43"/>
      <c r="AB17" s="43"/>
      <c r="AC17" s="43"/>
      <c r="AD17" s="43"/>
      <c r="AE17" s="43"/>
      <c r="AF17" s="3"/>
      <c r="AG17" s="8"/>
      <c r="AH17" s="8"/>
      <c r="AI17" s="9"/>
      <c r="AJ17" s="11"/>
      <c r="AK17" s="11"/>
      <c r="AL17" s="8"/>
      <c r="AM17" s="11"/>
      <c r="AN17" s="11"/>
      <c r="AO17" s="10"/>
    </row>
    <row r="18" spans="1:41" customFormat="1" x14ac:dyDescent="0.25">
      <c r="A18" s="283"/>
      <c r="B18" s="156">
        <v>8</v>
      </c>
      <c r="C18" s="44" t="s">
        <v>13</v>
      </c>
      <c r="D18" s="156" t="s">
        <v>56</v>
      </c>
      <c r="E18" s="8" t="s">
        <v>20</v>
      </c>
      <c r="F18" s="164">
        <v>1</v>
      </c>
      <c r="G18" s="43" t="s">
        <v>877</v>
      </c>
      <c r="H18" s="43" t="s">
        <v>353</v>
      </c>
      <c r="I18" s="82" t="s">
        <v>609</v>
      </c>
      <c r="J18" s="43" t="s">
        <v>353</v>
      </c>
      <c r="K18" s="43" t="s">
        <v>406</v>
      </c>
      <c r="L18" s="43"/>
      <c r="M18" s="43"/>
      <c r="N18" s="43">
        <v>2</v>
      </c>
      <c r="O18" s="43">
        <v>2</v>
      </c>
      <c r="P18" s="43" t="s">
        <v>654</v>
      </c>
      <c r="Q18" s="43"/>
      <c r="R18" s="43"/>
      <c r="S18" s="43"/>
      <c r="T18" s="43"/>
      <c r="U18" s="43"/>
      <c r="V18" s="43"/>
      <c r="W18" s="43"/>
      <c r="X18" s="43" t="s">
        <v>412</v>
      </c>
      <c r="Y18" s="43">
        <v>0.5</v>
      </c>
      <c r="Z18" s="43" t="s">
        <v>642</v>
      </c>
      <c r="AA18" s="43"/>
      <c r="AB18" s="43"/>
      <c r="AC18" s="43"/>
      <c r="AD18" s="43"/>
      <c r="AE18" s="43"/>
      <c r="AF18" s="3"/>
      <c r="AG18" s="8"/>
      <c r="AH18" s="8"/>
      <c r="AI18" s="9"/>
      <c r="AJ18" s="11"/>
      <c r="AK18" s="11"/>
      <c r="AL18" s="8"/>
      <c r="AM18" s="11"/>
      <c r="AN18" s="11"/>
      <c r="AO18" s="10"/>
    </row>
    <row r="19" spans="1:41" customFormat="1" x14ac:dyDescent="0.25">
      <c r="A19" s="283"/>
      <c r="B19" s="156">
        <v>9</v>
      </c>
      <c r="C19" s="44" t="s">
        <v>21</v>
      </c>
      <c r="D19" s="156" t="s">
        <v>56</v>
      </c>
      <c r="E19" s="8" t="s">
        <v>22</v>
      </c>
      <c r="F19" s="164">
        <v>1</v>
      </c>
      <c r="G19" s="43" t="s">
        <v>877</v>
      </c>
      <c r="H19" s="43" t="s">
        <v>353</v>
      </c>
      <c r="I19" s="82" t="s">
        <v>609</v>
      </c>
      <c r="J19" s="43" t="s">
        <v>353</v>
      </c>
      <c r="K19" s="43" t="s">
        <v>406</v>
      </c>
      <c r="L19" s="43"/>
      <c r="M19" s="43"/>
      <c r="N19" s="43">
        <v>12</v>
      </c>
      <c r="O19" s="223">
        <v>6</v>
      </c>
      <c r="P19" s="43" t="s">
        <v>654</v>
      </c>
      <c r="Q19" s="43"/>
      <c r="R19" s="43"/>
      <c r="S19" s="43"/>
      <c r="T19" s="43"/>
      <c r="U19" s="43"/>
      <c r="V19" s="43"/>
      <c r="W19" s="43"/>
      <c r="X19" s="43" t="s">
        <v>412</v>
      </c>
      <c r="Y19" s="43">
        <v>0.5</v>
      </c>
      <c r="Z19" s="43" t="s">
        <v>642</v>
      </c>
      <c r="AA19" s="43"/>
      <c r="AB19" s="43"/>
      <c r="AC19" s="43"/>
      <c r="AD19" s="43"/>
      <c r="AE19" s="43"/>
      <c r="AF19" s="3"/>
      <c r="AG19" s="8"/>
      <c r="AH19" s="8"/>
      <c r="AI19" s="9"/>
      <c r="AJ19" s="11"/>
      <c r="AK19" s="11"/>
      <c r="AL19" s="8"/>
      <c r="AM19" s="11"/>
      <c r="AN19" s="11"/>
      <c r="AO19" s="10"/>
    </row>
    <row r="20" spans="1:41" customFormat="1" x14ac:dyDescent="0.25">
      <c r="A20" s="283"/>
      <c r="B20" s="156">
        <v>10</v>
      </c>
      <c r="C20" s="44" t="s">
        <v>14</v>
      </c>
      <c r="D20" s="156" t="s">
        <v>56</v>
      </c>
      <c r="E20" s="214" t="s">
        <v>57</v>
      </c>
      <c r="F20" s="164">
        <v>1</v>
      </c>
      <c r="G20" s="43" t="s">
        <v>878</v>
      </c>
      <c r="H20" s="43" t="s">
        <v>353</v>
      </c>
      <c r="I20" s="44" t="s">
        <v>610</v>
      </c>
      <c r="J20" s="43" t="s">
        <v>353</v>
      </c>
      <c r="K20" s="43" t="s">
        <v>406</v>
      </c>
      <c r="L20" s="43"/>
      <c r="M20" s="43"/>
      <c r="N20" s="43">
        <v>0</v>
      </c>
      <c r="O20" s="43">
        <v>0</v>
      </c>
      <c r="P20" s="43" t="s">
        <v>653</v>
      </c>
      <c r="Q20" s="43"/>
      <c r="R20" s="43"/>
      <c r="S20" s="43"/>
      <c r="T20" s="223" t="s">
        <v>427</v>
      </c>
      <c r="U20" s="43"/>
      <c r="V20" s="43"/>
      <c r="W20" s="43"/>
      <c r="X20" s="43">
        <v>0.5</v>
      </c>
      <c r="Y20" s="43">
        <v>0.5</v>
      </c>
      <c r="Z20" s="43" t="s">
        <v>642</v>
      </c>
      <c r="AA20" s="35" t="s">
        <v>413</v>
      </c>
      <c r="AB20" s="43"/>
      <c r="AC20" s="43"/>
      <c r="AD20" s="43"/>
      <c r="AE20" s="43"/>
      <c r="AF20" s="3"/>
      <c r="AG20" s="8"/>
      <c r="AH20" s="8"/>
      <c r="AI20" s="9"/>
      <c r="AJ20" s="11"/>
      <c r="AK20" s="11"/>
      <c r="AL20" s="8"/>
      <c r="AM20" s="11"/>
      <c r="AN20" s="11"/>
      <c r="AO20" s="10"/>
    </row>
    <row r="21" spans="1:41" customFormat="1" x14ac:dyDescent="0.25">
      <c r="A21" s="283"/>
      <c r="B21" s="156">
        <v>11</v>
      </c>
      <c r="C21" s="176" t="s">
        <v>26</v>
      </c>
      <c r="D21" s="219" t="s">
        <v>58</v>
      </c>
      <c r="E21" s="168" t="s">
        <v>31</v>
      </c>
      <c r="F21" s="164">
        <v>1</v>
      </c>
      <c r="G21" s="43"/>
      <c r="H21" s="43" t="s">
        <v>353</v>
      </c>
      <c r="I21" s="82" t="s">
        <v>612</v>
      </c>
      <c r="J21" s="43" t="s">
        <v>353</v>
      </c>
      <c r="K21" s="43" t="s">
        <v>406</v>
      </c>
      <c r="L21" s="43"/>
      <c r="M21" s="43"/>
      <c r="N21" s="43">
        <v>12</v>
      </c>
      <c r="O21" s="43">
        <v>12</v>
      </c>
      <c r="P21" s="43" t="s">
        <v>653</v>
      </c>
      <c r="Q21" s="43"/>
      <c r="R21" s="43"/>
      <c r="S21" s="43"/>
      <c r="T21" s="43" t="s">
        <v>589</v>
      </c>
      <c r="U21" s="43"/>
      <c r="V21" s="43"/>
      <c r="W21" s="43"/>
      <c r="X21" s="43">
        <v>1</v>
      </c>
      <c r="Y21" s="43">
        <v>1.5</v>
      </c>
      <c r="Z21" s="43" t="s">
        <v>642</v>
      </c>
      <c r="AA21" s="43"/>
      <c r="AB21" s="43"/>
      <c r="AC21" s="43"/>
      <c r="AD21" s="43"/>
      <c r="AE21" s="43"/>
      <c r="AF21" s="3"/>
      <c r="AG21" s="8"/>
      <c r="AH21" s="9"/>
      <c r="AI21" s="9"/>
      <c r="AJ21" s="11"/>
      <c r="AK21" s="11"/>
      <c r="AL21" s="8"/>
      <c r="AM21" s="11"/>
      <c r="AN21" s="11"/>
      <c r="AO21" s="10"/>
    </row>
    <row r="22" spans="1:41" customFormat="1" x14ac:dyDescent="0.25">
      <c r="A22" s="283"/>
      <c r="B22" s="156">
        <v>12</v>
      </c>
      <c r="C22" s="43" t="s">
        <v>23</v>
      </c>
      <c r="D22" s="219" t="s">
        <v>58</v>
      </c>
      <c r="E22" s="167" t="s">
        <v>24</v>
      </c>
      <c r="F22" s="164">
        <v>1</v>
      </c>
      <c r="G22" s="43" t="s">
        <v>879</v>
      </c>
      <c r="H22" s="43" t="s">
        <v>353</v>
      </c>
      <c r="I22" s="82" t="s">
        <v>609</v>
      </c>
      <c r="J22" s="43" t="s">
        <v>353</v>
      </c>
      <c r="K22" s="43" t="s">
        <v>406</v>
      </c>
      <c r="L22" s="43"/>
      <c r="M22" s="43"/>
      <c r="N22" s="43">
        <v>12</v>
      </c>
      <c r="O22" s="223">
        <v>3</v>
      </c>
      <c r="P22" s="43" t="s">
        <v>653</v>
      </c>
      <c r="Q22" s="43"/>
      <c r="R22" s="43"/>
      <c r="S22" s="43"/>
      <c r="T22" s="43"/>
      <c r="U22" s="43"/>
      <c r="V22" s="43"/>
      <c r="W22" s="43"/>
      <c r="X22" s="43"/>
      <c r="Y22" s="43"/>
      <c r="Z22" s="43" t="s">
        <v>642</v>
      </c>
      <c r="AA22" s="35" t="s">
        <v>414</v>
      </c>
      <c r="AB22" s="43"/>
      <c r="AC22" s="43"/>
      <c r="AD22" s="43"/>
      <c r="AE22" s="43"/>
      <c r="AF22" s="3"/>
      <c r="AG22" s="8"/>
      <c r="AH22" s="8"/>
      <c r="AI22" s="9"/>
      <c r="AJ22" s="11"/>
      <c r="AK22" s="11"/>
      <c r="AL22" s="8"/>
      <c r="AM22" s="11"/>
      <c r="AN22" s="11"/>
      <c r="AO22" s="10"/>
    </row>
    <row r="23" spans="1:41" customFormat="1" x14ac:dyDescent="0.25">
      <c r="A23" s="283"/>
      <c r="B23" s="156">
        <v>13</v>
      </c>
      <c r="C23" s="43" t="s">
        <v>13</v>
      </c>
      <c r="D23" s="219" t="s">
        <v>56</v>
      </c>
      <c r="E23" s="167" t="s">
        <v>957</v>
      </c>
      <c r="F23" s="164"/>
      <c r="G23" s="43"/>
      <c r="H23" s="43"/>
      <c r="I23" s="82"/>
      <c r="J23" s="43"/>
      <c r="K23" s="43"/>
      <c r="L23" s="43"/>
      <c r="M23" s="43"/>
      <c r="N23" s="43"/>
      <c r="O23" s="22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35"/>
      <c r="AB23" s="43"/>
      <c r="AC23" s="43"/>
      <c r="AD23" s="43"/>
      <c r="AE23" s="43"/>
      <c r="AF23" s="3"/>
      <c r="AG23" s="8"/>
      <c r="AH23" s="8"/>
      <c r="AI23" s="9"/>
      <c r="AJ23" s="11"/>
      <c r="AK23" s="11"/>
      <c r="AL23" s="8"/>
      <c r="AM23" s="11"/>
      <c r="AN23" s="11"/>
      <c r="AO23" s="10"/>
    </row>
    <row r="24" spans="1:41" customFormat="1" x14ac:dyDescent="0.25">
      <c r="A24" s="283"/>
      <c r="B24" s="156">
        <v>14</v>
      </c>
      <c r="C24" s="43" t="s">
        <v>13</v>
      </c>
      <c r="D24" s="219" t="s">
        <v>56</v>
      </c>
      <c r="E24" s="168" t="s">
        <v>960</v>
      </c>
      <c r="F24" s="164"/>
      <c r="G24" s="43"/>
      <c r="H24" s="43"/>
      <c r="I24" s="82"/>
      <c r="J24" s="43"/>
      <c r="K24" s="43"/>
      <c r="L24" s="43"/>
      <c r="M24" s="43"/>
      <c r="N24" s="43"/>
      <c r="O24" s="22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35"/>
      <c r="AB24" s="43"/>
      <c r="AC24" s="43"/>
      <c r="AD24" s="43"/>
      <c r="AE24" s="43"/>
      <c r="AF24" s="3"/>
      <c r="AG24" s="8"/>
      <c r="AH24" s="8"/>
      <c r="AI24" s="9"/>
      <c r="AJ24" s="11"/>
      <c r="AK24" s="11"/>
      <c r="AL24" s="8"/>
      <c r="AM24" s="11"/>
      <c r="AN24" s="11"/>
      <c r="AO24" s="10"/>
    </row>
    <row r="25" spans="1:41" customFormat="1" x14ac:dyDescent="0.25">
      <c r="A25" s="283"/>
      <c r="B25" s="156">
        <v>15</v>
      </c>
      <c r="C25" s="43" t="s">
        <v>14</v>
      </c>
      <c r="D25" s="164" t="s">
        <v>59</v>
      </c>
      <c r="E25" s="167" t="s">
        <v>880</v>
      </c>
      <c r="F25" s="164">
        <v>1</v>
      </c>
      <c r="G25" s="43" t="s">
        <v>879</v>
      </c>
      <c r="H25" s="43" t="s">
        <v>353</v>
      </c>
      <c r="I25" s="44" t="s">
        <v>611</v>
      </c>
      <c r="J25" s="43" t="s">
        <v>353</v>
      </c>
      <c r="K25" s="43">
        <v>0.25</v>
      </c>
      <c r="L25" s="43"/>
      <c r="M25" s="43"/>
      <c r="N25" s="43">
        <v>4</v>
      </c>
      <c r="O25" s="43">
        <v>4</v>
      </c>
      <c r="P25" s="43" t="s">
        <v>653</v>
      </c>
      <c r="Q25" s="43"/>
      <c r="R25" s="43"/>
      <c r="S25" s="43"/>
      <c r="T25" s="43"/>
      <c r="U25" s="43"/>
      <c r="V25" s="43"/>
      <c r="W25" s="43"/>
      <c r="X25" s="43" t="s">
        <v>412</v>
      </c>
      <c r="Y25" s="43">
        <v>2</v>
      </c>
      <c r="Z25" s="43" t="s">
        <v>642</v>
      </c>
      <c r="AA25" s="35" t="s">
        <v>415</v>
      </c>
      <c r="AB25" s="43"/>
      <c r="AC25" s="43"/>
      <c r="AD25" s="43"/>
      <c r="AE25" s="43"/>
      <c r="AF25" s="3"/>
      <c r="AG25" s="8"/>
      <c r="AH25" s="8"/>
      <c r="AI25" s="9"/>
      <c r="AJ25" s="11"/>
      <c r="AK25" s="11"/>
      <c r="AL25" s="8"/>
      <c r="AM25" s="11"/>
      <c r="AN25" s="11"/>
      <c r="AO25" s="10"/>
    </row>
    <row r="26" spans="1:41" customFormat="1" x14ac:dyDescent="0.25">
      <c r="A26" s="283"/>
      <c r="B26" s="156">
        <v>16</v>
      </c>
      <c r="C26" s="44" t="s">
        <v>17</v>
      </c>
      <c r="D26" s="156" t="s">
        <v>59</v>
      </c>
      <c r="E26" s="167" t="s">
        <v>733</v>
      </c>
      <c r="F26" s="164">
        <v>1</v>
      </c>
      <c r="G26" s="43"/>
      <c r="H26" s="43">
        <v>2</v>
      </c>
      <c r="I26" s="82" t="s">
        <v>611</v>
      </c>
      <c r="J26" s="43">
        <f>H26*0.2</f>
        <v>0.4</v>
      </c>
      <c r="K26" s="43">
        <v>0.25</v>
      </c>
      <c r="L26" s="43"/>
      <c r="M26" s="43"/>
      <c r="N26" s="43">
        <v>9</v>
      </c>
      <c r="O26" s="223">
        <v>12</v>
      </c>
      <c r="P26" s="43" t="s">
        <v>653</v>
      </c>
      <c r="Q26" s="43"/>
      <c r="R26" s="43"/>
      <c r="S26" s="43"/>
      <c r="T26" s="43"/>
      <c r="U26" s="43"/>
      <c r="V26" s="43"/>
      <c r="W26" s="43"/>
      <c r="X26" s="43">
        <v>0.5</v>
      </c>
      <c r="Y26" s="43">
        <v>2</v>
      </c>
      <c r="Z26" s="43" t="s">
        <v>642</v>
      </c>
      <c r="AA26" s="35" t="s">
        <v>416</v>
      </c>
      <c r="AB26" s="43"/>
      <c r="AC26" s="43"/>
      <c r="AD26" s="43"/>
      <c r="AE26" s="43"/>
      <c r="AF26" s="3"/>
      <c r="AG26" s="8"/>
      <c r="AH26" s="8"/>
      <c r="AI26" s="9"/>
      <c r="AJ26" s="11"/>
      <c r="AK26" s="11"/>
      <c r="AL26" s="8"/>
      <c r="AM26" s="11"/>
      <c r="AN26" s="11"/>
      <c r="AO26" s="10"/>
    </row>
    <row r="27" spans="1:41" customFormat="1" x14ac:dyDescent="0.25">
      <c r="A27" s="283"/>
      <c r="B27" s="156">
        <v>17</v>
      </c>
      <c r="C27" s="176" t="s">
        <v>25</v>
      </c>
      <c r="D27" s="219" t="s">
        <v>63</v>
      </c>
      <c r="E27" s="215" t="s">
        <v>818</v>
      </c>
      <c r="F27" s="164">
        <v>1</v>
      </c>
      <c r="G27" s="43" t="s">
        <v>878</v>
      </c>
      <c r="H27" s="43" t="s">
        <v>353</v>
      </c>
      <c r="I27" s="82" t="s">
        <v>609</v>
      </c>
      <c r="J27" s="43" t="s">
        <v>353</v>
      </c>
      <c r="K27" s="43" t="s">
        <v>406</v>
      </c>
      <c r="L27" s="43"/>
      <c r="M27" s="43"/>
      <c r="N27" s="43">
        <v>36</v>
      </c>
      <c r="O27" s="223">
        <v>24</v>
      </c>
      <c r="P27" s="43" t="s">
        <v>650</v>
      </c>
      <c r="Q27" s="43">
        <v>3</v>
      </c>
      <c r="R27" s="43">
        <v>3</v>
      </c>
      <c r="S27" s="43" t="s">
        <v>587</v>
      </c>
      <c r="T27" s="43" t="s">
        <v>428</v>
      </c>
      <c r="U27" s="43"/>
      <c r="V27" s="43"/>
      <c r="W27" s="43"/>
      <c r="X27" s="43">
        <v>3</v>
      </c>
      <c r="Y27" s="43">
        <v>4</v>
      </c>
      <c r="Z27" s="43" t="s">
        <v>641</v>
      </c>
      <c r="AA27" s="43"/>
      <c r="AB27" s="43"/>
      <c r="AC27" s="43"/>
      <c r="AD27" s="43"/>
      <c r="AE27" s="43"/>
      <c r="AF27" s="3"/>
      <c r="AG27" s="8"/>
      <c r="AH27" s="72"/>
      <c r="AI27" s="9"/>
      <c r="AJ27" s="11"/>
      <c r="AK27" s="11"/>
      <c r="AL27" s="8"/>
      <c r="AM27" s="11"/>
      <c r="AN27" s="11"/>
      <c r="AO27" s="10"/>
    </row>
    <row r="28" spans="1:41" customFormat="1" x14ac:dyDescent="0.25">
      <c r="A28" s="283"/>
      <c r="B28" s="156">
        <v>18</v>
      </c>
      <c r="C28" s="44" t="s">
        <v>13</v>
      </c>
      <c r="D28" s="219" t="s">
        <v>757</v>
      </c>
      <c r="E28" s="215" t="s">
        <v>881</v>
      </c>
      <c r="F28" s="164">
        <v>1</v>
      </c>
      <c r="G28" s="43" t="s">
        <v>878</v>
      </c>
      <c r="H28" s="43"/>
      <c r="I28" s="82"/>
      <c r="J28" s="43"/>
      <c r="K28" s="43"/>
      <c r="L28" s="43"/>
      <c r="M28" s="43"/>
      <c r="N28" s="43"/>
      <c r="O28" s="223">
        <v>2</v>
      </c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3"/>
      <c r="AG28" s="8"/>
      <c r="AH28" s="72"/>
      <c r="AI28" s="9"/>
      <c r="AJ28" s="11"/>
      <c r="AK28" s="11"/>
      <c r="AL28" s="8"/>
      <c r="AM28" s="11"/>
      <c r="AN28" s="11"/>
      <c r="AO28" s="10"/>
    </row>
    <row r="29" spans="1:41" customFormat="1" x14ac:dyDescent="0.25">
      <c r="A29" s="283"/>
      <c r="B29" s="156">
        <v>19</v>
      </c>
      <c r="C29" s="44" t="s">
        <v>27</v>
      </c>
      <c r="D29" s="156" t="s">
        <v>63</v>
      </c>
      <c r="E29" s="8" t="s">
        <v>172</v>
      </c>
      <c r="F29" s="164">
        <v>1</v>
      </c>
      <c r="G29" s="43"/>
      <c r="H29" s="43" t="s">
        <v>353</v>
      </c>
      <c r="I29" s="82" t="s">
        <v>609</v>
      </c>
      <c r="J29" s="43" t="s">
        <v>353</v>
      </c>
      <c r="K29" s="43" t="s">
        <v>406</v>
      </c>
      <c r="L29" s="43"/>
      <c r="M29" s="43"/>
      <c r="N29" s="43">
        <v>3</v>
      </c>
      <c r="O29" s="43">
        <v>3</v>
      </c>
      <c r="P29" s="43" t="s">
        <v>650</v>
      </c>
      <c r="Q29" s="43">
        <v>5</v>
      </c>
      <c r="R29" s="223">
        <v>8</v>
      </c>
      <c r="S29" s="43" t="s">
        <v>587</v>
      </c>
      <c r="T29" s="43"/>
      <c r="U29" s="43"/>
      <c r="V29" s="43"/>
      <c r="W29" s="43"/>
      <c r="X29" s="43">
        <v>1</v>
      </c>
      <c r="Y29" s="43">
        <v>1.5</v>
      </c>
      <c r="Z29" s="43" t="s">
        <v>642</v>
      </c>
      <c r="AA29" s="43"/>
      <c r="AB29" s="43"/>
      <c r="AC29" s="43"/>
      <c r="AD29" s="43"/>
      <c r="AE29" s="43"/>
      <c r="AF29" s="3"/>
      <c r="AG29" s="8"/>
      <c r="AH29" s="8"/>
      <c r="AI29" s="9"/>
      <c r="AJ29" s="11"/>
      <c r="AK29" s="11"/>
      <c r="AL29" s="8"/>
      <c r="AM29" s="145"/>
      <c r="AN29" s="11"/>
      <c r="AO29" s="10"/>
    </row>
    <row r="30" spans="1:41" customFormat="1" x14ac:dyDescent="0.25">
      <c r="A30" s="283"/>
      <c r="B30" s="156">
        <v>20</v>
      </c>
      <c r="C30" s="43" t="s">
        <v>23</v>
      </c>
      <c r="D30" s="219" t="s">
        <v>99</v>
      </c>
      <c r="E30" s="167" t="s">
        <v>726</v>
      </c>
      <c r="F30" s="164">
        <v>1</v>
      </c>
      <c r="G30" s="43" t="s">
        <v>882</v>
      </c>
      <c r="H30" s="43">
        <v>1</v>
      </c>
      <c r="I30" s="82"/>
      <c r="J30" s="43"/>
      <c r="K30" s="43"/>
      <c r="L30" s="43"/>
      <c r="M30" s="43"/>
      <c r="N30" s="43"/>
      <c r="O30" s="223">
        <v>1</v>
      </c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35"/>
      <c r="AB30" s="43"/>
      <c r="AC30" s="43"/>
      <c r="AD30" s="43"/>
      <c r="AE30" s="43"/>
      <c r="AF30" s="3"/>
      <c r="AG30" s="8"/>
      <c r="AH30" s="8"/>
      <c r="AI30" s="9"/>
      <c r="AJ30" s="11"/>
      <c r="AK30" s="11"/>
      <c r="AL30" s="8"/>
      <c r="AM30" s="11"/>
      <c r="AN30" s="11"/>
      <c r="AO30" s="10"/>
    </row>
    <row r="31" spans="1:41" customFormat="1" x14ac:dyDescent="0.25">
      <c r="A31" s="284"/>
      <c r="B31" s="156">
        <v>21</v>
      </c>
      <c r="C31" s="44" t="s">
        <v>25</v>
      </c>
      <c r="D31" s="156" t="s">
        <v>401</v>
      </c>
      <c r="E31" s="168" t="s">
        <v>402</v>
      </c>
      <c r="F31" s="164">
        <v>2</v>
      </c>
      <c r="G31" s="43"/>
      <c r="H31" s="43" t="s">
        <v>438</v>
      </c>
      <c r="I31" s="82" t="s">
        <v>614</v>
      </c>
      <c r="J31" s="43">
        <v>0.25</v>
      </c>
      <c r="K31" s="43">
        <v>0.25</v>
      </c>
      <c r="L31" s="43"/>
      <c r="M31" s="43"/>
      <c r="N31" s="43">
        <v>1</v>
      </c>
      <c r="O31" s="223">
        <v>3</v>
      </c>
      <c r="P31" s="43" t="s">
        <v>650</v>
      </c>
      <c r="Q31" s="43">
        <v>1</v>
      </c>
      <c r="R31" s="43">
        <v>1</v>
      </c>
      <c r="S31" s="43" t="s">
        <v>587</v>
      </c>
      <c r="T31" s="43"/>
      <c r="U31" s="43"/>
      <c r="V31" s="43"/>
      <c r="W31" s="43"/>
      <c r="X31" s="43">
        <v>0.5</v>
      </c>
      <c r="Y31" s="43">
        <v>2</v>
      </c>
      <c r="Z31" s="43" t="s">
        <v>641</v>
      </c>
      <c r="AA31" s="43"/>
      <c r="AB31" s="43"/>
      <c r="AC31" s="43"/>
      <c r="AD31" s="43"/>
      <c r="AE31" s="43"/>
      <c r="AF31" s="3"/>
      <c r="AG31" s="8"/>
      <c r="AH31" s="9"/>
      <c r="AI31" s="11"/>
      <c r="AJ31" s="9"/>
      <c r="AK31" s="11"/>
      <c r="AL31" s="11"/>
      <c r="AM31" s="11"/>
      <c r="AN31" s="11"/>
      <c r="AO31" s="10"/>
    </row>
    <row r="32" spans="1:41" customFormat="1" x14ac:dyDescent="0.25">
      <c r="A32" s="284"/>
      <c r="B32" s="156">
        <v>22</v>
      </c>
      <c r="C32" s="44" t="s">
        <v>25</v>
      </c>
      <c r="D32" s="156" t="s">
        <v>99</v>
      </c>
      <c r="E32" s="168" t="s">
        <v>98</v>
      </c>
      <c r="F32" s="164">
        <v>2</v>
      </c>
      <c r="G32" s="43"/>
      <c r="H32" s="43">
        <v>3</v>
      </c>
      <c r="I32" s="82" t="s">
        <v>614</v>
      </c>
      <c r="J32" s="43">
        <f>H32*0.2</f>
        <v>0.60000000000000009</v>
      </c>
      <c r="K32" s="43">
        <v>0.5</v>
      </c>
      <c r="L32" s="43">
        <v>0.5</v>
      </c>
      <c r="M32" s="43">
        <f>L32*0.5</f>
        <v>0.25</v>
      </c>
      <c r="N32" s="43">
        <v>3</v>
      </c>
      <c r="O32" s="43">
        <v>3</v>
      </c>
      <c r="P32" s="43" t="s">
        <v>655</v>
      </c>
      <c r="Q32" s="43">
        <v>2</v>
      </c>
      <c r="R32" s="43">
        <v>2</v>
      </c>
      <c r="S32" s="43" t="s">
        <v>587</v>
      </c>
      <c r="T32" s="43"/>
      <c r="U32" s="43"/>
      <c r="V32" s="43"/>
      <c r="W32" s="43"/>
      <c r="X32" s="43">
        <v>1</v>
      </c>
      <c r="Y32" s="43">
        <v>2</v>
      </c>
      <c r="Z32" s="43" t="s">
        <v>642</v>
      </c>
      <c r="AA32" s="43"/>
      <c r="AB32" s="43"/>
      <c r="AC32" s="43"/>
      <c r="AD32" s="43"/>
      <c r="AE32" s="43"/>
      <c r="AF32" s="3"/>
      <c r="AG32" s="8"/>
      <c r="AH32" s="9"/>
      <c r="AI32" s="11"/>
      <c r="AJ32" s="9"/>
      <c r="AK32" s="11"/>
      <c r="AL32" s="11"/>
      <c r="AM32" s="11"/>
      <c r="AN32" s="11"/>
      <c r="AO32" s="10"/>
    </row>
    <row r="33" spans="1:41" x14ac:dyDescent="0.25">
      <c r="A33" s="284"/>
      <c r="B33" s="156">
        <v>23</v>
      </c>
      <c r="C33" s="44" t="s">
        <v>25</v>
      </c>
      <c r="D33" s="156" t="s">
        <v>99</v>
      </c>
      <c r="E33" s="180" t="s">
        <v>100</v>
      </c>
      <c r="F33" s="164">
        <v>2</v>
      </c>
      <c r="G33" s="43"/>
      <c r="H33" s="43">
        <v>3</v>
      </c>
      <c r="I33" s="82" t="s">
        <v>609</v>
      </c>
      <c r="J33" s="43">
        <f>H33*0.2</f>
        <v>0.60000000000000009</v>
      </c>
      <c r="K33" s="43">
        <v>0.75</v>
      </c>
      <c r="L33" s="43"/>
      <c r="M33" s="43"/>
      <c r="N33" s="43">
        <v>5</v>
      </c>
      <c r="O33" s="223">
        <v>0</v>
      </c>
      <c r="P33" s="43" t="s">
        <v>650</v>
      </c>
      <c r="Q33" s="43"/>
      <c r="R33" s="43"/>
      <c r="S33" s="43"/>
      <c r="T33" s="43"/>
      <c r="U33" s="43"/>
      <c r="V33" s="43"/>
      <c r="W33" s="43"/>
      <c r="X33" s="43">
        <v>1</v>
      </c>
      <c r="Y33" s="43">
        <v>2</v>
      </c>
      <c r="Z33" s="43" t="s">
        <v>643</v>
      </c>
      <c r="AA33" s="43"/>
      <c r="AB33" s="43"/>
      <c r="AC33" s="43"/>
      <c r="AD33" s="43"/>
      <c r="AE33" s="43"/>
      <c r="AF33" s="3"/>
      <c r="AG33" s="8"/>
      <c r="AH33" s="9"/>
      <c r="AI33" s="11"/>
      <c r="AJ33" s="9"/>
      <c r="AK33" s="11"/>
      <c r="AL33" s="11"/>
      <c r="AM33" s="11"/>
      <c r="AN33" s="11"/>
      <c r="AO33" s="10"/>
    </row>
    <row r="34" spans="1:41" s="45" customFormat="1" x14ac:dyDescent="0.25">
      <c r="A34" s="285"/>
      <c r="B34" s="156">
        <v>24</v>
      </c>
      <c r="C34" s="44" t="s">
        <v>25</v>
      </c>
      <c r="D34" s="219" t="s">
        <v>60</v>
      </c>
      <c r="E34" s="168" t="s">
        <v>61</v>
      </c>
      <c r="F34" s="164">
        <v>1</v>
      </c>
      <c r="G34" s="43"/>
      <c r="H34" s="43" t="s">
        <v>353</v>
      </c>
      <c r="I34" s="85" t="s">
        <v>613</v>
      </c>
      <c r="J34" s="43" t="s">
        <v>353</v>
      </c>
      <c r="K34" s="43" t="s">
        <v>406</v>
      </c>
      <c r="L34" s="43"/>
      <c r="M34" s="43"/>
      <c r="N34" s="43">
        <v>24</v>
      </c>
      <c r="O34" s="223">
        <v>6</v>
      </c>
      <c r="P34" s="43" t="s">
        <v>651</v>
      </c>
      <c r="Q34" s="43">
        <v>30</v>
      </c>
      <c r="R34" s="223">
        <v>12</v>
      </c>
      <c r="S34" s="43" t="s">
        <v>587</v>
      </c>
      <c r="T34" s="43"/>
      <c r="U34" s="43"/>
      <c r="V34" s="43"/>
      <c r="W34" s="43"/>
      <c r="X34" s="43">
        <v>1.5</v>
      </c>
      <c r="Y34" s="43">
        <v>4</v>
      </c>
      <c r="Z34" s="43" t="s">
        <v>641</v>
      </c>
      <c r="AA34" s="43"/>
      <c r="AB34" s="43"/>
      <c r="AC34" s="43"/>
      <c r="AD34" s="43"/>
      <c r="AE34" s="43"/>
      <c r="AF34" s="3"/>
      <c r="AG34" s="8"/>
      <c r="AH34" s="9"/>
      <c r="AI34" s="11"/>
      <c r="AJ34" s="11"/>
      <c r="AK34" s="11"/>
      <c r="AL34" s="11"/>
      <c r="AM34" s="11"/>
      <c r="AN34" s="11"/>
      <c r="AO34" s="10"/>
    </row>
    <row r="35" spans="1:41" s="45" customFormat="1" x14ac:dyDescent="0.25">
      <c r="A35" s="157"/>
      <c r="B35" s="156">
        <v>25</v>
      </c>
      <c r="C35" s="44" t="s">
        <v>25</v>
      </c>
      <c r="D35" s="219" t="s">
        <v>590</v>
      </c>
      <c r="E35" s="168" t="s">
        <v>826</v>
      </c>
      <c r="F35" s="164">
        <v>2</v>
      </c>
      <c r="G35" s="43"/>
      <c r="H35" s="43"/>
      <c r="I35" s="136" t="s">
        <v>620</v>
      </c>
      <c r="J35" s="136"/>
      <c r="K35" s="43"/>
      <c r="L35" s="43"/>
      <c r="M35" s="43"/>
      <c r="N35" s="43">
        <v>6</v>
      </c>
      <c r="O35" s="223"/>
      <c r="P35" s="43"/>
      <c r="Q35" s="43"/>
      <c r="R35" s="43">
        <v>3</v>
      </c>
      <c r="S35" s="43" t="s">
        <v>588</v>
      </c>
      <c r="T35" s="43" t="s">
        <v>593</v>
      </c>
      <c r="U35" s="43"/>
      <c r="V35" s="43"/>
      <c r="W35" s="43"/>
      <c r="X35" s="43"/>
      <c r="Y35" s="43"/>
      <c r="Z35" s="43" t="s">
        <v>641</v>
      </c>
      <c r="AA35" s="43"/>
      <c r="AB35" s="43"/>
      <c r="AC35" s="43"/>
      <c r="AD35" s="43"/>
      <c r="AE35" s="43"/>
      <c r="AF35" s="3"/>
      <c r="AG35" s="8"/>
      <c r="AH35" s="16"/>
      <c r="AI35" s="13"/>
      <c r="AJ35" s="9"/>
      <c r="AK35" s="11"/>
      <c r="AL35" s="11"/>
      <c r="AM35" s="11"/>
      <c r="AN35" s="11"/>
      <c r="AO35" s="10"/>
    </row>
    <row r="36" spans="1:41" x14ac:dyDescent="0.25">
      <c r="A36" s="284"/>
      <c r="B36" s="156">
        <v>26</v>
      </c>
      <c r="C36" s="44" t="s">
        <v>25</v>
      </c>
      <c r="D36" s="156" t="s">
        <v>99</v>
      </c>
      <c r="E36" s="171" t="s">
        <v>446</v>
      </c>
      <c r="F36" s="164">
        <v>4</v>
      </c>
      <c r="G36" s="43"/>
      <c r="H36" s="83"/>
      <c r="I36" s="151"/>
      <c r="J36" s="43"/>
      <c r="K36" s="43"/>
      <c r="L36" s="43"/>
      <c r="M36" s="43"/>
      <c r="N36" s="43">
        <v>3</v>
      </c>
      <c r="O36" s="223">
        <v>0</v>
      </c>
      <c r="P36" s="43"/>
      <c r="Q36" s="43">
        <v>1</v>
      </c>
      <c r="R36" s="223">
        <v>0</v>
      </c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3"/>
      <c r="AG36" s="8"/>
      <c r="AH36" s="9"/>
      <c r="AI36" s="11"/>
      <c r="AJ36" s="9"/>
      <c r="AK36" s="11"/>
      <c r="AL36" s="11"/>
      <c r="AM36" s="11"/>
      <c r="AN36" s="11"/>
      <c r="AO36" s="10"/>
    </row>
    <row r="37" spans="1:41" s="45" customFormat="1" x14ac:dyDescent="0.25">
      <c r="A37" s="285"/>
      <c r="B37" s="156">
        <v>27</v>
      </c>
      <c r="C37" s="44" t="s">
        <v>25</v>
      </c>
      <c r="D37" s="156" t="s">
        <v>106</v>
      </c>
      <c r="E37" s="168" t="s">
        <v>894</v>
      </c>
      <c r="F37" s="164">
        <v>2</v>
      </c>
      <c r="G37" s="43"/>
      <c r="H37" s="43"/>
      <c r="I37" s="82"/>
      <c r="J37" s="43"/>
      <c r="K37" s="43"/>
      <c r="L37" s="43"/>
      <c r="M37" s="43"/>
      <c r="N37" s="43">
        <v>2</v>
      </c>
      <c r="O37" s="43">
        <v>2</v>
      </c>
      <c r="P37" s="43"/>
      <c r="Q37" s="43"/>
      <c r="R37" s="43">
        <v>1</v>
      </c>
      <c r="S37" s="43" t="s">
        <v>587</v>
      </c>
      <c r="T37" s="223"/>
      <c r="U37" s="43"/>
      <c r="V37" s="43"/>
      <c r="W37" s="40"/>
      <c r="X37" s="43"/>
      <c r="Y37" s="43"/>
      <c r="Z37" s="43"/>
      <c r="AA37" s="43"/>
      <c r="AB37" s="43"/>
      <c r="AC37" s="43"/>
      <c r="AD37" s="43"/>
      <c r="AE37" s="43"/>
      <c r="AF37" s="3"/>
      <c r="AG37" s="8"/>
      <c r="AH37" s="9"/>
      <c r="AI37" s="11"/>
      <c r="AJ37" s="9"/>
      <c r="AK37" s="11"/>
      <c r="AL37" s="11"/>
      <c r="AM37" s="11"/>
      <c r="AN37" s="11"/>
      <c r="AO37" s="10"/>
    </row>
    <row r="38" spans="1:41" customFormat="1" x14ac:dyDescent="0.25">
      <c r="A38" s="284"/>
      <c r="B38" s="156">
        <v>28</v>
      </c>
      <c r="C38" s="44" t="s">
        <v>25</v>
      </c>
      <c r="D38" s="156" t="s">
        <v>106</v>
      </c>
      <c r="E38" s="168" t="s">
        <v>127</v>
      </c>
      <c r="F38" s="164">
        <v>3</v>
      </c>
      <c r="G38" s="43"/>
      <c r="H38" s="43">
        <v>1</v>
      </c>
      <c r="I38" s="82" t="s">
        <v>611</v>
      </c>
      <c r="J38" s="43">
        <f>H38*0.2</f>
        <v>0.2</v>
      </c>
      <c r="K38" s="43">
        <v>0.25</v>
      </c>
      <c r="L38" s="43"/>
      <c r="M38" s="43"/>
      <c r="N38" s="43">
        <v>2</v>
      </c>
      <c r="O38" s="43">
        <v>2</v>
      </c>
      <c r="P38" s="43" t="s">
        <v>655</v>
      </c>
      <c r="Q38" s="43">
        <v>1</v>
      </c>
      <c r="R38" s="43">
        <v>1</v>
      </c>
      <c r="S38" s="43" t="s">
        <v>587</v>
      </c>
      <c r="T38" s="43"/>
      <c r="U38" s="43"/>
      <c r="V38" s="43"/>
      <c r="W38" s="43"/>
      <c r="X38" s="43">
        <v>0.5</v>
      </c>
      <c r="Y38" s="43">
        <v>1</v>
      </c>
      <c r="Z38" s="43" t="s">
        <v>641</v>
      </c>
      <c r="AA38" s="43"/>
      <c r="AB38" s="43"/>
      <c r="AC38" s="43"/>
      <c r="AD38" s="43"/>
      <c r="AE38" s="43"/>
      <c r="AF38" s="3"/>
      <c r="AG38" s="8"/>
      <c r="AH38" s="9"/>
      <c r="AI38" s="11"/>
      <c r="AJ38" s="9"/>
      <c r="AK38" s="11"/>
      <c r="AL38" s="11"/>
      <c r="AM38" s="11"/>
      <c r="AN38" s="11"/>
      <c r="AO38" s="10"/>
    </row>
    <row r="39" spans="1:41" customFormat="1" x14ac:dyDescent="0.25">
      <c r="A39" s="284"/>
      <c r="B39" s="156">
        <v>29</v>
      </c>
      <c r="C39" s="44" t="s">
        <v>25</v>
      </c>
      <c r="D39" s="156" t="s">
        <v>106</v>
      </c>
      <c r="E39" s="168" t="s">
        <v>884</v>
      </c>
      <c r="F39" s="164">
        <v>2</v>
      </c>
      <c r="G39" s="43"/>
      <c r="H39" s="43">
        <v>3</v>
      </c>
      <c r="I39" s="82" t="s">
        <v>611</v>
      </c>
      <c r="J39" s="43">
        <f>H39*0.2</f>
        <v>0.60000000000000009</v>
      </c>
      <c r="K39" s="43">
        <v>0.5</v>
      </c>
      <c r="L39" s="43">
        <v>2</v>
      </c>
      <c r="M39" s="43">
        <f>L39*0.5</f>
        <v>1</v>
      </c>
      <c r="N39" s="43">
        <v>3</v>
      </c>
      <c r="O39" s="43">
        <v>3</v>
      </c>
      <c r="P39" s="43" t="s">
        <v>650</v>
      </c>
      <c r="Q39" s="43">
        <v>1</v>
      </c>
      <c r="R39" s="43">
        <v>1</v>
      </c>
      <c r="S39" s="43" t="s">
        <v>587</v>
      </c>
      <c r="T39" s="43"/>
      <c r="U39" s="43">
        <v>0.5</v>
      </c>
      <c r="V39" s="43">
        <v>0.5</v>
      </c>
      <c r="W39" s="40">
        <f>U39*0.25</f>
        <v>0.125</v>
      </c>
      <c r="X39" s="43">
        <v>1</v>
      </c>
      <c r="Y39" s="43">
        <v>1.5</v>
      </c>
      <c r="Z39" s="43" t="s">
        <v>641</v>
      </c>
      <c r="AA39" s="43"/>
      <c r="AB39" s="43"/>
      <c r="AC39" s="43"/>
      <c r="AD39" s="43"/>
      <c r="AE39" s="43"/>
      <c r="AF39" s="3"/>
      <c r="AG39" s="8"/>
      <c r="AH39" s="9"/>
      <c r="AI39" s="11"/>
      <c r="AJ39" s="9"/>
      <c r="AK39" s="11"/>
      <c r="AL39" s="11"/>
      <c r="AM39" s="11"/>
      <c r="AN39" s="11"/>
      <c r="AO39" s="10"/>
    </row>
    <row r="40" spans="1:41" x14ac:dyDescent="0.25">
      <c r="A40" s="284"/>
      <c r="B40" s="156">
        <v>30</v>
      </c>
      <c r="C40" s="44" t="s">
        <v>25</v>
      </c>
      <c r="D40" s="156" t="s">
        <v>106</v>
      </c>
      <c r="E40" s="212" t="s">
        <v>128</v>
      </c>
      <c r="F40" s="164">
        <v>2</v>
      </c>
      <c r="G40" s="43"/>
      <c r="H40" s="43">
        <v>3</v>
      </c>
      <c r="I40" s="82" t="s">
        <v>611</v>
      </c>
      <c r="J40" s="43">
        <f>H40*0.2</f>
        <v>0.60000000000000009</v>
      </c>
      <c r="K40" s="43">
        <v>0.75</v>
      </c>
      <c r="L40" s="43">
        <v>2</v>
      </c>
      <c r="M40" s="43">
        <f>L40*0.5</f>
        <v>1</v>
      </c>
      <c r="N40" s="43">
        <v>4</v>
      </c>
      <c r="O40" s="223">
        <v>0</v>
      </c>
      <c r="P40" s="43" t="s">
        <v>650</v>
      </c>
      <c r="Q40" s="43">
        <v>1</v>
      </c>
      <c r="R40" s="223">
        <v>0</v>
      </c>
      <c r="S40" s="43" t="s">
        <v>587</v>
      </c>
      <c r="T40" s="43"/>
      <c r="U40" s="43">
        <v>0.5</v>
      </c>
      <c r="V40" s="43">
        <v>0.5</v>
      </c>
      <c r="W40" s="40">
        <f>U40*0.25</f>
        <v>0.125</v>
      </c>
      <c r="X40" s="43">
        <v>1</v>
      </c>
      <c r="Y40" s="43">
        <v>1.5</v>
      </c>
      <c r="Z40" s="43" t="s">
        <v>641</v>
      </c>
      <c r="AA40" s="43"/>
      <c r="AB40" s="43"/>
      <c r="AC40" s="43"/>
      <c r="AD40" s="43"/>
      <c r="AE40" s="43"/>
      <c r="AF40" s="3"/>
      <c r="AG40" s="8"/>
      <c r="AH40" s="9"/>
      <c r="AI40" s="11"/>
      <c r="AJ40" s="9"/>
      <c r="AK40" s="11"/>
      <c r="AL40" s="11"/>
      <c r="AM40" s="11"/>
      <c r="AN40" s="11"/>
      <c r="AO40" s="10"/>
    </row>
    <row r="41" spans="1:41" x14ac:dyDescent="0.25">
      <c r="A41" s="284"/>
      <c r="B41" s="156">
        <v>31</v>
      </c>
      <c r="C41" s="44" t="s">
        <v>25</v>
      </c>
      <c r="D41" s="156" t="s">
        <v>78</v>
      </c>
      <c r="E41" s="168" t="s">
        <v>133</v>
      </c>
      <c r="F41" s="164">
        <v>3</v>
      </c>
      <c r="G41" s="43"/>
      <c r="H41" s="43">
        <v>3</v>
      </c>
      <c r="I41" s="82" t="s">
        <v>611</v>
      </c>
      <c r="J41" s="43">
        <f>H41*0.2</f>
        <v>0.60000000000000009</v>
      </c>
      <c r="K41" s="43" t="s">
        <v>407</v>
      </c>
      <c r="L41" s="43">
        <v>2</v>
      </c>
      <c r="M41" s="43">
        <f>L41*0.5</f>
        <v>1</v>
      </c>
      <c r="N41" s="43">
        <v>3</v>
      </c>
      <c r="O41" s="43">
        <v>3</v>
      </c>
      <c r="P41" s="43" t="s">
        <v>650</v>
      </c>
      <c r="Q41" s="43">
        <v>1</v>
      </c>
      <c r="R41" s="43">
        <v>1</v>
      </c>
      <c r="S41" s="43" t="s">
        <v>587</v>
      </c>
      <c r="T41" s="43"/>
      <c r="U41" s="43">
        <v>0.5</v>
      </c>
      <c r="V41" s="43">
        <v>0.5</v>
      </c>
      <c r="W41" s="40">
        <f>U41*0.25</f>
        <v>0.125</v>
      </c>
      <c r="X41" s="43">
        <v>1</v>
      </c>
      <c r="Y41" s="43">
        <v>1.5</v>
      </c>
      <c r="Z41" s="43" t="s">
        <v>641</v>
      </c>
      <c r="AA41" s="43"/>
      <c r="AB41" s="43"/>
      <c r="AC41" s="43"/>
      <c r="AD41" s="43"/>
      <c r="AE41" s="43"/>
      <c r="AF41" s="3"/>
      <c r="AG41" s="8"/>
      <c r="AH41" s="9"/>
      <c r="AI41" s="11"/>
      <c r="AJ41" s="9"/>
      <c r="AK41" s="11"/>
      <c r="AL41" s="11"/>
      <c r="AM41" s="11"/>
      <c r="AN41" s="11"/>
      <c r="AO41" s="10"/>
    </row>
    <row r="42" spans="1:41" s="45" customFormat="1" x14ac:dyDescent="0.25">
      <c r="A42" s="284"/>
      <c r="B42" s="156">
        <v>32</v>
      </c>
      <c r="C42" s="44" t="s">
        <v>25</v>
      </c>
      <c r="D42" s="156" t="s">
        <v>78</v>
      </c>
      <c r="E42" s="168" t="s">
        <v>886</v>
      </c>
      <c r="F42" s="164"/>
      <c r="G42" s="43"/>
      <c r="H42" s="43"/>
      <c r="I42" s="82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0"/>
      <c r="X42" s="43"/>
      <c r="Y42" s="43"/>
      <c r="Z42" s="43"/>
      <c r="AA42" s="43"/>
      <c r="AB42" s="43"/>
      <c r="AC42" s="43"/>
      <c r="AD42" s="43"/>
      <c r="AE42" s="43"/>
      <c r="AF42" s="3"/>
      <c r="AG42" s="8"/>
      <c r="AH42" s="9"/>
      <c r="AI42" s="11"/>
      <c r="AJ42" s="9"/>
      <c r="AK42" s="11"/>
      <c r="AL42" s="11"/>
      <c r="AM42" s="11"/>
      <c r="AN42" s="11"/>
      <c r="AO42" s="10"/>
    </row>
    <row r="43" spans="1:41" customFormat="1" x14ac:dyDescent="0.25">
      <c r="A43" s="284"/>
      <c r="B43" s="156">
        <v>33</v>
      </c>
      <c r="C43" s="44" t="s">
        <v>25</v>
      </c>
      <c r="D43" s="156" t="s">
        <v>78</v>
      </c>
      <c r="E43" s="171" t="s">
        <v>885</v>
      </c>
      <c r="F43" s="164">
        <v>4</v>
      </c>
      <c r="G43" s="43"/>
      <c r="H43" s="83"/>
      <c r="I43" s="83"/>
      <c r="J43" s="43"/>
      <c r="K43" s="43"/>
      <c r="L43" s="43">
        <v>1</v>
      </c>
      <c r="M43" s="43">
        <f>L43*0.5</f>
        <v>0.5</v>
      </c>
      <c r="N43" s="43">
        <v>6</v>
      </c>
      <c r="O43" s="223">
        <v>0</v>
      </c>
      <c r="P43" s="43"/>
      <c r="Q43" s="43">
        <v>2</v>
      </c>
      <c r="R43" s="223">
        <v>0</v>
      </c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3"/>
      <c r="AG43" s="8"/>
      <c r="AH43" s="9"/>
      <c r="AI43" s="11"/>
      <c r="AJ43" s="9"/>
      <c r="AK43" s="11"/>
      <c r="AL43" s="11"/>
      <c r="AM43" s="11"/>
      <c r="AN43" s="11"/>
      <c r="AO43" s="10"/>
    </row>
    <row r="44" spans="1:41" customFormat="1" x14ac:dyDescent="0.25">
      <c r="A44" s="284"/>
      <c r="B44" s="156">
        <v>34</v>
      </c>
      <c r="C44" s="44" t="s">
        <v>25</v>
      </c>
      <c r="D44" s="156" t="s">
        <v>78</v>
      </c>
      <c r="E44" s="171" t="s">
        <v>447</v>
      </c>
      <c r="F44" s="164">
        <v>4</v>
      </c>
      <c r="G44" s="43"/>
      <c r="H44" s="83"/>
      <c r="I44" s="83"/>
      <c r="J44" s="43"/>
      <c r="K44" s="43"/>
      <c r="L44" s="43"/>
      <c r="M44" s="43"/>
      <c r="N44" s="43">
        <v>6</v>
      </c>
      <c r="O44" s="223">
        <v>0</v>
      </c>
      <c r="P44" s="43"/>
      <c r="Q44" s="43">
        <v>2</v>
      </c>
      <c r="R44" s="223">
        <v>0</v>
      </c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3"/>
      <c r="AG44" s="8"/>
      <c r="AH44" s="9"/>
      <c r="AI44" s="11"/>
      <c r="AJ44" s="9"/>
      <c r="AK44" s="11"/>
      <c r="AL44" s="11"/>
      <c r="AM44" s="11"/>
      <c r="AN44" s="11"/>
      <c r="AO44" s="10"/>
    </row>
    <row r="45" spans="1:41" customFormat="1" x14ac:dyDescent="0.25">
      <c r="A45" s="284"/>
      <c r="B45" s="156">
        <v>35</v>
      </c>
      <c r="C45" s="44" t="s">
        <v>778</v>
      </c>
      <c r="D45" s="156" t="s">
        <v>779</v>
      </c>
      <c r="E45" s="8" t="s">
        <v>787</v>
      </c>
      <c r="F45" s="156">
        <v>2</v>
      </c>
      <c r="G45" s="44"/>
      <c r="H45" s="44">
        <v>3</v>
      </c>
      <c r="I45" s="44" t="s">
        <v>788</v>
      </c>
      <c r="J45" s="44">
        <f>H45*0.2</f>
        <v>0.60000000000000009</v>
      </c>
      <c r="K45" s="44">
        <v>0.25</v>
      </c>
      <c r="L45" s="44">
        <v>2</v>
      </c>
      <c r="M45" s="44">
        <f>L45*0.5</f>
        <v>1</v>
      </c>
      <c r="N45" s="44">
        <v>2</v>
      </c>
      <c r="O45" s="42">
        <v>2</v>
      </c>
      <c r="P45" s="42" t="s">
        <v>789</v>
      </c>
      <c r="Q45" s="42">
        <v>1</v>
      </c>
      <c r="R45" s="42">
        <v>1</v>
      </c>
      <c r="S45" s="44" t="s">
        <v>783</v>
      </c>
      <c r="T45" s="8"/>
      <c r="U45" s="44">
        <v>0.5</v>
      </c>
      <c r="V45" s="44">
        <v>0.5</v>
      </c>
      <c r="W45" s="44">
        <f>U45*0.25</f>
        <v>0.125</v>
      </c>
      <c r="X45" s="44">
        <v>0.5</v>
      </c>
      <c r="Y45" s="44">
        <v>1</v>
      </c>
      <c r="Z45" s="44" t="s">
        <v>785</v>
      </c>
      <c r="AA45" s="8" t="s">
        <v>790</v>
      </c>
      <c r="AB45" s="8"/>
      <c r="AC45" s="8"/>
      <c r="AD45" s="8"/>
      <c r="AE45" s="8"/>
      <c r="AF45" s="8"/>
      <c r="AG45" s="8"/>
      <c r="AH45" s="43"/>
      <c r="AI45" s="43"/>
      <c r="AJ45" s="43"/>
      <c r="AK45" s="43"/>
      <c r="AL45" s="43"/>
      <c r="AM45" s="43"/>
      <c r="AN45" s="43"/>
      <c r="AO45" s="43"/>
    </row>
    <row r="46" spans="1:41" x14ac:dyDescent="0.25">
      <c r="A46" s="284"/>
      <c r="B46" s="156">
        <v>36</v>
      </c>
      <c r="C46" s="44" t="s">
        <v>444</v>
      </c>
      <c r="D46" s="156" t="s">
        <v>791</v>
      </c>
      <c r="E46" s="8" t="s">
        <v>893</v>
      </c>
      <c r="F46" s="156">
        <v>2</v>
      </c>
      <c r="G46" s="44"/>
      <c r="H46" s="44">
        <v>6</v>
      </c>
      <c r="I46" s="44" t="s">
        <v>769</v>
      </c>
      <c r="J46" s="44">
        <v>1.5</v>
      </c>
      <c r="K46" s="44">
        <v>0.5</v>
      </c>
      <c r="L46" s="44">
        <v>4</v>
      </c>
      <c r="M46" s="44">
        <f>L46*0.5</f>
        <v>2</v>
      </c>
      <c r="N46" s="44">
        <v>2</v>
      </c>
      <c r="O46" s="42">
        <v>4</v>
      </c>
      <c r="P46" s="42" t="s">
        <v>793</v>
      </c>
      <c r="Q46" s="42">
        <v>1</v>
      </c>
      <c r="R46" s="42">
        <v>2</v>
      </c>
      <c r="S46" s="44" t="s">
        <v>794</v>
      </c>
      <c r="T46" s="8"/>
      <c r="U46" s="44">
        <v>0.5</v>
      </c>
      <c r="V46" s="44">
        <v>0.5</v>
      </c>
      <c r="W46" s="44">
        <f>U46*0.25</f>
        <v>0.125</v>
      </c>
      <c r="X46" s="44">
        <v>0.5</v>
      </c>
      <c r="Y46" s="44">
        <v>1</v>
      </c>
      <c r="Z46" s="44" t="s">
        <v>795</v>
      </c>
      <c r="AA46" s="8"/>
      <c r="AB46" s="8"/>
      <c r="AC46" s="8"/>
      <c r="AD46" s="8"/>
      <c r="AE46" s="8"/>
      <c r="AF46" s="8"/>
      <c r="AG46" s="8"/>
      <c r="AH46" s="43"/>
      <c r="AI46" s="43"/>
      <c r="AJ46" s="43"/>
      <c r="AK46" s="43"/>
      <c r="AL46" s="43"/>
      <c r="AM46" s="43"/>
      <c r="AN46" s="43"/>
      <c r="AO46" s="43"/>
    </row>
    <row r="47" spans="1:41" customFormat="1" x14ac:dyDescent="0.25">
      <c r="A47" s="284"/>
      <c r="B47" s="156">
        <v>37</v>
      </c>
      <c r="C47" s="44" t="s">
        <v>444</v>
      </c>
      <c r="D47" s="156" t="s">
        <v>773</v>
      </c>
      <c r="E47" s="8" t="s">
        <v>800</v>
      </c>
      <c r="F47" s="156">
        <v>3</v>
      </c>
      <c r="G47" s="44"/>
      <c r="H47" s="44">
        <v>3</v>
      </c>
      <c r="I47" s="44" t="s">
        <v>769</v>
      </c>
      <c r="J47" s="44">
        <f>H47*0.2</f>
        <v>0.60000000000000009</v>
      </c>
      <c r="K47" s="44">
        <v>0.25</v>
      </c>
      <c r="L47" s="44">
        <v>2</v>
      </c>
      <c r="M47" s="44">
        <f>L47*0.5</f>
        <v>1</v>
      </c>
      <c r="N47" s="44">
        <v>2</v>
      </c>
      <c r="O47" s="42">
        <v>2</v>
      </c>
      <c r="P47" s="42" t="s">
        <v>797</v>
      </c>
      <c r="Q47" s="42">
        <v>1</v>
      </c>
      <c r="R47" s="42">
        <v>1</v>
      </c>
      <c r="S47" s="44" t="s">
        <v>798</v>
      </c>
      <c r="T47" s="8"/>
      <c r="U47" s="44"/>
      <c r="V47" s="44"/>
      <c r="W47" s="44"/>
      <c r="X47" s="44">
        <v>0.5</v>
      </c>
      <c r="Y47" s="44">
        <v>1</v>
      </c>
      <c r="Z47" s="44" t="s">
        <v>799</v>
      </c>
      <c r="AA47" s="8"/>
      <c r="AB47" s="8"/>
      <c r="AC47" s="8"/>
      <c r="AD47" s="8"/>
      <c r="AE47" s="8"/>
      <c r="AF47" s="8"/>
      <c r="AG47" s="8"/>
      <c r="AH47" s="43"/>
      <c r="AI47" s="43"/>
      <c r="AJ47" s="43"/>
      <c r="AK47" s="43"/>
      <c r="AL47" s="43"/>
      <c r="AM47" s="43"/>
      <c r="AN47" s="43"/>
      <c r="AO47" s="43"/>
    </row>
    <row r="48" spans="1:41" customFormat="1" x14ac:dyDescent="0.25">
      <c r="A48" s="284"/>
      <c r="B48" s="156">
        <v>38</v>
      </c>
      <c r="C48" s="44" t="s">
        <v>25</v>
      </c>
      <c r="D48" s="156" t="s">
        <v>604</v>
      </c>
      <c r="E48" s="171" t="s">
        <v>821</v>
      </c>
      <c r="F48" s="217">
        <v>4</v>
      </c>
      <c r="G48" s="44"/>
      <c r="H48" s="44"/>
      <c r="I48" s="44"/>
      <c r="J48" s="44"/>
      <c r="K48" s="44">
        <v>0.25</v>
      </c>
      <c r="L48" s="44"/>
      <c r="M48" s="44"/>
      <c r="N48" s="44">
        <v>2</v>
      </c>
      <c r="O48" s="223">
        <v>0</v>
      </c>
      <c r="P48" s="42"/>
      <c r="Q48" s="42">
        <v>1</v>
      </c>
      <c r="R48" s="223">
        <v>0</v>
      </c>
      <c r="S48" s="44"/>
      <c r="T48" s="8"/>
      <c r="U48" s="44"/>
      <c r="V48" s="44"/>
      <c r="W48" s="44"/>
      <c r="X48" s="44"/>
      <c r="Y48" s="44"/>
      <c r="Z48" s="44"/>
      <c r="AA48" s="8"/>
      <c r="AB48" s="8"/>
      <c r="AC48" s="8"/>
      <c r="AD48" s="8"/>
      <c r="AE48" s="8"/>
      <c r="AF48" s="8"/>
      <c r="AG48" s="8"/>
      <c r="AH48" s="43"/>
      <c r="AI48" s="43"/>
      <c r="AJ48" s="43"/>
      <c r="AK48" s="43"/>
      <c r="AL48" s="43"/>
      <c r="AM48" s="43"/>
      <c r="AN48" s="43"/>
      <c r="AO48" s="43"/>
    </row>
    <row r="49" spans="1:41" x14ac:dyDescent="0.25">
      <c r="A49" s="284"/>
      <c r="B49" s="156">
        <v>39</v>
      </c>
      <c r="C49" s="44" t="s">
        <v>766</v>
      </c>
      <c r="D49" s="156" t="s">
        <v>767</v>
      </c>
      <c r="E49" s="8" t="s">
        <v>768</v>
      </c>
      <c r="F49" s="156">
        <v>2</v>
      </c>
      <c r="G49" s="44"/>
      <c r="H49" s="44">
        <v>2</v>
      </c>
      <c r="I49" s="44" t="s">
        <v>769</v>
      </c>
      <c r="J49" s="44">
        <f>H49*0.2</f>
        <v>0.4</v>
      </c>
      <c r="K49" s="44">
        <v>0.75</v>
      </c>
      <c r="L49" s="44"/>
      <c r="M49" s="44"/>
      <c r="N49" s="44">
        <v>12</v>
      </c>
      <c r="O49" s="42">
        <v>6</v>
      </c>
      <c r="P49" s="42" t="s">
        <v>770</v>
      </c>
      <c r="Q49" s="42">
        <v>10</v>
      </c>
      <c r="R49" s="42">
        <v>6</v>
      </c>
      <c r="S49" s="44" t="s">
        <v>771</v>
      </c>
      <c r="T49" s="8"/>
      <c r="U49" s="44">
        <v>0.5</v>
      </c>
      <c r="V49" s="44">
        <v>0.5</v>
      </c>
      <c r="W49" s="44">
        <f>U49*0.25</f>
        <v>0.125</v>
      </c>
      <c r="X49" s="44">
        <v>1</v>
      </c>
      <c r="Y49" s="44">
        <v>1</v>
      </c>
      <c r="Z49" s="44" t="s">
        <v>772</v>
      </c>
      <c r="AA49" s="8"/>
      <c r="AB49" s="8"/>
      <c r="AC49" s="8"/>
      <c r="AD49" s="8"/>
      <c r="AE49" s="8"/>
      <c r="AF49" s="8"/>
      <c r="AG49" s="8"/>
      <c r="AH49" s="43"/>
      <c r="AI49" s="43"/>
      <c r="AJ49" s="43"/>
      <c r="AK49" s="43"/>
      <c r="AL49" s="43"/>
      <c r="AM49" s="43"/>
      <c r="AN49" s="43"/>
      <c r="AO49" s="43"/>
    </row>
    <row r="50" spans="1:41" x14ac:dyDescent="0.25">
      <c r="A50" s="284"/>
      <c r="B50" s="156">
        <v>40</v>
      </c>
      <c r="C50" s="44" t="s">
        <v>444</v>
      </c>
      <c r="D50" s="156" t="s">
        <v>773</v>
      </c>
      <c r="E50" s="8" t="s">
        <v>774</v>
      </c>
      <c r="F50" s="156">
        <v>2</v>
      </c>
      <c r="G50" s="44"/>
      <c r="H50" s="44">
        <v>3</v>
      </c>
      <c r="I50" s="44" t="s">
        <v>769</v>
      </c>
      <c r="J50" s="44">
        <f>H50*0.2</f>
        <v>0.60000000000000009</v>
      </c>
      <c r="K50" s="44" t="s">
        <v>353</v>
      </c>
      <c r="L50" s="44"/>
      <c r="M50" s="44"/>
      <c r="N50" s="44">
        <v>12</v>
      </c>
      <c r="O50" s="42">
        <v>12</v>
      </c>
      <c r="P50" s="42" t="s">
        <v>775</v>
      </c>
      <c r="Q50" s="42">
        <v>18</v>
      </c>
      <c r="R50" s="42">
        <v>18</v>
      </c>
      <c r="S50" s="44" t="s">
        <v>776</v>
      </c>
      <c r="T50" s="8"/>
      <c r="U50" s="44"/>
      <c r="V50" s="44"/>
      <c r="W50" s="44"/>
      <c r="X50" s="44">
        <v>1.5</v>
      </c>
      <c r="Y50" s="44">
        <v>2</v>
      </c>
      <c r="Z50" s="44" t="s">
        <v>777</v>
      </c>
      <c r="AA50" s="8"/>
      <c r="AB50" s="8"/>
      <c r="AC50" s="8"/>
      <c r="AD50" s="8"/>
      <c r="AE50" s="8"/>
      <c r="AF50" s="8"/>
      <c r="AG50" s="8"/>
      <c r="AH50" s="43"/>
      <c r="AI50" s="43"/>
      <c r="AJ50" s="43"/>
      <c r="AK50" s="43"/>
      <c r="AL50" s="43"/>
      <c r="AM50" s="43"/>
      <c r="AN50" s="43"/>
      <c r="AO50" s="43"/>
    </row>
    <row r="51" spans="1:41" s="45" customFormat="1" x14ac:dyDescent="0.25">
      <c r="A51" s="157"/>
      <c r="B51" s="156">
        <v>41</v>
      </c>
      <c r="C51" s="44" t="s">
        <v>444</v>
      </c>
      <c r="D51" s="156" t="s">
        <v>813</v>
      </c>
      <c r="E51" s="10" t="s">
        <v>816</v>
      </c>
      <c r="F51" s="156">
        <v>2</v>
      </c>
      <c r="G51" s="44"/>
      <c r="H51" s="44"/>
      <c r="I51" s="44"/>
      <c r="J51" s="44"/>
      <c r="K51" s="44"/>
      <c r="L51" s="44"/>
      <c r="M51" s="44"/>
      <c r="N51" s="44"/>
      <c r="O51" s="42"/>
      <c r="P51" s="42"/>
      <c r="Q51" s="42"/>
      <c r="R51" s="42"/>
      <c r="S51" s="44"/>
      <c r="T51" s="8"/>
      <c r="U51" s="44"/>
      <c r="V51" s="44"/>
      <c r="W51" s="44"/>
      <c r="X51" s="44"/>
      <c r="Y51" s="44"/>
      <c r="Z51" s="44"/>
      <c r="AA51" s="8"/>
      <c r="AB51" s="8"/>
      <c r="AC51" s="8"/>
      <c r="AD51" s="8"/>
      <c r="AE51" s="8"/>
      <c r="AF51" s="8"/>
      <c r="AG51" s="8"/>
      <c r="AH51" s="43"/>
      <c r="AI51" s="43"/>
      <c r="AJ51" s="43"/>
      <c r="AK51" s="43"/>
      <c r="AL51" s="43"/>
      <c r="AM51" s="43"/>
      <c r="AN51" s="43"/>
      <c r="AO51" s="43"/>
    </row>
    <row r="52" spans="1:41" x14ac:dyDescent="0.25">
      <c r="A52" s="284"/>
      <c r="B52" s="156">
        <v>42</v>
      </c>
      <c r="C52" s="44" t="s">
        <v>778</v>
      </c>
      <c r="D52" s="156" t="s">
        <v>779</v>
      </c>
      <c r="E52" s="214" t="s">
        <v>780</v>
      </c>
      <c r="F52" s="156">
        <v>3</v>
      </c>
      <c r="G52" s="44"/>
      <c r="H52" s="44">
        <v>2</v>
      </c>
      <c r="I52" s="44" t="s">
        <v>781</v>
      </c>
      <c r="J52" s="44">
        <f>H52*0.2</f>
        <v>0.4</v>
      </c>
      <c r="K52" s="44">
        <v>0.25</v>
      </c>
      <c r="L52" s="44">
        <v>2</v>
      </c>
      <c r="M52" s="44">
        <f>L52*0.5</f>
        <v>1</v>
      </c>
      <c r="N52" s="44">
        <v>2</v>
      </c>
      <c r="O52" s="223">
        <v>0</v>
      </c>
      <c r="P52" s="42" t="s">
        <v>782</v>
      </c>
      <c r="Q52" s="42">
        <v>2</v>
      </c>
      <c r="R52" s="223">
        <v>0</v>
      </c>
      <c r="S52" s="44" t="s">
        <v>783</v>
      </c>
      <c r="T52" s="8" t="s">
        <v>784</v>
      </c>
      <c r="U52" s="44">
        <v>0.5</v>
      </c>
      <c r="V52" s="44">
        <v>0.5</v>
      </c>
      <c r="W52" s="44">
        <f>U52*0.25</f>
        <v>0.125</v>
      </c>
      <c r="X52" s="44">
        <v>0.25</v>
      </c>
      <c r="Y52" s="44">
        <v>0.25</v>
      </c>
      <c r="Z52" s="44" t="s">
        <v>785</v>
      </c>
      <c r="AA52" s="8" t="s">
        <v>786</v>
      </c>
      <c r="AB52" s="8"/>
      <c r="AC52" s="8"/>
      <c r="AD52" s="8"/>
      <c r="AE52" s="8"/>
      <c r="AF52" s="8"/>
      <c r="AG52" s="8"/>
      <c r="AH52" s="43"/>
      <c r="AI52" s="43"/>
      <c r="AJ52" s="43"/>
      <c r="AK52" s="43"/>
      <c r="AL52" s="43"/>
      <c r="AM52" s="43"/>
      <c r="AN52" s="43"/>
      <c r="AO52" s="43"/>
    </row>
    <row r="53" spans="1:41" customFormat="1" x14ac:dyDescent="0.25">
      <c r="A53" s="284"/>
      <c r="B53" s="156">
        <v>43</v>
      </c>
      <c r="C53" s="44" t="s">
        <v>25</v>
      </c>
      <c r="D53" s="156" t="s">
        <v>604</v>
      </c>
      <c r="E53" s="8" t="s">
        <v>892</v>
      </c>
      <c r="F53" s="217"/>
      <c r="G53" s="44"/>
      <c r="H53" s="44"/>
      <c r="I53" s="44"/>
      <c r="J53" s="44"/>
      <c r="K53" s="44"/>
      <c r="L53" s="44"/>
      <c r="M53" s="44"/>
      <c r="N53" s="44"/>
      <c r="O53" s="223"/>
      <c r="P53" s="42"/>
      <c r="Q53" s="42"/>
      <c r="R53" s="223"/>
      <c r="S53" s="44"/>
      <c r="T53" s="8"/>
      <c r="U53" s="44"/>
      <c r="V53" s="44"/>
      <c r="W53" s="44"/>
      <c r="X53" s="44"/>
      <c r="Y53" s="44"/>
      <c r="Z53" s="44"/>
      <c r="AA53" s="8"/>
      <c r="AB53" s="8"/>
      <c r="AC53" s="8"/>
      <c r="AD53" s="8"/>
      <c r="AE53" s="8"/>
      <c r="AF53" s="8"/>
      <c r="AG53" s="8"/>
      <c r="AH53" s="43"/>
      <c r="AI53" s="43"/>
      <c r="AJ53" s="43"/>
      <c r="AK53" s="43"/>
      <c r="AL53" s="43"/>
      <c r="AM53" s="43"/>
      <c r="AN53" s="43"/>
      <c r="AO53" s="43"/>
    </row>
    <row r="54" spans="1:41" customFormat="1" x14ac:dyDescent="0.25">
      <c r="A54" s="284"/>
      <c r="B54" s="156">
        <v>44</v>
      </c>
      <c r="C54" s="44" t="s">
        <v>444</v>
      </c>
      <c r="D54" s="156" t="s">
        <v>773</v>
      </c>
      <c r="E54" s="8" t="s">
        <v>801</v>
      </c>
      <c r="F54" s="156">
        <v>2</v>
      </c>
      <c r="G54" s="44"/>
      <c r="H54" s="44">
        <v>1.5</v>
      </c>
      <c r="I54" s="44" t="s">
        <v>802</v>
      </c>
      <c r="J54" s="44">
        <f>H54*0.2</f>
        <v>0.30000000000000004</v>
      </c>
      <c r="K54" s="44">
        <v>0.5</v>
      </c>
      <c r="L54" s="44"/>
      <c r="M54" s="44"/>
      <c r="N54" s="44">
        <v>6</v>
      </c>
      <c r="O54" s="42">
        <v>6</v>
      </c>
      <c r="P54" s="42" t="s">
        <v>803</v>
      </c>
      <c r="Q54" s="42">
        <v>3</v>
      </c>
      <c r="R54" s="42">
        <v>3</v>
      </c>
      <c r="S54" s="44" t="s">
        <v>804</v>
      </c>
      <c r="T54" s="8" t="s">
        <v>805</v>
      </c>
      <c r="U54" s="44">
        <v>0.5</v>
      </c>
      <c r="V54" s="44">
        <v>0.5</v>
      </c>
      <c r="W54" s="44">
        <f>U54*0.25</f>
        <v>0.125</v>
      </c>
      <c r="X54" s="44">
        <v>1</v>
      </c>
      <c r="Y54" s="44">
        <v>2</v>
      </c>
      <c r="Z54" s="44" t="s">
        <v>806</v>
      </c>
      <c r="AA54" s="8"/>
      <c r="AB54" s="8"/>
      <c r="AC54" s="8"/>
      <c r="AD54" s="8"/>
      <c r="AE54" s="8"/>
      <c r="AF54" s="8"/>
      <c r="AG54" s="8"/>
      <c r="AH54" s="43"/>
      <c r="AI54" s="43"/>
      <c r="AJ54" s="43"/>
      <c r="AK54" s="43"/>
      <c r="AL54" s="43"/>
      <c r="AM54" s="43"/>
      <c r="AN54" s="43"/>
      <c r="AO54" s="43"/>
    </row>
    <row r="55" spans="1:41" customFormat="1" x14ac:dyDescent="0.25">
      <c r="A55" s="284"/>
      <c r="B55" s="156">
        <v>45</v>
      </c>
      <c r="C55" s="44" t="s">
        <v>444</v>
      </c>
      <c r="D55" s="156" t="s">
        <v>773</v>
      </c>
      <c r="E55" s="8" t="s">
        <v>807</v>
      </c>
      <c r="F55" s="156">
        <v>3</v>
      </c>
      <c r="G55" s="44"/>
      <c r="H55" s="44">
        <v>1</v>
      </c>
      <c r="I55" s="44" t="s">
        <v>808</v>
      </c>
      <c r="J55" s="44">
        <f>H55*0.2</f>
        <v>0.2</v>
      </c>
      <c r="K55" s="44">
        <v>0.5</v>
      </c>
      <c r="L55" s="44"/>
      <c r="M55" s="44"/>
      <c r="N55" s="44">
        <v>3</v>
      </c>
      <c r="O55" s="42">
        <v>3</v>
      </c>
      <c r="P55" s="42" t="s">
        <v>809</v>
      </c>
      <c r="Q55" s="42">
        <v>2</v>
      </c>
      <c r="R55" s="42">
        <v>2</v>
      </c>
      <c r="S55" s="44" t="s">
        <v>771</v>
      </c>
      <c r="T55" s="8"/>
      <c r="U55" s="44">
        <v>0.5</v>
      </c>
      <c r="V55" s="44">
        <v>0.5</v>
      </c>
      <c r="W55" s="44">
        <f>U55*0.25</f>
        <v>0.125</v>
      </c>
      <c r="X55" s="44">
        <v>1</v>
      </c>
      <c r="Y55" s="44">
        <v>2</v>
      </c>
      <c r="Z55" s="44" t="s">
        <v>772</v>
      </c>
      <c r="AA55" s="8"/>
      <c r="AB55" s="8"/>
      <c r="AC55" s="8"/>
      <c r="AD55" s="8"/>
      <c r="AE55" s="8"/>
      <c r="AF55" s="8"/>
      <c r="AG55" s="8"/>
      <c r="AH55" s="43"/>
      <c r="AI55" s="43"/>
      <c r="AJ55" s="43"/>
      <c r="AK55" s="43"/>
      <c r="AL55" s="43"/>
      <c r="AM55" s="43"/>
      <c r="AN55" s="43"/>
      <c r="AO55" s="43"/>
    </row>
    <row r="56" spans="1:41" x14ac:dyDescent="0.25">
      <c r="A56" s="284"/>
      <c r="B56" s="156">
        <v>46</v>
      </c>
      <c r="C56" s="44" t="s">
        <v>444</v>
      </c>
      <c r="D56" s="156" t="s">
        <v>773</v>
      </c>
      <c r="E56" s="214" t="s">
        <v>810</v>
      </c>
      <c r="F56" s="156">
        <v>2</v>
      </c>
      <c r="G56" s="44" t="s">
        <v>878</v>
      </c>
      <c r="H56" s="44">
        <v>1</v>
      </c>
      <c r="I56" s="44" t="s">
        <v>802</v>
      </c>
      <c r="J56" s="44">
        <f>H56*0.2</f>
        <v>0.2</v>
      </c>
      <c r="K56" s="44">
        <v>0.5</v>
      </c>
      <c r="L56" s="44">
        <v>1</v>
      </c>
      <c r="M56" s="44">
        <f>L56*0.5</f>
        <v>0.5</v>
      </c>
      <c r="N56" s="44">
        <v>3</v>
      </c>
      <c r="O56" s="42">
        <v>3</v>
      </c>
      <c r="P56" s="42" t="s">
        <v>811</v>
      </c>
      <c r="Q56" s="42">
        <v>3</v>
      </c>
      <c r="R56" s="42">
        <v>3</v>
      </c>
      <c r="S56" s="44" t="s">
        <v>812</v>
      </c>
      <c r="T56" s="8"/>
      <c r="U56" s="44">
        <v>0.5</v>
      </c>
      <c r="V56" s="44">
        <v>0.5</v>
      </c>
      <c r="W56" s="44">
        <f>U56*0.25</f>
        <v>0.125</v>
      </c>
      <c r="X56" s="44">
        <v>0.5</v>
      </c>
      <c r="Y56" s="44">
        <v>1</v>
      </c>
      <c r="Z56" s="44" t="s">
        <v>806</v>
      </c>
      <c r="AA56" s="8"/>
      <c r="AB56" s="8"/>
      <c r="AC56" s="8"/>
      <c r="AD56" s="8"/>
      <c r="AE56" s="8"/>
      <c r="AF56" s="8"/>
      <c r="AG56" s="8"/>
      <c r="AH56" s="43"/>
      <c r="AI56" s="43"/>
      <c r="AJ56" s="43"/>
      <c r="AK56" s="43"/>
      <c r="AL56" s="43"/>
      <c r="AM56" s="43"/>
      <c r="AN56" s="43"/>
      <c r="AO56" s="43"/>
    </row>
    <row r="57" spans="1:41" customFormat="1" x14ac:dyDescent="0.25">
      <c r="A57" s="284"/>
      <c r="B57" s="156">
        <v>47</v>
      </c>
      <c r="C57" s="44" t="s">
        <v>444</v>
      </c>
      <c r="D57" s="156" t="s">
        <v>76</v>
      </c>
      <c r="E57" s="171" t="s">
        <v>95</v>
      </c>
      <c r="F57" s="164">
        <v>4</v>
      </c>
      <c r="G57" s="43"/>
      <c r="H57" s="83"/>
      <c r="I57" s="83"/>
      <c r="J57" s="43"/>
      <c r="K57" s="43">
        <v>1</v>
      </c>
      <c r="L57" s="43"/>
      <c r="M57" s="43"/>
      <c r="N57" s="43">
        <v>8</v>
      </c>
      <c r="O57" s="223">
        <v>0</v>
      </c>
      <c r="P57" s="43"/>
      <c r="Q57" s="43">
        <v>18</v>
      </c>
      <c r="R57" s="223">
        <v>0</v>
      </c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3"/>
      <c r="AG57" s="16"/>
      <c r="AH57" s="43"/>
      <c r="AI57" s="43"/>
      <c r="AJ57" s="43"/>
      <c r="AK57" s="43"/>
      <c r="AL57" s="43"/>
      <c r="AM57" s="43"/>
      <c r="AN57" s="43"/>
      <c r="AO57" s="43"/>
    </row>
    <row r="58" spans="1:41" customFormat="1" x14ac:dyDescent="0.25">
      <c r="A58" s="284"/>
      <c r="B58" s="156">
        <v>48</v>
      </c>
      <c r="C58" s="44" t="s">
        <v>25</v>
      </c>
      <c r="D58" s="156" t="s">
        <v>62</v>
      </c>
      <c r="E58" s="168" t="s">
        <v>86</v>
      </c>
      <c r="F58" s="164">
        <v>2</v>
      </c>
      <c r="G58" s="43"/>
      <c r="H58" s="43">
        <v>2</v>
      </c>
      <c r="I58" s="82" t="s">
        <v>611</v>
      </c>
      <c r="J58" s="43">
        <f>H58*0.2</f>
        <v>0.4</v>
      </c>
      <c r="K58" s="43">
        <v>0.25</v>
      </c>
      <c r="L58" s="43">
        <v>1</v>
      </c>
      <c r="M58" s="43">
        <f>L58*0.5</f>
        <v>0.5</v>
      </c>
      <c r="N58" s="43">
        <v>1</v>
      </c>
      <c r="O58" s="43">
        <v>1</v>
      </c>
      <c r="P58" s="43" t="s">
        <v>656</v>
      </c>
      <c r="Q58" s="43">
        <v>1</v>
      </c>
      <c r="R58" s="43">
        <v>1</v>
      </c>
      <c r="S58" s="43" t="s">
        <v>588</v>
      </c>
      <c r="T58" s="43"/>
      <c r="U58" s="43"/>
      <c r="V58" s="43"/>
      <c r="W58" s="43"/>
      <c r="X58" s="43">
        <v>0.25</v>
      </c>
      <c r="Y58" s="43">
        <v>0.5</v>
      </c>
      <c r="Z58" s="43" t="s">
        <v>641</v>
      </c>
      <c r="AA58" s="43"/>
      <c r="AB58" s="43"/>
      <c r="AC58" s="43"/>
      <c r="AD58" s="43"/>
      <c r="AE58" s="43"/>
      <c r="AF58" s="3"/>
      <c r="AG58" s="8"/>
      <c r="AH58" s="9"/>
      <c r="AI58" s="11"/>
      <c r="AJ58" s="9"/>
      <c r="AK58" s="11"/>
      <c r="AL58" s="11"/>
      <c r="AM58" s="11"/>
      <c r="AN58" s="11"/>
      <c r="AO58" s="10"/>
    </row>
    <row r="59" spans="1:41" x14ac:dyDescent="0.25">
      <c r="A59" s="284"/>
      <c r="B59" s="156">
        <v>49</v>
      </c>
      <c r="C59" s="44" t="s">
        <v>25</v>
      </c>
      <c r="D59" s="156" t="s">
        <v>62</v>
      </c>
      <c r="E59" s="168" t="s">
        <v>831</v>
      </c>
      <c r="F59" s="164">
        <v>2</v>
      </c>
      <c r="G59" s="43"/>
      <c r="H59" s="43">
        <v>1</v>
      </c>
      <c r="I59" s="82" t="s">
        <v>614</v>
      </c>
      <c r="J59" s="43">
        <f>H59*0.2</f>
        <v>0.2</v>
      </c>
      <c r="K59" s="43">
        <v>0.5</v>
      </c>
      <c r="L59" s="43"/>
      <c r="M59" s="43"/>
      <c r="N59" s="43">
        <v>2</v>
      </c>
      <c r="O59" s="223">
        <v>0</v>
      </c>
      <c r="P59" s="43" t="s">
        <v>651</v>
      </c>
      <c r="Q59" s="43"/>
      <c r="R59" s="223">
        <v>0</v>
      </c>
      <c r="S59" s="43" t="s">
        <v>587</v>
      </c>
      <c r="T59" s="226" t="s">
        <v>594</v>
      </c>
      <c r="U59" s="43">
        <v>0.5</v>
      </c>
      <c r="V59" s="43">
        <v>0.5</v>
      </c>
      <c r="W59" s="40">
        <f>U59*0.25</f>
        <v>0.125</v>
      </c>
      <c r="X59" s="43">
        <v>1.5</v>
      </c>
      <c r="Y59" s="43">
        <v>1.5</v>
      </c>
      <c r="Z59" s="43" t="s">
        <v>642</v>
      </c>
      <c r="AA59" s="43"/>
      <c r="AB59" s="43"/>
      <c r="AC59" s="43"/>
      <c r="AD59" s="43"/>
      <c r="AE59" s="43"/>
      <c r="AF59" s="3"/>
      <c r="AG59" s="8"/>
      <c r="AH59" s="9"/>
      <c r="AI59" s="11"/>
      <c r="AJ59" s="9"/>
      <c r="AK59" s="11"/>
      <c r="AL59" s="11"/>
      <c r="AM59" s="11"/>
      <c r="AN59" s="11"/>
      <c r="AO59" s="10"/>
    </row>
    <row r="60" spans="1:41" s="45" customFormat="1" x14ac:dyDescent="0.25">
      <c r="A60" s="157"/>
      <c r="B60" s="156">
        <v>50</v>
      </c>
      <c r="C60" s="44" t="s">
        <v>25</v>
      </c>
      <c r="D60" s="156" t="s">
        <v>686</v>
      </c>
      <c r="E60" s="213" t="s">
        <v>737</v>
      </c>
      <c r="F60" s="156"/>
      <c r="G60" s="44"/>
      <c r="H60" s="44"/>
      <c r="I60" s="44"/>
      <c r="J60" s="44"/>
      <c r="K60" s="44"/>
      <c r="L60" s="44"/>
      <c r="M60" s="44"/>
      <c r="N60" s="44"/>
      <c r="O60" s="42">
        <v>0.5</v>
      </c>
      <c r="P60" s="42"/>
      <c r="Q60" s="42"/>
      <c r="R60" s="42"/>
      <c r="S60" s="44"/>
      <c r="T60" s="8"/>
      <c r="U60" s="44"/>
      <c r="V60" s="44"/>
      <c r="W60" s="44"/>
      <c r="X60" s="44"/>
      <c r="Y60" s="44"/>
      <c r="Z60" s="44"/>
      <c r="AA60" s="8"/>
      <c r="AB60" s="8"/>
      <c r="AC60" s="8"/>
      <c r="AD60" s="8"/>
      <c r="AE60" s="8"/>
      <c r="AF60" s="8"/>
      <c r="AG60" s="8"/>
      <c r="AH60" s="43"/>
      <c r="AI60" s="43"/>
      <c r="AJ60" s="43"/>
      <c r="AK60" s="43"/>
      <c r="AL60" s="43"/>
      <c r="AM60" s="43"/>
      <c r="AN60" s="43"/>
      <c r="AO60" s="43"/>
    </row>
    <row r="61" spans="1:41" x14ac:dyDescent="0.25">
      <c r="A61" s="284"/>
      <c r="B61" s="156">
        <v>51</v>
      </c>
      <c r="C61" s="44" t="s">
        <v>26</v>
      </c>
      <c r="D61" s="156" t="s">
        <v>90</v>
      </c>
      <c r="E61" s="168" t="s">
        <v>92</v>
      </c>
      <c r="F61" s="164">
        <v>2</v>
      </c>
      <c r="G61" s="43"/>
      <c r="H61" s="43">
        <v>2</v>
      </c>
      <c r="I61" s="82" t="s">
        <v>609</v>
      </c>
      <c r="J61" s="43">
        <f>H61*0.2</f>
        <v>0.4</v>
      </c>
      <c r="K61" s="43">
        <v>0.5</v>
      </c>
      <c r="L61" s="43"/>
      <c r="M61" s="43"/>
      <c r="N61" s="43">
        <v>12</v>
      </c>
      <c r="O61" s="223">
        <v>6</v>
      </c>
      <c r="P61" s="43" t="s">
        <v>657</v>
      </c>
      <c r="Q61" s="43">
        <v>10</v>
      </c>
      <c r="R61" s="223">
        <v>5</v>
      </c>
      <c r="S61" s="43" t="s">
        <v>588</v>
      </c>
      <c r="T61" s="43"/>
      <c r="U61" s="43">
        <v>1</v>
      </c>
      <c r="V61" s="43">
        <v>1</v>
      </c>
      <c r="W61" s="40">
        <f t="shared" ref="W61:W68" si="0">U61*0.25</f>
        <v>0.25</v>
      </c>
      <c r="X61" s="43">
        <v>1.5</v>
      </c>
      <c r="Y61" s="43">
        <v>2</v>
      </c>
      <c r="Z61" s="43" t="s">
        <v>644</v>
      </c>
      <c r="AA61" s="43"/>
      <c r="AB61" s="43"/>
      <c r="AC61" s="43"/>
      <c r="AD61" s="43"/>
      <c r="AE61" s="43"/>
      <c r="AF61" s="3"/>
      <c r="AG61" s="16"/>
      <c r="AH61" s="8"/>
      <c r="AI61" s="8"/>
      <c r="AJ61" s="8"/>
      <c r="AK61" s="8"/>
      <c r="AL61" s="16"/>
      <c r="AM61" s="16"/>
      <c r="AN61" s="16"/>
      <c r="AO61" s="6"/>
    </row>
    <row r="62" spans="1:41" customFormat="1" x14ac:dyDescent="0.25">
      <c r="A62" s="284"/>
      <c r="B62" s="156">
        <v>52</v>
      </c>
      <c r="C62" s="44" t="s">
        <v>26</v>
      </c>
      <c r="D62" s="156" t="s">
        <v>90</v>
      </c>
      <c r="E62" s="168" t="s">
        <v>93</v>
      </c>
      <c r="F62" s="164">
        <v>2</v>
      </c>
      <c r="G62" s="43"/>
      <c r="H62" s="43">
        <v>1.5</v>
      </c>
      <c r="I62" s="82" t="s">
        <v>609</v>
      </c>
      <c r="J62" s="43">
        <f>H62*0.2</f>
        <v>0.30000000000000004</v>
      </c>
      <c r="K62" s="43">
        <v>0.5</v>
      </c>
      <c r="L62" s="43"/>
      <c r="M62" s="43"/>
      <c r="N62" s="43">
        <v>2</v>
      </c>
      <c r="O62" s="223">
        <v>3</v>
      </c>
      <c r="P62" s="43" t="s">
        <v>650</v>
      </c>
      <c r="Q62" s="43">
        <v>2</v>
      </c>
      <c r="R62" s="223">
        <v>4</v>
      </c>
      <c r="S62" s="43" t="s">
        <v>588</v>
      </c>
      <c r="T62" s="43"/>
      <c r="U62" s="43">
        <v>0.5</v>
      </c>
      <c r="V62" s="43">
        <v>0.5</v>
      </c>
      <c r="W62" s="40">
        <f t="shared" si="0"/>
        <v>0.125</v>
      </c>
      <c r="X62" s="43">
        <v>1</v>
      </c>
      <c r="Y62" s="43">
        <v>1.5</v>
      </c>
      <c r="Z62" s="43" t="s">
        <v>645</v>
      </c>
      <c r="AA62" s="43"/>
      <c r="AB62" s="43"/>
      <c r="AC62" s="43"/>
      <c r="AD62" s="43"/>
      <c r="AE62" s="43"/>
      <c r="AF62" s="3"/>
      <c r="AG62" s="16"/>
      <c r="AH62" s="8"/>
      <c r="AI62" s="8"/>
      <c r="AJ62" s="8"/>
      <c r="AK62" s="8"/>
      <c r="AL62" s="16"/>
      <c r="AM62" s="16"/>
      <c r="AN62" s="16"/>
      <c r="AO62" s="6"/>
    </row>
    <row r="63" spans="1:41" x14ac:dyDescent="0.25">
      <c r="A63" s="284"/>
      <c r="B63" s="156">
        <v>53</v>
      </c>
      <c r="C63" s="44" t="s">
        <v>26</v>
      </c>
      <c r="D63" s="156" t="s">
        <v>90</v>
      </c>
      <c r="E63" s="168" t="s">
        <v>91</v>
      </c>
      <c r="F63" s="164">
        <v>3</v>
      </c>
      <c r="G63" s="43" t="s">
        <v>887</v>
      </c>
      <c r="H63" s="43">
        <v>2</v>
      </c>
      <c r="I63" s="82" t="s">
        <v>609</v>
      </c>
      <c r="J63" s="43">
        <f>H63*0.2</f>
        <v>0.4</v>
      </c>
      <c r="K63" s="43">
        <v>0.75</v>
      </c>
      <c r="L63" s="43"/>
      <c r="M63" s="43"/>
      <c r="N63" s="43">
        <v>6</v>
      </c>
      <c r="O63" s="43">
        <v>6</v>
      </c>
      <c r="P63" s="43" t="s">
        <v>651</v>
      </c>
      <c r="Q63" s="43">
        <v>6</v>
      </c>
      <c r="R63" s="43">
        <v>6</v>
      </c>
      <c r="S63" s="43" t="s">
        <v>587</v>
      </c>
      <c r="T63" s="43"/>
      <c r="U63" s="43">
        <v>0.5</v>
      </c>
      <c r="V63" s="43">
        <v>0.5</v>
      </c>
      <c r="W63" s="40">
        <f t="shared" si="0"/>
        <v>0.125</v>
      </c>
      <c r="X63" s="43">
        <v>2</v>
      </c>
      <c r="Y63" s="43">
        <v>2.5</v>
      </c>
      <c r="Z63" s="43" t="s">
        <v>644</v>
      </c>
      <c r="AA63" s="43"/>
      <c r="AB63" s="43"/>
      <c r="AC63" s="43"/>
      <c r="AD63" s="43"/>
      <c r="AE63" s="43"/>
      <c r="AF63" s="3"/>
      <c r="AG63" s="16"/>
      <c r="AH63" s="8"/>
      <c r="AI63" s="8"/>
      <c r="AJ63" s="8"/>
      <c r="AK63" s="8"/>
      <c r="AL63" s="16"/>
      <c r="AM63" s="16"/>
      <c r="AN63" s="16"/>
      <c r="AO63" s="6"/>
    </row>
    <row r="64" spans="1:41" x14ac:dyDescent="0.25">
      <c r="A64" s="284"/>
      <c r="B64" s="156">
        <v>54</v>
      </c>
      <c r="C64" s="44" t="s">
        <v>26</v>
      </c>
      <c r="D64" s="156" t="s">
        <v>90</v>
      </c>
      <c r="E64" s="168" t="s">
        <v>747</v>
      </c>
      <c r="F64" s="164">
        <v>3</v>
      </c>
      <c r="G64" s="43"/>
      <c r="H64" s="43">
        <v>1.5</v>
      </c>
      <c r="I64" s="82" t="s">
        <v>614</v>
      </c>
      <c r="J64" s="43">
        <f>H64*0.2</f>
        <v>0.30000000000000004</v>
      </c>
      <c r="K64" s="43">
        <v>1</v>
      </c>
      <c r="L64" s="43"/>
      <c r="M64" s="43"/>
      <c r="N64" s="43">
        <v>6</v>
      </c>
      <c r="O64" s="223">
        <v>12</v>
      </c>
      <c r="P64" s="43" t="s">
        <v>651</v>
      </c>
      <c r="Q64" s="43">
        <v>18</v>
      </c>
      <c r="R64" s="223">
        <v>12</v>
      </c>
      <c r="S64" s="43" t="s">
        <v>588</v>
      </c>
      <c r="T64" s="43"/>
      <c r="U64" s="43">
        <v>1</v>
      </c>
      <c r="V64" s="43">
        <v>1</v>
      </c>
      <c r="W64" s="40">
        <f t="shared" si="0"/>
        <v>0.25</v>
      </c>
      <c r="X64" s="43">
        <v>2</v>
      </c>
      <c r="Y64" s="43">
        <v>3</v>
      </c>
      <c r="Z64" s="43" t="s">
        <v>644</v>
      </c>
      <c r="AA64" s="43"/>
      <c r="AB64" s="43"/>
      <c r="AC64" s="43"/>
      <c r="AD64" s="43"/>
      <c r="AE64" s="43"/>
      <c r="AF64" s="3"/>
      <c r="AG64" s="16"/>
      <c r="AH64" s="8"/>
      <c r="AI64" s="8"/>
      <c r="AJ64" s="8"/>
      <c r="AK64" s="8"/>
      <c r="AL64" s="16"/>
      <c r="AM64" s="16"/>
      <c r="AN64" s="16"/>
      <c r="AO64" s="6"/>
    </row>
    <row r="65" spans="1:41" customFormat="1" x14ac:dyDescent="0.25">
      <c r="A65" s="284"/>
      <c r="B65" s="156">
        <v>55</v>
      </c>
      <c r="C65" s="44" t="s">
        <v>26</v>
      </c>
      <c r="D65" s="156" t="s">
        <v>125</v>
      </c>
      <c r="E65" s="168" t="s">
        <v>126</v>
      </c>
      <c r="F65" s="164">
        <v>3</v>
      </c>
      <c r="G65" s="43" t="s">
        <v>887</v>
      </c>
      <c r="H65" s="43">
        <v>1.5</v>
      </c>
      <c r="I65" s="82" t="s">
        <v>614</v>
      </c>
      <c r="J65" s="43">
        <f>H65*0.2</f>
        <v>0.30000000000000004</v>
      </c>
      <c r="K65" s="43">
        <v>0.25</v>
      </c>
      <c r="L65" s="43"/>
      <c r="M65" s="43"/>
      <c r="N65" s="43">
        <v>3</v>
      </c>
      <c r="O65" s="43">
        <v>3</v>
      </c>
      <c r="P65" s="43" t="s">
        <v>651</v>
      </c>
      <c r="Q65" s="43">
        <v>12</v>
      </c>
      <c r="R65" s="43">
        <v>12</v>
      </c>
      <c r="S65" s="43" t="s">
        <v>587</v>
      </c>
      <c r="T65" s="43"/>
      <c r="U65" s="43">
        <v>0.5</v>
      </c>
      <c r="V65" s="43">
        <v>0.5</v>
      </c>
      <c r="W65" s="40">
        <f t="shared" si="0"/>
        <v>0.125</v>
      </c>
      <c r="X65" s="43">
        <v>0.5</v>
      </c>
      <c r="Y65" s="43">
        <v>2</v>
      </c>
      <c r="Z65" s="43" t="s">
        <v>645</v>
      </c>
      <c r="AA65" s="43"/>
      <c r="AB65" s="43"/>
      <c r="AC65" s="43"/>
      <c r="AD65" s="43"/>
      <c r="AE65" s="43"/>
      <c r="AF65" s="3"/>
      <c r="AG65" s="16"/>
      <c r="AH65" s="8"/>
      <c r="AI65" s="8"/>
      <c r="AJ65" s="8"/>
      <c r="AK65" s="8"/>
      <c r="AL65" s="16"/>
      <c r="AM65" s="16"/>
      <c r="AN65" s="16"/>
      <c r="AO65" s="6"/>
    </row>
    <row r="66" spans="1:41" customFormat="1" x14ac:dyDescent="0.25">
      <c r="A66" s="284"/>
      <c r="B66" s="156">
        <v>56</v>
      </c>
      <c r="C66" s="37" t="s">
        <v>28</v>
      </c>
      <c r="D66" s="219" t="s">
        <v>64</v>
      </c>
      <c r="E66" s="172" t="s">
        <v>732</v>
      </c>
      <c r="F66" s="164">
        <v>2</v>
      </c>
      <c r="G66" s="43"/>
      <c r="H66" s="43" t="s">
        <v>438</v>
      </c>
      <c r="I66" s="85" t="s">
        <v>611</v>
      </c>
      <c r="J66" s="43"/>
      <c r="K66" s="43">
        <v>0.25</v>
      </c>
      <c r="L66" s="43"/>
      <c r="M66" s="43"/>
      <c r="N66" s="43">
        <v>4</v>
      </c>
      <c r="O66" s="43">
        <v>4</v>
      </c>
      <c r="P66" s="43" t="s">
        <v>651</v>
      </c>
      <c r="Q66" s="43">
        <v>3</v>
      </c>
      <c r="R66" s="223">
        <v>1</v>
      </c>
      <c r="S66" s="43" t="s">
        <v>588</v>
      </c>
      <c r="T66" s="43"/>
      <c r="U66" s="43">
        <v>1</v>
      </c>
      <c r="V66" s="43">
        <v>1</v>
      </c>
      <c r="W66" s="40">
        <f t="shared" si="0"/>
        <v>0.25</v>
      </c>
      <c r="X66" s="43">
        <v>0.5</v>
      </c>
      <c r="Y66" s="43">
        <v>1</v>
      </c>
      <c r="Z66" s="43" t="s">
        <v>645</v>
      </c>
      <c r="AA66" s="43"/>
      <c r="AB66" s="43"/>
      <c r="AC66" s="43"/>
      <c r="AD66" s="43"/>
      <c r="AE66" s="43"/>
      <c r="AF66" s="3"/>
      <c r="AG66" s="8"/>
      <c r="AH66" s="9"/>
      <c r="AI66" s="11"/>
      <c r="AJ66" s="9"/>
      <c r="AK66" s="11"/>
      <c r="AL66" s="11"/>
      <c r="AM66" s="11"/>
      <c r="AN66" s="11"/>
      <c r="AO66" s="10"/>
    </row>
    <row r="67" spans="1:41" customFormat="1" x14ac:dyDescent="0.25">
      <c r="A67" s="284"/>
      <c r="B67" s="156">
        <v>57</v>
      </c>
      <c r="C67" s="44" t="s">
        <v>25</v>
      </c>
      <c r="D67" s="156" t="s">
        <v>64</v>
      </c>
      <c r="E67" s="173" t="s">
        <v>77</v>
      </c>
      <c r="F67" s="164">
        <v>2</v>
      </c>
      <c r="G67" s="43"/>
      <c r="H67" s="43">
        <v>1</v>
      </c>
      <c r="I67" s="148" t="s">
        <v>614</v>
      </c>
      <c r="J67" s="43">
        <f>H67*0.2</f>
        <v>0.2</v>
      </c>
      <c r="K67" s="43">
        <v>0.25</v>
      </c>
      <c r="L67" s="43"/>
      <c r="M67" s="43"/>
      <c r="N67" s="43">
        <v>2</v>
      </c>
      <c r="O67" s="43">
        <v>2</v>
      </c>
      <c r="P67" s="43" t="s">
        <v>651</v>
      </c>
      <c r="Q67" s="43"/>
      <c r="R67" s="43"/>
      <c r="S67" s="43"/>
      <c r="T67" s="43"/>
      <c r="U67" s="43">
        <v>1</v>
      </c>
      <c r="V67" s="43">
        <v>1</v>
      </c>
      <c r="W67" s="40">
        <f t="shared" si="0"/>
        <v>0.25</v>
      </c>
      <c r="X67" s="43">
        <v>0.25</v>
      </c>
      <c r="Y67" s="43">
        <v>0.5</v>
      </c>
      <c r="Z67" s="43" t="s">
        <v>645</v>
      </c>
      <c r="AA67" s="43"/>
      <c r="AB67" s="43"/>
      <c r="AC67" s="43"/>
      <c r="AD67" s="43"/>
      <c r="AE67" s="43"/>
      <c r="AF67" s="3"/>
      <c r="AG67" s="8"/>
      <c r="AH67" s="9"/>
      <c r="AI67" s="11"/>
      <c r="AJ67" s="9"/>
      <c r="AK67" s="11"/>
      <c r="AL67" s="11"/>
      <c r="AM67" s="11"/>
      <c r="AN67" s="11"/>
      <c r="AO67" s="10"/>
    </row>
    <row r="68" spans="1:41" x14ac:dyDescent="0.25">
      <c r="A68" s="284"/>
      <c r="B68" s="156">
        <v>58</v>
      </c>
      <c r="C68" s="44" t="s">
        <v>25</v>
      </c>
      <c r="D68" s="156" t="s">
        <v>64</v>
      </c>
      <c r="E68" s="168" t="s">
        <v>728</v>
      </c>
      <c r="F68" s="164">
        <v>2</v>
      </c>
      <c r="G68" s="43"/>
      <c r="H68" s="43">
        <v>0.5</v>
      </c>
      <c r="I68" s="82" t="s">
        <v>614</v>
      </c>
      <c r="J68" s="43">
        <f>H68*0.2</f>
        <v>0.1</v>
      </c>
      <c r="K68" s="43">
        <v>0.25</v>
      </c>
      <c r="L68" s="43"/>
      <c r="M68" s="43"/>
      <c r="N68" s="43">
        <v>2</v>
      </c>
      <c r="O68" s="223">
        <v>6</v>
      </c>
      <c r="P68" s="43" t="s">
        <v>651</v>
      </c>
      <c r="Q68" s="43">
        <v>1</v>
      </c>
      <c r="R68" s="223">
        <v>5</v>
      </c>
      <c r="S68" s="43" t="s">
        <v>588</v>
      </c>
      <c r="T68" s="43" t="s">
        <v>429</v>
      </c>
      <c r="U68" s="43">
        <v>0.5</v>
      </c>
      <c r="V68" s="43">
        <v>0.5</v>
      </c>
      <c r="W68" s="40">
        <f t="shared" si="0"/>
        <v>0.125</v>
      </c>
      <c r="X68" s="43">
        <v>0.25</v>
      </c>
      <c r="Y68" s="43">
        <v>0.5</v>
      </c>
      <c r="Z68" s="43" t="s">
        <v>645</v>
      </c>
      <c r="AA68" s="43"/>
      <c r="AB68" s="43"/>
      <c r="AC68" s="43"/>
      <c r="AD68" s="43"/>
      <c r="AE68" s="43"/>
      <c r="AF68" s="3"/>
      <c r="AG68" s="8"/>
      <c r="AH68" s="9"/>
      <c r="AI68" s="11"/>
      <c r="AJ68" s="9"/>
      <c r="AK68" s="11"/>
      <c r="AL68" s="11"/>
      <c r="AM68" s="11"/>
      <c r="AN68" s="11"/>
      <c r="AO68" s="10"/>
    </row>
    <row r="69" spans="1:41" x14ac:dyDescent="0.25">
      <c r="A69" s="284"/>
      <c r="B69" s="156">
        <v>59</v>
      </c>
      <c r="C69" s="44" t="s">
        <v>755</v>
      </c>
      <c r="D69" s="156" t="s">
        <v>727</v>
      </c>
      <c r="E69" s="168" t="s">
        <v>729</v>
      </c>
      <c r="F69" s="164">
        <v>3</v>
      </c>
      <c r="G69" s="43"/>
      <c r="H69" s="43"/>
      <c r="I69" s="82"/>
      <c r="J69" s="43"/>
      <c r="K69" s="43"/>
      <c r="L69" s="43"/>
      <c r="M69" s="43"/>
      <c r="N69" s="43"/>
      <c r="O69" s="43">
        <v>1</v>
      </c>
      <c r="P69" s="43"/>
      <c r="Q69" s="43"/>
      <c r="R69" s="43">
        <v>0</v>
      </c>
      <c r="S69" s="43"/>
      <c r="T69" s="43"/>
      <c r="U69" s="43"/>
      <c r="V69" s="43"/>
      <c r="W69" s="40"/>
      <c r="X69" s="43"/>
      <c r="Y69" s="43"/>
      <c r="Z69" s="43"/>
      <c r="AA69" s="43"/>
      <c r="AB69" s="43"/>
      <c r="AC69" s="43"/>
      <c r="AD69" s="43"/>
      <c r="AE69" s="43"/>
      <c r="AF69" s="3"/>
      <c r="AG69" s="8"/>
      <c r="AH69" s="9"/>
      <c r="AI69" s="11"/>
      <c r="AJ69" s="9"/>
      <c r="AK69" s="11"/>
      <c r="AL69" s="11"/>
      <c r="AM69" s="11"/>
      <c r="AN69" s="11"/>
      <c r="AO69" s="10"/>
    </row>
    <row r="70" spans="1:41" x14ac:dyDescent="0.25">
      <c r="A70" s="284"/>
      <c r="B70" s="156">
        <v>60</v>
      </c>
      <c r="C70" s="44" t="s">
        <v>25</v>
      </c>
      <c r="D70" s="156" t="s">
        <v>64</v>
      </c>
      <c r="E70" s="168" t="s">
        <v>82</v>
      </c>
      <c r="F70" s="164">
        <v>2</v>
      </c>
      <c r="G70" s="43"/>
      <c r="H70" s="43">
        <v>3</v>
      </c>
      <c r="I70" s="82" t="s">
        <v>615</v>
      </c>
      <c r="J70" s="43">
        <f>H70*0.2</f>
        <v>0.60000000000000009</v>
      </c>
      <c r="K70" s="43">
        <v>0.5</v>
      </c>
      <c r="L70" s="43"/>
      <c r="M70" s="43"/>
      <c r="N70" s="43">
        <v>2</v>
      </c>
      <c r="O70" s="43">
        <v>2</v>
      </c>
      <c r="P70" s="43" t="s">
        <v>651</v>
      </c>
      <c r="Q70" s="43">
        <v>6</v>
      </c>
      <c r="R70" s="43">
        <v>6</v>
      </c>
      <c r="S70" s="43" t="s">
        <v>588</v>
      </c>
      <c r="T70" s="43"/>
      <c r="U70" s="43"/>
      <c r="V70" s="43"/>
      <c r="W70" s="40"/>
      <c r="X70" s="43">
        <v>0.5</v>
      </c>
      <c r="Y70" s="43">
        <v>1</v>
      </c>
      <c r="Z70" s="43" t="s">
        <v>645</v>
      </c>
      <c r="AA70" s="43"/>
      <c r="AB70" s="43"/>
      <c r="AC70" s="43"/>
      <c r="AD70" s="43"/>
      <c r="AE70" s="43"/>
      <c r="AF70" s="3"/>
      <c r="AG70" s="8"/>
      <c r="AH70" s="9"/>
      <c r="AI70" s="11"/>
      <c r="AJ70" s="9"/>
      <c r="AK70" s="11"/>
      <c r="AL70" s="11"/>
      <c r="AM70" s="11"/>
      <c r="AN70" s="11"/>
      <c r="AO70" s="10"/>
    </row>
    <row r="71" spans="1:41" x14ac:dyDescent="0.25">
      <c r="A71" s="284"/>
      <c r="B71" s="156">
        <v>61</v>
      </c>
      <c r="C71" s="44" t="s">
        <v>25</v>
      </c>
      <c r="D71" s="156" t="s">
        <v>64</v>
      </c>
      <c r="E71" s="168" t="s">
        <v>83</v>
      </c>
      <c r="F71" s="164">
        <v>3</v>
      </c>
      <c r="G71" s="43"/>
      <c r="H71" s="43">
        <v>0.5</v>
      </c>
      <c r="I71" s="82" t="s">
        <v>614</v>
      </c>
      <c r="J71" s="43">
        <f>H71*0.2</f>
        <v>0.1</v>
      </c>
      <c r="K71" s="43">
        <v>0.5</v>
      </c>
      <c r="L71" s="43"/>
      <c r="M71" s="43"/>
      <c r="N71" s="43">
        <v>1.5</v>
      </c>
      <c r="O71" s="43">
        <v>1.5</v>
      </c>
      <c r="P71" s="43" t="s">
        <v>650</v>
      </c>
      <c r="Q71" s="43"/>
      <c r="R71" s="43"/>
      <c r="S71" s="43"/>
      <c r="T71" s="43"/>
      <c r="U71" s="43">
        <v>0.5</v>
      </c>
      <c r="V71" s="43">
        <v>0.5</v>
      </c>
      <c r="W71" s="40">
        <f>U71*0.25</f>
        <v>0.125</v>
      </c>
      <c r="X71" s="43">
        <v>1</v>
      </c>
      <c r="Y71" s="43">
        <v>1.5</v>
      </c>
      <c r="Z71" s="43" t="s">
        <v>644</v>
      </c>
      <c r="AA71" s="43"/>
      <c r="AB71" s="43"/>
      <c r="AC71" s="43"/>
      <c r="AD71" s="43"/>
      <c r="AE71" s="43"/>
      <c r="AF71" s="3"/>
      <c r="AG71" s="8"/>
      <c r="AH71" s="9"/>
      <c r="AI71" s="11"/>
      <c r="AJ71" s="9"/>
      <c r="AK71" s="11"/>
      <c r="AL71" s="11"/>
      <c r="AM71" s="11"/>
      <c r="AN71" s="11"/>
      <c r="AO71" s="10"/>
    </row>
    <row r="72" spans="1:41" customFormat="1" x14ac:dyDescent="0.25">
      <c r="A72" s="284"/>
      <c r="B72" s="156">
        <v>62</v>
      </c>
      <c r="C72" s="44" t="s">
        <v>25</v>
      </c>
      <c r="D72" s="156" t="s">
        <v>64</v>
      </c>
      <c r="E72" s="168" t="s">
        <v>84</v>
      </c>
      <c r="F72" s="164">
        <v>3</v>
      </c>
      <c r="G72" s="43"/>
      <c r="H72" s="43">
        <v>1</v>
      </c>
      <c r="I72" s="82" t="s">
        <v>614</v>
      </c>
      <c r="J72" s="43">
        <f>H72*0.2</f>
        <v>0.2</v>
      </c>
      <c r="K72" s="43">
        <v>0.5</v>
      </c>
      <c r="L72" s="43"/>
      <c r="M72" s="43"/>
      <c r="N72" s="43">
        <v>3</v>
      </c>
      <c r="O72" s="43">
        <v>3</v>
      </c>
      <c r="P72" s="43" t="s">
        <v>650</v>
      </c>
      <c r="Q72" s="43">
        <v>2</v>
      </c>
      <c r="R72" s="43">
        <v>2</v>
      </c>
      <c r="S72" s="43" t="s">
        <v>596</v>
      </c>
      <c r="T72" s="43"/>
      <c r="U72" s="43">
        <v>0.5</v>
      </c>
      <c r="V72" s="43">
        <v>0.5</v>
      </c>
      <c r="W72" s="40">
        <f>U72*0.25</f>
        <v>0.125</v>
      </c>
      <c r="X72" s="43">
        <v>1</v>
      </c>
      <c r="Y72" s="43">
        <v>1.5</v>
      </c>
      <c r="Z72" s="43" t="s">
        <v>644</v>
      </c>
      <c r="AA72" s="43"/>
      <c r="AB72" s="43"/>
      <c r="AC72" s="43"/>
      <c r="AD72" s="43"/>
      <c r="AE72" s="43"/>
      <c r="AF72" s="3"/>
      <c r="AG72" s="8"/>
      <c r="AH72" s="9"/>
      <c r="AI72" s="11"/>
      <c r="AJ72" s="9"/>
      <c r="AK72" s="11"/>
      <c r="AL72" s="11"/>
      <c r="AM72" s="11"/>
      <c r="AN72" s="11"/>
      <c r="AO72" s="10"/>
    </row>
    <row r="73" spans="1:41" customFormat="1" x14ac:dyDescent="0.25">
      <c r="A73" s="284"/>
      <c r="B73" s="156">
        <v>63</v>
      </c>
      <c r="C73" s="44" t="s">
        <v>25</v>
      </c>
      <c r="D73" s="156" t="s">
        <v>64</v>
      </c>
      <c r="E73" s="168" t="s">
        <v>85</v>
      </c>
      <c r="F73" s="164">
        <v>3</v>
      </c>
      <c r="G73" s="43"/>
      <c r="H73" s="43">
        <v>2</v>
      </c>
      <c r="I73" s="82" t="s">
        <v>614</v>
      </c>
      <c r="J73" s="43">
        <f>H73*0.2</f>
        <v>0.4</v>
      </c>
      <c r="K73" s="43">
        <v>1</v>
      </c>
      <c r="L73" s="43"/>
      <c r="M73" s="43"/>
      <c r="N73" s="43">
        <v>12</v>
      </c>
      <c r="O73" s="43">
        <v>12</v>
      </c>
      <c r="P73" s="43" t="s">
        <v>650</v>
      </c>
      <c r="Q73" s="43">
        <v>2</v>
      </c>
      <c r="R73" s="43">
        <v>2</v>
      </c>
      <c r="S73" s="43" t="s">
        <v>596</v>
      </c>
      <c r="T73" s="43"/>
      <c r="U73" s="43">
        <v>2</v>
      </c>
      <c r="V73" s="43">
        <v>2</v>
      </c>
      <c r="W73" s="40">
        <f>U73*0.25</f>
        <v>0.5</v>
      </c>
      <c r="X73" s="43">
        <v>1</v>
      </c>
      <c r="Y73" s="43">
        <v>1.5</v>
      </c>
      <c r="Z73" s="43" t="s">
        <v>644</v>
      </c>
      <c r="AA73" s="43"/>
      <c r="AB73" s="43"/>
      <c r="AC73" s="43"/>
      <c r="AD73" s="43"/>
      <c r="AE73" s="43"/>
      <c r="AF73" s="3"/>
      <c r="AG73" s="8"/>
      <c r="AH73" s="9"/>
      <c r="AI73" s="11"/>
      <c r="AJ73" s="9"/>
      <c r="AK73" s="11"/>
      <c r="AL73" s="11"/>
      <c r="AM73" s="11"/>
      <c r="AN73" s="11"/>
      <c r="AO73" s="10"/>
    </row>
    <row r="74" spans="1:41" s="45" customFormat="1" x14ac:dyDescent="0.25">
      <c r="A74" s="157"/>
      <c r="B74" s="156">
        <v>64</v>
      </c>
      <c r="C74" s="44" t="s">
        <v>25</v>
      </c>
      <c r="D74" s="156" t="s">
        <v>64</v>
      </c>
      <c r="E74" s="10" t="s">
        <v>832</v>
      </c>
      <c r="F74" s="164">
        <v>3</v>
      </c>
      <c r="G74" s="44"/>
      <c r="H74" s="44"/>
      <c r="I74" s="44"/>
      <c r="J74" s="44"/>
      <c r="K74" s="44"/>
      <c r="L74" s="44"/>
      <c r="M74" s="44"/>
      <c r="N74" s="44"/>
      <c r="O74" s="223">
        <v>3</v>
      </c>
      <c r="P74" s="42"/>
      <c r="Q74" s="43"/>
      <c r="R74" s="43">
        <v>3</v>
      </c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</row>
    <row r="75" spans="1:41" x14ac:dyDescent="0.25">
      <c r="A75" s="157"/>
      <c r="B75" s="156">
        <v>65</v>
      </c>
      <c r="C75" s="44" t="s">
        <v>25</v>
      </c>
      <c r="D75" s="156" t="s">
        <v>761</v>
      </c>
      <c r="E75" s="10" t="s">
        <v>835</v>
      </c>
      <c r="F75" s="164">
        <v>3</v>
      </c>
      <c r="G75" s="44"/>
      <c r="H75" s="44"/>
      <c r="I75" s="44"/>
      <c r="J75" s="44"/>
      <c r="K75" s="44"/>
      <c r="L75" s="44"/>
      <c r="M75" s="44"/>
      <c r="N75" s="44"/>
      <c r="O75" s="223">
        <v>2</v>
      </c>
      <c r="P75" s="42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</row>
    <row r="76" spans="1:41" s="45" customFormat="1" x14ac:dyDescent="0.25">
      <c r="A76" s="157"/>
      <c r="B76" s="156">
        <v>66</v>
      </c>
      <c r="C76" s="44" t="s">
        <v>25</v>
      </c>
      <c r="D76" s="156" t="s">
        <v>762</v>
      </c>
      <c r="E76" s="10" t="s">
        <v>763</v>
      </c>
      <c r="F76" s="164">
        <v>3</v>
      </c>
      <c r="G76" s="44"/>
      <c r="H76" s="44"/>
      <c r="I76" s="44"/>
      <c r="J76" s="44"/>
      <c r="K76" s="44"/>
      <c r="L76" s="44"/>
      <c r="M76" s="44"/>
      <c r="N76" s="44"/>
      <c r="O76" s="223">
        <v>6</v>
      </c>
      <c r="P76" s="42"/>
      <c r="Q76" s="43"/>
      <c r="R76" s="43">
        <v>6</v>
      </c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</row>
    <row r="77" spans="1:41" x14ac:dyDescent="0.25">
      <c r="A77" s="157"/>
      <c r="B77" s="156">
        <v>67</v>
      </c>
      <c r="C77" s="44" t="s">
        <v>25</v>
      </c>
      <c r="D77" s="156" t="s">
        <v>764</v>
      </c>
      <c r="E77" s="10" t="s">
        <v>765</v>
      </c>
      <c r="F77" s="164">
        <v>3</v>
      </c>
      <c r="G77" s="44"/>
      <c r="H77" s="44"/>
      <c r="I77" s="44"/>
      <c r="J77" s="44"/>
      <c r="K77" s="44"/>
      <c r="L77" s="44"/>
      <c r="M77" s="44"/>
      <c r="N77" s="44"/>
      <c r="O77" s="223">
        <v>1</v>
      </c>
      <c r="P77" s="42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</row>
    <row r="78" spans="1:41" s="45" customFormat="1" x14ac:dyDescent="0.25">
      <c r="A78" s="84"/>
      <c r="B78" s="156">
        <v>68</v>
      </c>
      <c r="C78" s="44" t="s">
        <v>25</v>
      </c>
      <c r="D78" s="156" t="s">
        <v>822</v>
      </c>
      <c r="E78" s="10" t="s">
        <v>823</v>
      </c>
      <c r="F78" s="164">
        <v>3</v>
      </c>
      <c r="G78" s="44"/>
      <c r="H78" s="44"/>
      <c r="I78" s="44"/>
      <c r="J78" s="44"/>
      <c r="K78" s="44"/>
      <c r="L78" s="44"/>
      <c r="M78" s="44"/>
      <c r="N78" s="44"/>
      <c r="O78" s="223"/>
      <c r="P78" s="42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</row>
    <row r="79" spans="1:41" customFormat="1" x14ac:dyDescent="0.25">
      <c r="A79" s="284" t="s">
        <v>173</v>
      </c>
      <c r="B79" s="156">
        <v>69</v>
      </c>
      <c r="C79" s="44" t="s">
        <v>25</v>
      </c>
      <c r="D79" s="156" t="s">
        <v>368</v>
      </c>
      <c r="E79" s="168" t="s">
        <v>888</v>
      </c>
      <c r="F79" s="164">
        <v>3</v>
      </c>
      <c r="G79" s="43"/>
      <c r="H79" s="43">
        <v>2</v>
      </c>
      <c r="I79" s="82" t="s">
        <v>609</v>
      </c>
      <c r="J79" s="43">
        <f t="shared" ref="J79:J92" si="1">H79*0.2</f>
        <v>0.4</v>
      </c>
      <c r="K79" s="43">
        <v>0.5</v>
      </c>
      <c r="L79" s="43"/>
      <c r="M79" s="43"/>
      <c r="N79" s="43">
        <v>3</v>
      </c>
      <c r="O79" s="43">
        <v>3</v>
      </c>
      <c r="P79" s="43" t="s">
        <v>651</v>
      </c>
      <c r="Q79" s="43">
        <v>2</v>
      </c>
      <c r="R79" s="43">
        <v>2</v>
      </c>
      <c r="S79" s="43" t="s">
        <v>588</v>
      </c>
      <c r="T79" s="43"/>
      <c r="U79" s="43">
        <v>0.5</v>
      </c>
      <c r="V79" s="43">
        <v>0.5</v>
      </c>
      <c r="W79" s="40">
        <f t="shared" ref="W79:W92" si="2">U79*0.25</f>
        <v>0.125</v>
      </c>
      <c r="X79" s="43">
        <v>0.5</v>
      </c>
      <c r="Y79" s="43">
        <v>1</v>
      </c>
      <c r="Z79" s="43" t="s">
        <v>642</v>
      </c>
      <c r="AA79" s="43"/>
      <c r="AB79" s="43"/>
      <c r="AC79" s="43"/>
      <c r="AD79" s="43"/>
      <c r="AE79" s="43"/>
      <c r="AF79" s="3"/>
      <c r="AG79" s="8"/>
      <c r="AH79" s="9"/>
      <c r="AI79" s="11"/>
      <c r="AJ79" s="9"/>
      <c r="AK79" s="11"/>
      <c r="AL79" s="11"/>
      <c r="AM79" s="11"/>
      <c r="AN79" s="11"/>
      <c r="AO79" s="10"/>
    </row>
    <row r="80" spans="1:41" customFormat="1" x14ac:dyDescent="0.25">
      <c r="A80" s="157"/>
      <c r="B80" s="156">
        <v>70</v>
      </c>
      <c r="C80" s="44" t="s">
        <v>25</v>
      </c>
      <c r="D80" s="156" t="s">
        <v>148</v>
      </c>
      <c r="E80" s="168" t="s">
        <v>138</v>
      </c>
      <c r="F80" s="164">
        <v>2</v>
      </c>
      <c r="G80" s="43"/>
      <c r="H80" s="43">
        <v>0.5</v>
      </c>
      <c r="I80" s="82" t="s">
        <v>614</v>
      </c>
      <c r="J80" s="43">
        <f t="shared" si="1"/>
        <v>0.1</v>
      </c>
      <c r="K80" s="43">
        <v>0.25</v>
      </c>
      <c r="L80" s="43"/>
      <c r="M80" s="43"/>
      <c r="N80" s="43">
        <v>1</v>
      </c>
      <c r="O80" s="43">
        <v>1</v>
      </c>
      <c r="P80" s="43" t="s">
        <v>651</v>
      </c>
      <c r="Q80" s="43">
        <v>6</v>
      </c>
      <c r="R80" s="43">
        <v>6</v>
      </c>
      <c r="S80" s="43" t="s">
        <v>587</v>
      </c>
      <c r="T80" s="43" t="s">
        <v>430</v>
      </c>
      <c r="U80" s="43">
        <v>0.5</v>
      </c>
      <c r="V80" s="43">
        <v>0.5</v>
      </c>
      <c r="W80" s="40">
        <f t="shared" si="2"/>
        <v>0.125</v>
      </c>
      <c r="X80" s="43">
        <v>0.5</v>
      </c>
      <c r="Y80" s="43">
        <v>0.5</v>
      </c>
      <c r="Z80" s="43" t="s">
        <v>644</v>
      </c>
      <c r="AA80" s="43"/>
      <c r="AB80" s="43"/>
      <c r="AC80" s="43"/>
      <c r="AD80" s="43"/>
      <c r="AE80" s="43"/>
      <c r="AF80" s="3"/>
      <c r="AG80" s="8"/>
      <c r="AH80" s="9"/>
      <c r="AI80" s="11"/>
      <c r="AJ80" s="9"/>
      <c r="AK80" s="11"/>
      <c r="AL80" s="11"/>
      <c r="AM80" s="11"/>
      <c r="AN80" s="11"/>
      <c r="AO80" s="10"/>
    </row>
    <row r="81" spans="1:41" x14ac:dyDescent="0.25">
      <c r="A81" s="284"/>
      <c r="B81" s="156">
        <v>71</v>
      </c>
      <c r="C81" s="44" t="s">
        <v>25</v>
      </c>
      <c r="D81" s="156" t="s">
        <v>148</v>
      </c>
      <c r="E81" s="168" t="s">
        <v>889</v>
      </c>
      <c r="F81" s="164">
        <v>2</v>
      </c>
      <c r="G81" s="43"/>
      <c r="H81" s="43">
        <v>4</v>
      </c>
      <c r="I81" s="82" t="s">
        <v>609</v>
      </c>
      <c r="J81" s="43">
        <f t="shared" si="1"/>
        <v>0.8</v>
      </c>
      <c r="K81" s="43">
        <v>1</v>
      </c>
      <c r="L81" s="43"/>
      <c r="M81" s="43"/>
      <c r="N81" s="43">
        <v>12</v>
      </c>
      <c r="O81" s="223">
        <v>6</v>
      </c>
      <c r="P81" s="43" t="s">
        <v>650</v>
      </c>
      <c r="Q81" s="43">
        <v>2</v>
      </c>
      <c r="R81" s="223">
        <v>3</v>
      </c>
      <c r="S81" s="43" t="s">
        <v>588</v>
      </c>
      <c r="T81" s="43"/>
      <c r="U81" s="43">
        <v>1</v>
      </c>
      <c r="V81" s="43">
        <v>1</v>
      </c>
      <c r="W81" s="40">
        <f t="shared" si="2"/>
        <v>0.25</v>
      </c>
      <c r="X81" s="43">
        <v>1.5</v>
      </c>
      <c r="Y81" s="43">
        <v>2</v>
      </c>
      <c r="Z81" s="43" t="s">
        <v>642</v>
      </c>
      <c r="AA81" s="43"/>
      <c r="AB81" s="43"/>
      <c r="AC81" s="43"/>
      <c r="AD81" s="43"/>
      <c r="AE81" s="43"/>
      <c r="AF81" s="3"/>
      <c r="AG81" s="8"/>
      <c r="AH81" s="9"/>
      <c r="AI81" s="11"/>
      <c r="AJ81" s="9"/>
      <c r="AK81" s="11"/>
      <c r="AL81" s="11"/>
      <c r="AM81" s="11"/>
      <c r="AN81" s="11"/>
      <c r="AO81" s="10"/>
    </row>
    <row r="82" spans="1:41" s="45" customFormat="1" x14ac:dyDescent="0.25">
      <c r="A82" s="284"/>
      <c r="B82" s="156">
        <v>72</v>
      </c>
      <c r="C82" s="44" t="s">
        <v>25</v>
      </c>
      <c r="D82" s="156" t="s">
        <v>148</v>
      </c>
      <c r="E82" s="168" t="s">
        <v>890</v>
      </c>
      <c r="F82" s="164"/>
      <c r="G82" s="43"/>
      <c r="H82" s="43"/>
      <c r="I82" s="82"/>
      <c r="J82" s="43"/>
      <c r="K82" s="43"/>
      <c r="L82" s="43"/>
      <c r="M82" s="43"/>
      <c r="N82" s="43"/>
      <c r="O82" s="223"/>
      <c r="P82" s="43"/>
      <c r="Q82" s="43"/>
      <c r="R82" s="223"/>
      <c r="S82" s="43"/>
      <c r="T82" s="43"/>
      <c r="U82" s="43"/>
      <c r="V82" s="43"/>
      <c r="W82" s="40"/>
      <c r="X82" s="43"/>
      <c r="Y82" s="43"/>
      <c r="Z82" s="43"/>
      <c r="AA82" s="43"/>
      <c r="AB82" s="43"/>
      <c r="AC82" s="43"/>
      <c r="AD82" s="43"/>
      <c r="AE82" s="43"/>
      <c r="AF82" s="3"/>
      <c r="AG82" s="8"/>
      <c r="AH82" s="9"/>
      <c r="AI82" s="11"/>
      <c r="AJ82" s="9"/>
      <c r="AK82" s="11"/>
      <c r="AL82" s="11"/>
      <c r="AM82" s="11"/>
      <c r="AN82" s="11"/>
      <c r="AO82" s="10"/>
    </row>
    <row r="83" spans="1:41" customFormat="1" x14ac:dyDescent="0.25">
      <c r="A83" s="284"/>
      <c r="B83" s="156">
        <v>73</v>
      </c>
      <c r="C83" s="44" t="s">
        <v>25</v>
      </c>
      <c r="D83" s="156" t="s">
        <v>148</v>
      </c>
      <c r="E83" s="168" t="s">
        <v>895</v>
      </c>
      <c r="F83" s="164">
        <v>3</v>
      </c>
      <c r="G83" s="43"/>
      <c r="H83" s="43">
        <v>2</v>
      </c>
      <c r="I83" s="86" t="s">
        <v>614</v>
      </c>
      <c r="J83" s="43">
        <f>H83*0.2</f>
        <v>0.4</v>
      </c>
      <c r="K83" s="43">
        <v>1</v>
      </c>
      <c r="L83" s="43"/>
      <c r="M83" s="43"/>
      <c r="N83" s="43">
        <v>12</v>
      </c>
      <c r="O83" s="43">
        <v>12</v>
      </c>
      <c r="P83" s="43" t="s">
        <v>650</v>
      </c>
      <c r="Q83" s="43">
        <v>3</v>
      </c>
      <c r="R83" s="223">
        <v>4</v>
      </c>
      <c r="S83" s="43" t="s">
        <v>587</v>
      </c>
      <c r="T83" s="43"/>
      <c r="U83" s="43">
        <v>0.5</v>
      </c>
      <c r="V83" s="43">
        <v>0.5</v>
      </c>
      <c r="W83" s="40">
        <f>U83*0.25</f>
        <v>0.125</v>
      </c>
      <c r="X83" s="43">
        <v>3</v>
      </c>
      <c r="Y83" s="43">
        <v>4</v>
      </c>
      <c r="Z83" s="43" t="s">
        <v>641</v>
      </c>
      <c r="AA83" s="43"/>
      <c r="AB83" s="43"/>
      <c r="AC83" s="43"/>
      <c r="AD83" s="43"/>
      <c r="AE83" s="43"/>
      <c r="AF83" s="3"/>
      <c r="AG83" s="8"/>
      <c r="AH83" s="9"/>
      <c r="AI83" s="11"/>
      <c r="AJ83" s="9"/>
      <c r="AK83" s="11"/>
      <c r="AL83" s="11"/>
      <c r="AM83" s="11"/>
      <c r="AN83" s="11"/>
      <c r="AO83" s="10"/>
    </row>
    <row r="84" spans="1:41" customFormat="1" x14ac:dyDescent="0.25">
      <c r="A84" s="284"/>
      <c r="B84" s="156">
        <v>74</v>
      </c>
      <c r="C84" s="44" t="s">
        <v>25</v>
      </c>
      <c r="D84" s="156" t="s">
        <v>148</v>
      </c>
      <c r="E84" s="168" t="s">
        <v>896</v>
      </c>
      <c r="F84" s="164"/>
      <c r="G84" s="43"/>
      <c r="H84" s="43"/>
      <c r="I84" s="86"/>
      <c r="J84" s="43"/>
      <c r="K84" s="43"/>
      <c r="L84" s="43"/>
      <c r="M84" s="43"/>
      <c r="N84" s="43"/>
      <c r="O84" s="43"/>
      <c r="P84" s="43"/>
      <c r="Q84" s="43"/>
      <c r="R84" s="223"/>
      <c r="S84" s="43"/>
      <c r="T84" s="43"/>
      <c r="U84" s="43"/>
      <c r="V84" s="43"/>
      <c r="W84" s="40"/>
      <c r="X84" s="43"/>
      <c r="Y84" s="43"/>
      <c r="Z84" s="43"/>
      <c r="AA84" s="43"/>
      <c r="AB84" s="43"/>
      <c r="AC84" s="43"/>
      <c r="AD84" s="43"/>
      <c r="AE84" s="43"/>
      <c r="AF84" s="3"/>
      <c r="AG84" s="8"/>
      <c r="AH84" s="9"/>
      <c r="AI84" s="11"/>
      <c r="AJ84" s="9"/>
      <c r="AK84" s="11"/>
      <c r="AL84" s="11"/>
      <c r="AM84" s="11"/>
      <c r="AN84" s="11"/>
      <c r="AO84" s="10"/>
    </row>
    <row r="85" spans="1:41" x14ac:dyDescent="0.25">
      <c r="A85" s="284"/>
      <c r="B85" s="156">
        <v>75</v>
      </c>
      <c r="C85" s="44" t="s">
        <v>25</v>
      </c>
      <c r="D85" s="156" t="s">
        <v>148</v>
      </c>
      <c r="E85" s="180" t="s">
        <v>141</v>
      </c>
      <c r="F85" s="164">
        <v>3</v>
      </c>
      <c r="G85" s="43"/>
      <c r="H85" s="43">
        <v>2</v>
      </c>
      <c r="I85" s="82" t="s">
        <v>614</v>
      </c>
      <c r="J85" s="43">
        <f t="shared" si="1"/>
        <v>0.4</v>
      </c>
      <c r="K85" s="43">
        <v>0.75</v>
      </c>
      <c r="L85" s="43"/>
      <c r="M85" s="43"/>
      <c r="N85" s="43">
        <v>12</v>
      </c>
      <c r="O85" s="43">
        <v>12</v>
      </c>
      <c r="P85" s="43" t="s">
        <v>651</v>
      </c>
      <c r="Q85" s="43">
        <v>2</v>
      </c>
      <c r="R85" s="223">
        <v>5</v>
      </c>
      <c r="S85" s="43" t="s">
        <v>587</v>
      </c>
      <c r="T85" s="43"/>
      <c r="U85" s="43">
        <v>1</v>
      </c>
      <c r="V85" s="43">
        <v>1</v>
      </c>
      <c r="W85" s="40">
        <f t="shared" si="2"/>
        <v>0.25</v>
      </c>
      <c r="X85" s="43">
        <v>1</v>
      </c>
      <c r="Y85" s="43">
        <v>3</v>
      </c>
      <c r="Z85" s="43" t="s">
        <v>641</v>
      </c>
      <c r="AA85" s="43"/>
      <c r="AB85" s="43"/>
      <c r="AC85" s="43"/>
      <c r="AD85" s="43"/>
      <c r="AE85" s="43"/>
      <c r="AF85" s="3"/>
      <c r="AG85" s="8"/>
      <c r="AH85" s="9"/>
      <c r="AI85" s="11"/>
      <c r="AJ85" s="9"/>
      <c r="AK85" s="11"/>
      <c r="AL85" s="11"/>
      <c r="AM85" s="11"/>
      <c r="AN85" s="11"/>
      <c r="AO85" s="10"/>
    </row>
    <row r="86" spans="1:41" x14ac:dyDescent="0.25">
      <c r="A86" s="284"/>
      <c r="B86" s="156">
        <v>76</v>
      </c>
      <c r="C86" s="44" t="s">
        <v>25</v>
      </c>
      <c r="D86" s="156" t="s">
        <v>148</v>
      </c>
      <c r="E86" s="180" t="s">
        <v>145</v>
      </c>
      <c r="F86" s="164">
        <v>2</v>
      </c>
      <c r="G86" s="43"/>
      <c r="H86" s="43">
        <v>3</v>
      </c>
      <c r="I86" s="82" t="s">
        <v>609</v>
      </c>
      <c r="J86" s="43">
        <f t="shared" si="1"/>
        <v>0.60000000000000009</v>
      </c>
      <c r="K86" s="43">
        <v>0.5</v>
      </c>
      <c r="L86" s="43"/>
      <c r="M86" s="43"/>
      <c r="N86" s="43">
        <v>12</v>
      </c>
      <c r="O86" s="223">
        <v>0</v>
      </c>
      <c r="P86" s="43" t="s">
        <v>650</v>
      </c>
      <c r="Q86" s="43">
        <v>2</v>
      </c>
      <c r="R86" s="223">
        <v>0</v>
      </c>
      <c r="S86" s="43" t="s">
        <v>588</v>
      </c>
      <c r="T86" s="43"/>
      <c r="U86" s="43">
        <v>1</v>
      </c>
      <c r="V86" s="43">
        <v>1</v>
      </c>
      <c r="W86" s="40">
        <f t="shared" si="2"/>
        <v>0.25</v>
      </c>
      <c r="X86" s="43">
        <v>1</v>
      </c>
      <c r="Y86" s="43">
        <v>1</v>
      </c>
      <c r="Z86" s="43" t="s">
        <v>642</v>
      </c>
      <c r="AA86" s="43"/>
      <c r="AB86" s="43"/>
      <c r="AC86" s="43"/>
      <c r="AD86" s="43"/>
      <c r="AE86" s="43"/>
      <c r="AF86" s="3"/>
      <c r="AG86" s="8"/>
      <c r="AH86" s="9"/>
      <c r="AI86" s="11"/>
      <c r="AJ86" s="9"/>
      <c r="AK86" s="11"/>
      <c r="AL86" s="11"/>
      <c r="AM86" s="11"/>
      <c r="AN86" s="11"/>
      <c r="AO86" s="10"/>
    </row>
    <row r="87" spans="1:41" s="45" customFormat="1" x14ac:dyDescent="0.25">
      <c r="A87" s="284"/>
      <c r="B87" s="156">
        <v>77</v>
      </c>
      <c r="C87" s="44" t="s">
        <v>25</v>
      </c>
      <c r="D87" s="156" t="s">
        <v>148</v>
      </c>
      <c r="E87" s="180" t="s">
        <v>827</v>
      </c>
      <c r="F87" s="164">
        <v>2</v>
      </c>
      <c r="G87" s="43"/>
      <c r="H87" s="43">
        <v>3</v>
      </c>
      <c r="I87" s="82" t="s">
        <v>609</v>
      </c>
      <c r="J87" s="43">
        <f t="shared" si="1"/>
        <v>0.60000000000000009</v>
      </c>
      <c r="K87" s="43">
        <v>0.75</v>
      </c>
      <c r="L87" s="43"/>
      <c r="M87" s="43"/>
      <c r="N87" s="43">
        <v>12</v>
      </c>
      <c r="O87" s="223">
        <v>1</v>
      </c>
      <c r="P87" s="43" t="s">
        <v>651</v>
      </c>
      <c r="Q87" s="43">
        <v>2</v>
      </c>
      <c r="R87" s="223">
        <v>3</v>
      </c>
      <c r="S87" s="43" t="s">
        <v>587</v>
      </c>
      <c r="T87" s="43"/>
      <c r="U87" s="43">
        <v>1</v>
      </c>
      <c r="V87" s="43">
        <v>1</v>
      </c>
      <c r="W87" s="40">
        <f t="shared" si="2"/>
        <v>0.25</v>
      </c>
      <c r="X87" s="43">
        <v>1.5</v>
      </c>
      <c r="Y87" s="43">
        <v>2</v>
      </c>
      <c r="Z87" s="43" t="s">
        <v>642</v>
      </c>
      <c r="AA87" s="43"/>
      <c r="AB87" s="43"/>
      <c r="AC87" s="43"/>
      <c r="AD87" s="43"/>
      <c r="AE87" s="43"/>
      <c r="AF87" s="3"/>
      <c r="AG87" s="8"/>
      <c r="AH87" s="9"/>
      <c r="AI87" s="11"/>
      <c r="AJ87" s="9"/>
      <c r="AK87" s="11"/>
      <c r="AL87" s="11"/>
      <c r="AM87" s="11"/>
      <c r="AN87" s="11"/>
      <c r="AO87" s="10"/>
    </row>
    <row r="88" spans="1:41" x14ac:dyDescent="0.25">
      <c r="A88" s="284"/>
      <c r="B88" s="156">
        <v>78</v>
      </c>
      <c r="C88" s="44" t="s">
        <v>25</v>
      </c>
      <c r="D88" s="156" t="s">
        <v>148</v>
      </c>
      <c r="E88" s="180" t="s">
        <v>734</v>
      </c>
      <c r="F88" s="164">
        <v>3</v>
      </c>
      <c r="G88" s="43"/>
      <c r="H88" s="43">
        <v>2</v>
      </c>
      <c r="I88" s="82" t="s">
        <v>614</v>
      </c>
      <c r="J88" s="43">
        <f t="shared" si="1"/>
        <v>0.4</v>
      </c>
      <c r="K88" s="43">
        <v>1</v>
      </c>
      <c r="L88" s="43"/>
      <c r="M88" s="43"/>
      <c r="N88" s="43">
        <v>12</v>
      </c>
      <c r="O88" s="223">
        <v>0</v>
      </c>
      <c r="P88" s="43" t="s">
        <v>650</v>
      </c>
      <c r="Q88" s="43">
        <v>3</v>
      </c>
      <c r="R88" s="223">
        <v>0</v>
      </c>
      <c r="S88" s="43" t="s">
        <v>587</v>
      </c>
      <c r="T88" s="43"/>
      <c r="U88" s="43">
        <v>1</v>
      </c>
      <c r="V88" s="43">
        <v>1</v>
      </c>
      <c r="W88" s="40">
        <f t="shared" si="2"/>
        <v>0.25</v>
      </c>
      <c r="X88" s="43">
        <v>2</v>
      </c>
      <c r="Y88" s="43">
        <v>2.5</v>
      </c>
      <c r="Z88" s="43" t="s">
        <v>642</v>
      </c>
      <c r="AA88" s="43"/>
      <c r="AB88" s="43"/>
      <c r="AC88" s="43"/>
      <c r="AD88" s="43"/>
      <c r="AE88" s="43"/>
      <c r="AF88" s="3"/>
      <c r="AG88" s="8"/>
      <c r="AH88" s="9"/>
      <c r="AI88" s="11"/>
      <c r="AJ88" s="9"/>
      <c r="AK88" s="11"/>
      <c r="AL88" s="11"/>
      <c r="AM88" s="11"/>
      <c r="AN88" s="11"/>
      <c r="AO88" s="10"/>
    </row>
    <row r="89" spans="1:41" x14ac:dyDescent="0.25">
      <c r="A89" s="284"/>
      <c r="B89" s="156">
        <v>79</v>
      </c>
      <c r="C89" s="44" t="s">
        <v>25</v>
      </c>
      <c r="D89" s="217" t="s">
        <v>148</v>
      </c>
      <c r="E89" s="180" t="s">
        <v>142</v>
      </c>
      <c r="F89" s="217">
        <v>3</v>
      </c>
      <c r="G89" s="43"/>
      <c r="H89" s="43">
        <v>1.5</v>
      </c>
      <c r="I89" s="82" t="s">
        <v>614</v>
      </c>
      <c r="J89" s="43">
        <f t="shared" si="1"/>
        <v>0.30000000000000004</v>
      </c>
      <c r="K89" s="43">
        <v>0.75</v>
      </c>
      <c r="L89" s="43"/>
      <c r="M89" s="43"/>
      <c r="N89" s="43">
        <v>12</v>
      </c>
      <c r="O89" s="223">
        <v>0</v>
      </c>
      <c r="P89" s="43" t="s">
        <v>658</v>
      </c>
      <c r="Q89" s="43">
        <v>2</v>
      </c>
      <c r="R89" s="223">
        <v>0</v>
      </c>
      <c r="S89" s="43" t="s">
        <v>587</v>
      </c>
      <c r="T89" s="43"/>
      <c r="U89" s="43">
        <v>0.5</v>
      </c>
      <c r="V89" s="43">
        <v>0.5</v>
      </c>
      <c r="W89" s="40">
        <f t="shared" si="2"/>
        <v>0.125</v>
      </c>
      <c r="X89" s="43">
        <v>1</v>
      </c>
      <c r="Y89" s="43">
        <v>1.5</v>
      </c>
      <c r="Z89" s="43" t="s">
        <v>642</v>
      </c>
      <c r="AA89" s="43"/>
      <c r="AB89" s="43"/>
      <c r="AC89" s="43"/>
      <c r="AD89" s="43"/>
      <c r="AE89" s="43"/>
      <c r="AF89" s="3"/>
      <c r="AG89" s="8"/>
      <c r="AH89" s="9"/>
      <c r="AI89" s="11"/>
      <c r="AJ89" s="9"/>
      <c r="AK89" s="11"/>
      <c r="AL89" s="11"/>
      <c r="AM89" s="11"/>
      <c r="AN89" s="11"/>
      <c r="AO89" s="10"/>
    </row>
    <row r="90" spans="1:41" customFormat="1" x14ac:dyDescent="0.25">
      <c r="A90" s="284"/>
      <c r="B90" s="156">
        <v>80</v>
      </c>
      <c r="C90" s="44" t="s">
        <v>25</v>
      </c>
      <c r="D90" s="156" t="s">
        <v>148</v>
      </c>
      <c r="E90" s="171" t="s">
        <v>143</v>
      </c>
      <c r="F90" s="164">
        <v>3</v>
      </c>
      <c r="G90" s="43"/>
      <c r="H90" s="43">
        <v>4</v>
      </c>
      <c r="I90" s="82" t="s">
        <v>609</v>
      </c>
      <c r="J90" s="43">
        <f t="shared" si="1"/>
        <v>0.8</v>
      </c>
      <c r="K90" s="43"/>
      <c r="L90" s="43"/>
      <c r="M90" s="43"/>
      <c r="N90" s="43">
        <v>6</v>
      </c>
      <c r="O90" s="223">
        <v>0</v>
      </c>
      <c r="P90" s="43"/>
      <c r="Q90" s="43">
        <v>3</v>
      </c>
      <c r="R90" s="223">
        <v>0</v>
      </c>
      <c r="S90" s="43"/>
      <c r="T90" s="43"/>
      <c r="U90" s="43">
        <v>0.5</v>
      </c>
      <c r="V90" s="43">
        <v>0.5</v>
      </c>
      <c r="W90" s="40">
        <f t="shared" si="2"/>
        <v>0.125</v>
      </c>
      <c r="X90" s="43"/>
      <c r="Y90" s="43"/>
      <c r="Z90" s="43"/>
      <c r="AA90" s="43"/>
      <c r="AB90" s="43"/>
      <c r="AC90" s="43"/>
      <c r="AD90" s="43"/>
      <c r="AE90" s="43"/>
      <c r="AF90" s="3"/>
      <c r="AG90" s="8"/>
      <c r="AH90" s="9"/>
      <c r="AI90" s="11"/>
      <c r="AJ90" s="9"/>
      <c r="AK90" s="11"/>
      <c r="AL90" s="11"/>
      <c r="AM90" s="11"/>
      <c r="AN90" s="11"/>
      <c r="AO90" s="10"/>
    </row>
    <row r="91" spans="1:41" customFormat="1" x14ac:dyDescent="0.25">
      <c r="A91" s="284"/>
      <c r="B91" s="156">
        <v>81</v>
      </c>
      <c r="C91" s="44" t="s">
        <v>25</v>
      </c>
      <c r="D91" s="156" t="s">
        <v>448</v>
      </c>
      <c r="E91" s="171" t="s">
        <v>449</v>
      </c>
      <c r="F91" s="164">
        <v>2</v>
      </c>
      <c r="G91" s="43"/>
      <c r="H91" s="43">
        <v>4</v>
      </c>
      <c r="I91" s="82" t="s">
        <v>609</v>
      </c>
      <c r="J91" s="43">
        <f t="shared" si="1"/>
        <v>0.8</v>
      </c>
      <c r="K91" s="43"/>
      <c r="L91" s="43"/>
      <c r="M91" s="43"/>
      <c r="N91" s="43">
        <v>6</v>
      </c>
      <c r="O91" s="223">
        <v>0</v>
      </c>
      <c r="P91" s="43"/>
      <c r="Q91" s="43">
        <v>5</v>
      </c>
      <c r="R91" s="223">
        <v>0</v>
      </c>
      <c r="S91" s="43"/>
      <c r="T91" s="43"/>
      <c r="U91" s="43">
        <v>0.5</v>
      </c>
      <c r="V91" s="43">
        <v>0.5</v>
      </c>
      <c r="W91" s="40">
        <f t="shared" si="2"/>
        <v>0.125</v>
      </c>
      <c r="X91" s="43"/>
      <c r="Y91" s="43"/>
      <c r="Z91" s="43"/>
      <c r="AA91" s="35" t="s">
        <v>419</v>
      </c>
      <c r="AB91" s="43"/>
      <c r="AC91" s="43"/>
      <c r="AD91" s="43"/>
      <c r="AE91" s="43"/>
      <c r="AF91" s="3"/>
      <c r="AG91" s="8"/>
      <c r="AH91" s="9"/>
      <c r="AI91" s="11"/>
      <c r="AJ91" s="9"/>
      <c r="AK91" s="11"/>
      <c r="AL91" s="11"/>
      <c r="AM91" s="11"/>
      <c r="AN91" s="11"/>
      <c r="AO91" s="10"/>
    </row>
    <row r="92" spans="1:41" x14ac:dyDescent="0.25">
      <c r="A92" s="284"/>
      <c r="B92" s="156">
        <v>82</v>
      </c>
      <c r="C92" s="44" t="s">
        <v>25</v>
      </c>
      <c r="D92" s="156" t="s">
        <v>148</v>
      </c>
      <c r="E92" s="180" t="s">
        <v>146</v>
      </c>
      <c r="F92" s="164">
        <v>3</v>
      </c>
      <c r="G92" s="43"/>
      <c r="H92" s="43">
        <v>2</v>
      </c>
      <c r="I92" s="86" t="s">
        <v>614</v>
      </c>
      <c r="J92" s="43">
        <f t="shared" si="1"/>
        <v>0.4</v>
      </c>
      <c r="K92" s="43">
        <v>0.75</v>
      </c>
      <c r="L92" s="43"/>
      <c r="M92" s="43"/>
      <c r="N92" s="43">
        <v>12</v>
      </c>
      <c r="O92" s="223">
        <v>0</v>
      </c>
      <c r="P92" s="43" t="s">
        <v>651</v>
      </c>
      <c r="Q92" s="43">
        <v>2</v>
      </c>
      <c r="R92" s="223">
        <v>0</v>
      </c>
      <c r="S92" s="43" t="s">
        <v>588</v>
      </c>
      <c r="T92" s="43"/>
      <c r="U92" s="43">
        <v>1</v>
      </c>
      <c r="V92" s="43">
        <v>1</v>
      </c>
      <c r="W92" s="40">
        <f t="shared" si="2"/>
        <v>0.25</v>
      </c>
      <c r="X92" s="43">
        <v>1.5</v>
      </c>
      <c r="Y92" s="43">
        <v>2</v>
      </c>
      <c r="Z92" s="43" t="s">
        <v>642</v>
      </c>
      <c r="AA92" s="43"/>
      <c r="AB92" s="43"/>
      <c r="AC92" s="43"/>
      <c r="AD92" s="43"/>
      <c r="AE92" s="43"/>
      <c r="AF92" s="3"/>
      <c r="AG92" s="16"/>
      <c r="AH92" s="8"/>
      <c r="AI92" s="8"/>
      <c r="AJ92" s="8"/>
      <c r="AK92" s="8"/>
      <c r="AL92" s="16"/>
      <c r="AM92" s="16"/>
      <c r="AN92" s="16"/>
      <c r="AO92" s="6"/>
    </row>
    <row r="93" spans="1:41" customFormat="1" x14ac:dyDescent="0.25">
      <c r="A93" s="284"/>
      <c r="B93" s="156">
        <v>83</v>
      </c>
      <c r="C93" s="44" t="s">
        <v>25</v>
      </c>
      <c r="D93" s="164" t="s">
        <v>148</v>
      </c>
      <c r="E93" s="171" t="s">
        <v>147</v>
      </c>
      <c r="F93" s="164">
        <v>4</v>
      </c>
      <c r="G93" s="43"/>
      <c r="H93" s="43"/>
      <c r="I93" s="43"/>
      <c r="J93" s="43"/>
      <c r="K93" s="43"/>
      <c r="L93" s="43"/>
      <c r="M93" s="43"/>
      <c r="N93" s="43">
        <v>32</v>
      </c>
      <c r="O93" s="223">
        <v>0</v>
      </c>
      <c r="P93" s="43"/>
      <c r="Q93" s="43">
        <v>36</v>
      </c>
      <c r="R93" s="223">
        <v>0</v>
      </c>
      <c r="S93" s="43"/>
      <c r="T93" s="43" t="s">
        <v>431</v>
      </c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3"/>
      <c r="AG93" s="16"/>
      <c r="AH93" s="8"/>
      <c r="AI93" s="8"/>
      <c r="AJ93" s="8"/>
      <c r="AK93" s="8"/>
      <c r="AL93" s="16"/>
      <c r="AM93" s="16"/>
      <c r="AN93" s="16"/>
      <c r="AO93" s="6"/>
    </row>
    <row r="94" spans="1:41" customFormat="1" x14ac:dyDescent="0.25">
      <c r="A94" s="284"/>
      <c r="B94" s="156">
        <v>84</v>
      </c>
      <c r="C94" s="44" t="s">
        <v>25</v>
      </c>
      <c r="D94" s="164" t="s">
        <v>148</v>
      </c>
      <c r="E94" s="171" t="s">
        <v>445</v>
      </c>
      <c r="F94" s="164">
        <v>4</v>
      </c>
      <c r="G94" s="40"/>
      <c r="H94" s="40"/>
      <c r="I94" s="132"/>
      <c r="J94" s="43"/>
      <c r="K94" s="40"/>
      <c r="L94" s="40"/>
      <c r="M94" s="40"/>
      <c r="N94" s="40">
        <v>15</v>
      </c>
      <c r="O94" s="223">
        <v>0</v>
      </c>
      <c r="P94" s="43"/>
      <c r="Q94" s="43">
        <v>15</v>
      </c>
      <c r="R94" s="223">
        <v>0</v>
      </c>
      <c r="S94" s="43"/>
      <c r="T94" s="40" t="s">
        <v>432</v>
      </c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3"/>
      <c r="AG94" s="16"/>
      <c r="AH94" s="8"/>
      <c r="AI94" s="8"/>
      <c r="AJ94" s="8"/>
      <c r="AK94" s="8"/>
      <c r="AL94" s="16"/>
      <c r="AM94" s="16"/>
      <c r="AN94" s="16"/>
      <c r="AO94" s="6"/>
    </row>
    <row r="95" spans="1:41" x14ac:dyDescent="0.25">
      <c r="A95" s="284"/>
      <c r="B95" s="156">
        <v>85</v>
      </c>
      <c r="C95" s="44" t="s">
        <v>25</v>
      </c>
      <c r="D95" s="156" t="s">
        <v>148</v>
      </c>
      <c r="E95" s="180" t="s">
        <v>139</v>
      </c>
      <c r="F95" s="164">
        <v>2</v>
      </c>
      <c r="G95" s="43"/>
      <c r="H95" s="43">
        <v>1.5</v>
      </c>
      <c r="I95" s="82" t="s">
        <v>609</v>
      </c>
      <c r="J95" s="43">
        <f>H95*0.2</f>
        <v>0.30000000000000004</v>
      </c>
      <c r="K95" s="43">
        <v>0.5</v>
      </c>
      <c r="L95" s="43"/>
      <c r="M95" s="43"/>
      <c r="N95" s="43">
        <v>3</v>
      </c>
      <c r="O95" s="223">
        <v>0</v>
      </c>
      <c r="P95" s="43" t="s">
        <v>651</v>
      </c>
      <c r="Q95" s="43">
        <v>3</v>
      </c>
      <c r="R95" s="43">
        <v>3</v>
      </c>
      <c r="S95" s="43" t="s">
        <v>587</v>
      </c>
      <c r="T95" s="43"/>
      <c r="U95" s="43">
        <v>0.5</v>
      </c>
      <c r="V95" s="43">
        <v>0.5</v>
      </c>
      <c r="W95" s="40">
        <f>U95*0.25</f>
        <v>0.125</v>
      </c>
      <c r="X95" s="43">
        <v>0.5</v>
      </c>
      <c r="Y95" s="43">
        <v>1</v>
      </c>
      <c r="Z95" s="43" t="s">
        <v>642</v>
      </c>
      <c r="AA95" s="43"/>
      <c r="AB95" s="43"/>
      <c r="AC95" s="43"/>
      <c r="AD95" s="43"/>
      <c r="AE95" s="43"/>
      <c r="AF95" s="3"/>
      <c r="AG95" s="8"/>
      <c r="AH95" s="9"/>
      <c r="AI95" s="11"/>
      <c r="AJ95" s="9"/>
      <c r="AK95" s="11"/>
      <c r="AL95" s="11"/>
      <c r="AM95" s="11"/>
      <c r="AN95" s="11"/>
      <c r="AO95" s="10"/>
    </row>
    <row r="96" spans="1:41" x14ac:dyDescent="0.25">
      <c r="B96" s="156">
        <v>86</v>
      </c>
      <c r="C96" s="44" t="s">
        <v>26</v>
      </c>
      <c r="D96" s="156" t="s">
        <v>759</v>
      </c>
      <c r="E96" s="180" t="s">
        <v>897</v>
      </c>
      <c r="F96" s="156">
        <v>4</v>
      </c>
      <c r="G96" s="156"/>
      <c r="H96" s="156"/>
      <c r="I96" s="156"/>
      <c r="J96" s="156"/>
      <c r="K96" s="156"/>
      <c r="L96" s="156"/>
      <c r="M96" s="156"/>
      <c r="N96" s="156"/>
      <c r="O96" s="164"/>
      <c r="P96" s="164"/>
      <c r="Q96" s="164"/>
      <c r="R96" s="164"/>
      <c r="S96" s="156"/>
      <c r="T96" s="152"/>
      <c r="U96" s="156"/>
      <c r="V96" s="156"/>
      <c r="W96" s="156"/>
      <c r="X96" s="156"/>
      <c r="Y96" s="156"/>
      <c r="Z96" s="156"/>
      <c r="AA96" s="152"/>
      <c r="AB96" s="152"/>
      <c r="AC96" s="152"/>
      <c r="AD96" s="152"/>
      <c r="AE96" s="152"/>
      <c r="AF96" s="152"/>
      <c r="AG96" s="152"/>
      <c r="AH96" s="152"/>
      <c r="AI96" s="152"/>
      <c r="AJ96" s="152"/>
      <c r="AK96" s="152"/>
      <c r="AL96" s="152"/>
      <c r="AM96" s="152"/>
      <c r="AN96" s="152"/>
      <c r="AO96" s="152"/>
    </row>
    <row r="97" spans="1:41" s="45" customFormat="1" x14ac:dyDescent="0.25">
      <c r="A97" s="157"/>
      <c r="B97" s="156">
        <v>87</v>
      </c>
      <c r="C97" s="44" t="s">
        <v>444</v>
      </c>
      <c r="D97" s="156" t="s">
        <v>759</v>
      </c>
      <c r="E97" s="180" t="s">
        <v>898</v>
      </c>
      <c r="F97" s="156">
        <v>4</v>
      </c>
      <c r="G97" s="44"/>
      <c r="H97" s="44"/>
      <c r="I97" s="44"/>
      <c r="J97" s="44"/>
      <c r="K97" s="44"/>
      <c r="L97" s="44"/>
      <c r="M97" s="44"/>
      <c r="N97" s="44"/>
      <c r="O97" s="42"/>
      <c r="P97" s="42"/>
      <c r="Q97" s="42"/>
      <c r="R97" s="42"/>
      <c r="S97" s="44"/>
      <c r="T97" s="8"/>
      <c r="U97" s="44"/>
      <c r="V97" s="44"/>
      <c r="W97" s="44"/>
      <c r="X97" s="44"/>
      <c r="Y97" s="44"/>
      <c r="Z97" s="44"/>
      <c r="AA97" s="8"/>
      <c r="AB97" s="8"/>
      <c r="AC97" s="8"/>
      <c r="AD97" s="8"/>
      <c r="AE97" s="8"/>
      <c r="AF97" s="8"/>
      <c r="AG97" s="8"/>
      <c r="AH97" s="43"/>
      <c r="AI97" s="43"/>
      <c r="AJ97" s="43"/>
      <c r="AK97" s="43"/>
      <c r="AL97" s="43"/>
      <c r="AM97" s="43"/>
      <c r="AN97" s="43"/>
      <c r="AO97" s="43"/>
    </row>
    <row r="98" spans="1:41" s="45" customFormat="1" x14ac:dyDescent="0.25">
      <c r="A98" s="157"/>
      <c r="B98" s="156">
        <v>88</v>
      </c>
      <c r="C98" s="44" t="s">
        <v>444</v>
      </c>
      <c r="D98" s="156" t="s">
        <v>759</v>
      </c>
      <c r="E98" s="180" t="s">
        <v>899</v>
      </c>
      <c r="F98" s="156">
        <v>4</v>
      </c>
      <c r="G98" s="44"/>
      <c r="H98" s="44"/>
      <c r="I98" s="44"/>
      <c r="J98" s="44"/>
      <c r="K98" s="44"/>
      <c r="L98" s="44"/>
      <c r="M98" s="44"/>
      <c r="N98" s="44"/>
      <c r="O98" s="42"/>
      <c r="P98" s="42"/>
      <c r="Q98" s="42"/>
      <c r="R98" s="42"/>
      <c r="S98" s="44"/>
      <c r="T98" s="8"/>
      <c r="U98" s="44"/>
      <c r="V98" s="44"/>
      <c r="W98" s="44"/>
      <c r="X98" s="44"/>
      <c r="Y98" s="44"/>
      <c r="Z98" s="44"/>
      <c r="AA98" s="8"/>
      <c r="AB98" s="8"/>
      <c r="AC98" s="8"/>
      <c r="AD98" s="8"/>
      <c r="AE98" s="8"/>
      <c r="AF98" s="8"/>
      <c r="AG98" s="8"/>
      <c r="AH98" s="43"/>
      <c r="AI98" s="43"/>
      <c r="AJ98" s="43"/>
      <c r="AK98" s="43"/>
      <c r="AL98" s="43"/>
      <c r="AM98" s="43"/>
      <c r="AN98" s="43"/>
      <c r="AO98" s="43"/>
    </row>
    <row r="99" spans="1:41" customFormat="1" x14ac:dyDescent="0.25">
      <c r="A99" s="286"/>
      <c r="B99" s="156">
        <v>89</v>
      </c>
      <c r="C99" s="44" t="s">
        <v>26</v>
      </c>
      <c r="D99" s="156" t="s">
        <v>162</v>
      </c>
      <c r="E99" s="168" t="s">
        <v>97</v>
      </c>
      <c r="F99" s="164">
        <v>3</v>
      </c>
      <c r="G99" s="43"/>
      <c r="H99" s="43"/>
      <c r="I99" s="86" t="s">
        <v>615</v>
      </c>
      <c r="J99" s="43"/>
      <c r="K99" s="43">
        <v>0.5</v>
      </c>
      <c r="L99" s="43"/>
      <c r="M99" s="43"/>
      <c r="N99" s="43" t="s">
        <v>424</v>
      </c>
      <c r="O99" s="43" t="s">
        <v>424</v>
      </c>
      <c r="P99" s="43" t="s">
        <v>659</v>
      </c>
      <c r="Q99" s="43" t="s">
        <v>424</v>
      </c>
      <c r="R99" s="43" t="s">
        <v>424</v>
      </c>
      <c r="S99" s="43" t="s">
        <v>588</v>
      </c>
      <c r="T99" s="43" t="s">
        <v>433</v>
      </c>
      <c r="U99" s="43"/>
      <c r="V99" s="43"/>
      <c r="W99" s="43"/>
      <c r="X99" s="43">
        <v>1</v>
      </c>
      <c r="Y99" s="43"/>
      <c r="Z99" s="43" t="s">
        <v>641</v>
      </c>
      <c r="AA99" s="35" t="s">
        <v>420</v>
      </c>
      <c r="AB99" s="43"/>
      <c r="AC99" s="43"/>
      <c r="AD99" s="43"/>
      <c r="AE99" s="43"/>
      <c r="AF99" s="3"/>
      <c r="AG99" s="16"/>
      <c r="AH99" s="8"/>
      <c r="AI99" s="8"/>
      <c r="AJ99" s="8"/>
      <c r="AK99" s="8"/>
      <c r="AL99" s="16"/>
      <c r="AM99" s="16"/>
      <c r="AN99" s="16"/>
      <c r="AO99" s="6"/>
    </row>
    <row r="100" spans="1:41" customFormat="1" x14ac:dyDescent="0.25">
      <c r="A100" s="286"/>
      <c r="B100" s="156">
        <v>90</v>
      </c>
      <c r="C100" s="44" t="s">
        <v>157</v>
      </c>
      <c r="D100" s="156" t="s">
        <v>44</v>
      </c>
      <c r="E100" s="167" t="s">
        <v>156</v>
      </c>
      <c r="F100" s="156">
        <v>3</v>
      </c>
      <c r="G100" s="40"/>
      <c r="H100" s="40"/>
      <c r="I100" s="131" t="s">
        <v>615</v>
      </c>
      <c r="J100" s="43"/>
      <c r="K100" s="40">
        <v>1</v>
      </c>
      <c r="L100" s="40"/>
      <c r="M100" s="40"/>
      <c r="N100" s="40">
        <v>2</v>
      </c>
      <c r="O100" s="43">
        <v>2</v>
      </c>
      <c r="P100" s="43" t="s">
        <v>660</v>
      </c>
      <c r="Q100" s="43">
        <v>30</v>
      </c>
      <c r="R100" s="223">
        <v>20</v>
      </c>
      <c r="S100" s="40" t="s">
        <v>588</v>
      </c>
      <c r="T100" s="40" t="s">
        <v>434</v>
      </c>
      <c r="U100" s="40"/>
      <c r="V100" s="40"/>
      <c r="W100" s="40"/>
      <c r="X100" s="40">
        <v>2</v>
      </c>
      <c r="Y100" s="40">
        <v>3</v>
      </c>
      <c r="Z100" s="40" t="s">
        <v>641</v>
      </c>
      <c r="AA100" s="40"/>
      <c r="AB100" s="40"/>
      <c r="AC100" s="40"/>
      <c r="AD100" s="40"/>
      <c r="AE100" s="40"/>
      <c r="AF100" s="3"/>
      <c r="AG100" s="16"/>
      <c r="AH100" s="16"/>
      <c r="AI100" s="8"/>
      <c r="AJ100" s="8"/>
      <c r="AK100" s="3"/>
      <c r="AL100" s="16"/>
      <c r="AM100" s="16"/>
      <c r="AN100" s="16"/>
      <c r="AO100" s="6"/>
    </row>
    <row r="101" spans="1:41" customFormat="1" x14ac:dyDescent="0.25">
      <c r="A101" s="287"/>
      <c r="B101" s="156">
        <v>91</v>
      </c>
      <c r="C101" s="43" t="s">
        <v>36</v>
      </c>
      <c r="D101" s="164" t="s">
        <v>756</v>
      </c>
      <c r="E101" s="172" t="s">
        <v>37</v>
      </c>
      <c r="F101" s="218">
        <v>1</v>
      </c>
      <c r="G101" s="39" t="s">
        <v>900</v>
      </c>
      <c r="H101" s="39">
        <v>2</v>
      </c>
      <c r="I101" s="82" t="s">
        <v>615</v>
      </c>
      <c r="J101" s="43">
        <f>H101*0.2</f>
        <v>0.4</v>
      </c>
      <c r="K101" s="39"/>
      <c r="L101" s="39"/>
      <c r="M101" s="39"/>
      <c r="N101" s="39"/>
      <c r="O101" s="37"/>
      <c r="P101" s="37"/>
      <c r="Q101" s="37"/>
      <c r="R101" s="37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"/>
      <c r="AG101" s="22"/>
      <c r="AH101" s="16"/>
      <c r="AI101" s="8"/>
      <c r="AJ101" s="8"/>
      <c r="AK101" s="3"/>
      <c r="AL101" s="16"/>
      <c r="AM101" s="16"/>
      <c r="AN101" s="16"/>
      <c r="AO101" s="6"/>
    </row>
    <row r="102" spans="1:41" customFormat="1" x14ac:dyDescent="0.25">
      <c r="A102" s="157"/>
      <c r="B102" s="156">
        <v>92</v>
      </c>
      <c r="C102" s="176" t="s">
        <v>38</v>
      </c>
      <c r="D102" s="164" t="s">
        <v>756</v>
      </c>
      <c r="E102" s="167" t="s">
        <v>39</v>
      </c>
      <c r="F102" s="156">
        <v>2</v>
      </c>
      <c r="G102" s="40" t="s">
        <v>901</v>
      </c>
      <c r="H102" s="40"/>
      <c r="I102" s="82" t="s">
        <v>615</v>
      </c>
      <c r="J102" s="43"/>
      <c r="K102" s="40"/>
      <c r="L102" s="40"/>
      <c r="M102" s="40"/>
      <c r="N102" s="40"/>
      <c r="O102" s="43"/>
      <c r="P102" s="43"/>
      <c r="Q102" s="43"/>
      <c r="R102" s="43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3"/>
      <c r="AG102" s="8"/>
      <c r="AH102" s="16"/>
      <c r="AI102" s="8"/>
      <c r="AJ102" s="8"/>
      <c r="AK102" s="3"/>
      <c r="AL102" s="16"/>
      <c r="AM102" s="16"/>
      <c r="AN102" s="16"/>
      <c r="AO102" s="6"/>
    </row>
    <row r="103" spans="1:41" x14ac:dyDescent="0.25">
      <c r="A103" s="157"/>
      <c r="B103" s="156">
        <v>93</v>
      </c>
      <c r="C103" s="44" t="s">
        <v>40</v>
      </c>
      <c r="D103" s="164" t="s">
        <v>756</v>
      </c>
      <c r="E103" s="167" t="s">
        <v>155</v>
      </c>
      <c r="F103" s="156">
        <v>2</v>
      </c>
      <c r="G103" s="40" t="s">
        <v>901</v>
      </c>
      <c r="H103" s="40"/>
      <c r="I103" s="82" t="s">
        <v>615</v>
      </c>
      <c r="J103" s="43"/>
      <c r="K103" s="40"/>
      <c r="L103" s="40"/>
      <c r="M103" s="40"/>
      <c r="N103" s="40"/>
      <c r="O103" s="43"/>
      <c r="P103" s="43"/>
      <c r="Q103" s="43"/>
      <c r="R103" s="43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3"/>
      <c r="AG103" s="16"/>
      <c r="AH103" s="16"/>
      <c r="AI103" s="8"/>
      <c r="AJ103" s="8"/>
      <c r="AK103" s="3"/>
      <c r="AL103" s="16"/>
      <c r="AM103" s="16"/>
      <c r="AN103" s="16"/>
      <c r="AO103" s="6"/>
    </row>
    <row r="104" spans="1:41" customFormat="1" x14ac:dyDescent="0.25">
      <c r="A104" s="287"/>
      <c r="B104" s="156">
        <v>94</v>
      </c>
      <c r="C104" s="37" t="s">
        <v>32</v>
      </c>
      <c r="D104" s="164" t="s">
        <v>756</v>
      </c>
      <c r="E104" s="172" t="s">
        <v>33</v>
      </c>
      <c r="F104" s="218">
        <v>1</v>
      </c>
      <c r="G104" s="39" t="s">
        <v>878</v>
      </c>
      <c r="H104" s="39"/>
      <c r="I104" s="39"/>
      <c r="J104" s="43"/>
      <c r="K104" s="39">
        <v>1</v>
      </c>
      <c r="L104" s="39"/>
      <c r="M104" s="39"/>
      <c r="N104" s="39">
        <v>30</v>
      </c>
      <c r="O104" s="224">
        <v>0</v>
      </c>
      <c r="P104" s="43"/>
      <c r="Q104" s="37"/>
      <c r="R104" s="37"/>
      <c r="S104" s="39"/>
      <c r="T104" s="39"/>
      <c r="U104" s="39"/>
      <c r="V104" s="39"/>
      <c r="W104" s="39"/>
      <c r="X104" s="39">
        <v>2</v>
      </c>
      <c r="Y104" s="39">
        <v>3</v>
      </c>
      <c r="Z104" s="39"/>
      <c r="AA104" s="22" t="s">
        <v>421</v>
      </c>
      <c r="AB104" s="39"/>
      <c r="AC104" s="39"/>
      <c r="AD104" s="39"/>
      <c r="AE104" s="39"/>
      <c r="AF104" s="3"/>
      <c r="AG104" s="20"/>
      <c r="AH104" s="16"/>
      <c r="AI104" s="8"/>
      <c r="AJ104" s="8"/>
      <c r="AK104" s="8"/>
      <c r="AL104" s="16"/>
      <c r="AM104" s="16"/>
      <c r="AN104" s="8"/>
      <c r="AO104" s="6"/>
    </row>
    <row r="105" spans="1:41" x14ac:dyDescent="0.25">
      <c r="A105" s="157"/>
      <c r="B105" s="156">
        <v>95</v>
      </c>
      <c r="C105" s="37" t="s">
        <v>34</v>
      </c>
      <c r="D105" s="164" t="s">
        <v>756</v>
      </c>
      <c r="E105" s="172" t="s">
        <v>35</v>
      </c>
      <c r="F105" s="218">
        <v>2</v>
      </c>
      <c r="G105" s="39" t="s">
        <v>878</v>
      </c>
      <c r="H105" s="39"/>
      <c r="I105" s="39"/>
      <c r="J105" s="43"/>
      <c r="K105" s="39"/>
      <c r="L105" s="39"/>
      <c r="M105" s="39"/>
      <c r="N105" s="39">
        <v>6</v>
      </c>
      <c r="O105" s="37">
        <v>6</v>
      </c>
      <c r="P105" s="43" t="s">
        <v>661</v>
      </c>
      <c r="Q105" s="37"/>
      <c r="R105" s="37"/>
      <c r="S105" s="39"/>
      <c r="T105" s="39" t="s">
        <v>435</v>
      </c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"/>
      <c r="AG105" s="20"/>
      <c r="AH105" s="16"/>
      <c r="AI105" s="8"/>
      <c r="AJ105" s="8"/>
      <c r="AK105" s="8"/>
      <c r="AL105" s="16"/>
      <c r="AM105" s="16"/>
      <c r="AN105" s="8"/>
      <c r="AO105" s="6"/>
    </row>
    <row r="106" spans="1:41" x14ac:dyDescent="0.25">
      <c r="A106" s="157"/>
      <c r="B106" s="156">
        <v>96</v>
      </c>
      <c r="C106" s="44" t="s">
        <v>34</v>
      </c>
      <c r="D106" s="164" t="s">
        <v>756</v>
      </c>
      <c r="E106" s="167" t="s">
        <v>41</v>
      </c>
      <c r="F106" s="156">
        <v>2</v>
      </c>
      <c r="G106" s="40" t="s">
        <v>902</v>
      </c>
      <c r="H106" s="40"/>
      <c r="I106" s="40"/>
      <c r="J106" s="43"/>
      <c r="K106" s="40"/>
      <c r="L106" s="40"/>
      <c r="M106" s="40"/>
      <c r="N106" s="40"/>
      <c r="O106" s="43"/>
      <c r="P106" s="43"/>
      <c r="Q106" s="43"/>
      <c r="R106" s="43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3"/>
      <c r="AG106" s="16"/>
      <c r="AH106" s="16"/>
      <c r="AI106" s="8"/>
      <c r="AJ106" s="8"/>
      <c r="AK106" s="3"/>
      <c r="AL106" s="16"/>
      <c r="AM106" s="16"/>
      <c r="AN106" s="16"/>
      <c r="AO106" s="6"/>
    </row>
    <row r="107" spans="1:41" customFormat="1" x14ac:dyDescent="0.25">
      <c r="A107" s="288"/>
      <c r="B107" s="156">
        <v>97</v>
      </c>
      <c r="C107" s="37" t="s">
        <v>42</v>
      </c>
      <c r="D107" s="156" t="s">
        <v>44</v>
      </c>
      <c r="E107" s="168" t="s">
        <v>43</v>
      </c>
      <c r="F107" s="218">
        <v>3</v>
      </c>
      <c r="G107" s="41"/>
      <c r="H107" s="41"/>
      <c r="I107" s="41"/>
      <c r="J107" s="43"/>
      <c r="K107" s="41"/>
      <c r="L107" s="41"/>
      <c r="M107" s="41"/>
      <c r="N107" s="41"/>
      <c r="O107" s="41"/>
      <c r="P107" s="41" t="s">
        <v>651</v>
      </c>
      <c r="Q107" s="41">
        <v>18</v>
      </c>
      <c r="R107" s="41">
        <v>18</v>
      </c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3"/>
      <c r="AG107" s="22"/>
      <c r="AH107" s="16"/>
      <c r="AI107" s="8"/>
      <c r="AJ107" s="8"/>
      <c r="AK107" s="3"/>
      <c r="AL107" s="16"/>
      <c r="AM107" s="16"/>
      <c r="AN107" s="16"/>
      <c r="AO107" s="6"/>
    </row>
    <row r="108" spans="1:41" x14ac:dyDescent="0.25">
      <c r="B108" s="156">
        <v>98</v>
      </c>
      <c r="C108" s="37" t="s">
        <v>404</v>
      </c>
      <c r="D108" s="156" t="s">
        <v>760</v>
      </c>
      <c r="E108" s="152" t="s">
        <v>713</v>
      </c>
      <c r="F108" s="219"/>
      <c r="G108" s="44"/>
      <c r="H108" s="156"/>
      <c r="I108" s="37"/>
      <c r="J108" s="44"/>
      <c r="K108" s="156"/>
      <c r="L108" s="37"/>
      <c r="M108" s="44"/>
      <c r="N108" s="156"/>
      <c r="O108" s="37"/>
      <c r="P108" s="44"/>
      <c r="Q108" s="156"/>
      <c r="R108" s="37"/>
      <c r="S108" s="44"/>
      <c r="T108" s="152"/>
      <c r="U108" s="37"/>
      <c r="V108" s="44"/>
      <c r="W108" s="156"/>
      <c r="X108" s="37"/>
      <c r="Y108" s="44"/>
      <c r="Z108" s="156"/>
      <c r="AA108" s="17"/>
      <c r="AB108" s="8"/>
      <c r="AC108" s="152"/>
      <c r="AD108" s="17"/>
      <c r="AE108" s="8"/>
      <c r="AF108" s="152"/>
      <c r="AG108" s="17"/>
      <c r="AH108" s="8"/>
      <c r="AI108" s="152"/>
      <c r="AJ108" s="17"/>
      <c r="AK108" s="8"/>
      <c r="AL108" s="152"/>
      <c r="AM108" s="17"/>
      <c r="AN108" s="8"/>
      <c r="AO108" s="152"/>
    </row>
    <row r="109" spans="1:41" s="45" customFormat="1" x14ac:dyDescent="0.25">
      <c r="A109" s="84"/>
      <c r="B109" s="156"/>
      <c r="C109" s="37"/>
      <c r="D109" s="156"/>
      <c r="E109" s="152"/>
      <c r="F109" s="219"/>
      <c r="G109" s="44"/>
      <c r="H109" s="156"/>
      <c r="I109" s="137"/>
      <c r="J109" s="124"/>
      <c r="K109" s="156"/>
      <c r="L109" s="37"/>
      <c r="M109" s="44"/>
      <c r="N109" s="156"/>
      <c r="O109" s="37"/>
      <c r="P109" s="44"/>
      <c r="Q109" s="156"/>
      <c r="R109" s="37"/>
      <c r="S109" s="44"/>
      <c r="T109" s="152"/>
      <c r="U109" s="37"/>
      <c r="V109" s="44"/>
      <c r="W109" s="156"/>
      <c r="X109" s="37"/>
      <c r="Y109" s="44"/>
      <c r="Z109" s="156"/>
      <c r="AA109" s="17"/>
      <c r="AB109" s="8"/>
      <c r="AC109" s="152"/>
      <c r="AD109" s="17"/>
      <c r="AE109" s="8"/>
      <c r="AF109" s="152"/>
      <c r="AG109" s="17"/>
      <c r="AH109" s="8"/>
      <c r="AI109" s="152"/>
      <c r="AJ109" s="17"/>
      <c r="AK109" s="8"/>
      <c r="AL109" s="152"/>
      <c r="AM109" s="17"/>
      <c r="AN109" s="8"/>
      <c r="AO109" s="152"/>
    </row>
    <row r="110" spans="1:41" s="45" customFormat="1" x14ac:dyDescent="0.25">
      <c r="A110" s="84"/>
      <c r="B110" s="156"/>
      <c r="C110" s="37"/>
      <c r="D110" s="156"/>
      <c r="E110" s="152"/>
      <c r="F110" s="219"/>
      <c r="G110" s="44"/>
      <c r="H110" s="156"/>
      <c r="I110" s="137"/>
      <c r="J110" s="124"/>
      <c r="K110" s="156"/>
      <c r="L110" s="37"/>
      <c r="M110" s="44"/>
      <c r="N110" s="156"/>
      <c r="O110" s="37"/>
      <c r="P110" s="44"/>
      <c r="Q110" s="156"/>
      <c r="R110" s="37"/>
      <c r="S110" s="44"/>
      <c r="T110" s="152"/>
      <c r="U110" s="37"/>
      <c r="V110" s="44"/>
      <c r="W110" s="156"/>
      <c r="X110" s="37"/>
      <c r="Y110" s="44"/>
      <c r="Z110" s="156"/>
      <c r="AA110" s="17"/>
      <c r="AB110" s="8"/>
      <c r="AC110" s="152"/>
      <c r="AD110" s="17"/>
      <c r="AE110" s="8"/>
      <c r="AF110" s="152"/>
      <c r="AG110" s="17"/>
      <c r="AH110" s="8"/>
      <c r="AI110" s="152"/>
      <c r="AJ110" s="17"/>
      <c r="AK110" s="8"/>
      <c r="AL110" s="152"/>
      <c r="AM110" s="17"/>
      <c r="AN110" s="8"/>
      <c r="AO110" s="152"/>
    </row>
    <row r="111" spans="1:41" s="45" customFormat="1" x14ac:dyDescent="0.25">
      <c r="A111" s="84"/>
      <c r="B111" s="156">
        <v>200</v>
      </c>
      <c r="C111" s="43" t="s">
        <v>101</v>
      </c>
      <c r="D111" s="164" t="s">
        <v>103</v>
      </c>
      <c r="E111" s="170" t="s">
        <v>617</v>
      </c>
      <c r="F111" s="156"/>
      <c r="G111" s="40"/>
      <c r="H111" s="40"/>
      <c r="I111" s="108"/>
      <c r="J111" s="136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3"/>
      <c r="AG111" s="22"/>
      <c r="AH111" s="16"/>
      <c r="AI111" s="8"/>
      <c r="AJ111" s="8"/>
      <c r="AK111" s="3"/>
      <c r="AL111" s="16"/>
      <c r="AM111" s="16"/>
      <c r="AN111" s="16"/>
      <c r="AO111" s="6"/>
    </row>
    <row r="112" spans="1:41" s="45" customFormat="1" x14ac:dyDescent="0.25">
      <c r="A112" s="157"/>
      <c r="B112" s="156">
        <v>201</v>
      </c>
      <c r="C112" s="43" t="s">
        <v>101</v>
      </c>
      <c r="D112" s="164" t="s">
        <v>99</v>
      </c>
      <c r="E112" s="174" t="s">
        <v>904</v>
      </c>
      <c r="F112" s="156">
        <v>2</v>
      </c>
      <c r="G112" s="40"/>
      <c r="H112" s="40"/>
      <c r="I112" s="82" t="s">
        <v>614</v>
      </c>
      <c r="J112" s="43"/>
      <c r="K112" s="40">
        <v>9</v>
      </c>
      <c r="L112" s="40"/>
      <c r="M112" s="40"/>
      <c r="N112" s="40"/>
      <c r="O112" s="40"/>
      <c r="P112" s="40"/>
      <c r="Q112" s="40"/>
      <c r="R112" s="40"/>
      <c r="S112" s="40"/>
      <c r="T112" s="40"/>
      <c r="U112" s="43">
        <v>75</v>
      </c>
      <c r="V112" s="51">
        <v>40</v>
      </c>
      <c r="W112" s="40">
        <f t="shared" ref="W112:W114" si="3">U112*0.25</f>
        <v>18.75</v>
      </c>
      <c r="X112" s="40">
        <v>20</v>
      </c>
      <c r="Y112" s="40">
        <v>50</v>
      </c>
      <c r="Z112" s="40" t="s">
        <v>646</v>
      </c>
      <c r="AA112" s="40"/>
      <c r="AB112" s="40"/>
      <c r="AC112" s="40"/>
      <c r="AD112" s="40"/>
      <c r="AE112" s="40"/>
      <c r="AF112" s="3"/>
      <c r="AG112" s="22"/>
      <c r="AH112" s="8"/>
      <c r="AI112" s="8"/>
      <c r="AJ112" s="8"/>
      <c r="AK112" s="3"/>
      <c r="AL112" s="16"/>
      <c r="AM112" s="8"/>
      <c r="AN112" s="8"/>
      <c r="AO112" s="6"/>
    </row>
    <row r="113" spans="1:41" x14ac:dyDescent="0.25">
      <c r="A113" s="287"/>
      <c r="B113" s="156">
        <v>202</v>
      </c>
      <c r="C113" s="43" t="s">
        <v>101</v>
      </c>
      <c r="D113" s="164" t="s">
        <v>99</v>
      </c>
      <c r="E113" s="174" t="s">
        <v>905</v>
      </c>
      <c r="F113" s="218">
        <v>3</v>
      </c>
      <c r="G113" s="39"/>
      <c r="H113" s="39"/>
      <c r="I113" s="82" t="s">
        <v>614</v>
      </c>
      <c r="J113" s="43"/>
      <c r="K113" s="39">
        <v>4</v>
      </c>
      <c r="L113" s="39"/>
      <c r="M113" s="39"/>
      <c r="N113" s="39"/>
      <c r="O113" s="39"/>
      <c r="P113" s="39"/>
      <c r="Q113" s="39"/>
      <c r="R113" s="39"/>
      <c r="S113" s="39"/>
      <c r="T113" s="39"/>
      <c r="U113" s="37">
        <v>37.5</v>
      </c>
      <c r="V113" s="52">
        <v>20</v>
      </c>
      <c r="W113" s="40">
        <f t="shared" si="3"/>
        <v>9.375</v>
      </c>
      <c r="X113" s="39">
        <v>10</v>
      </c>
      <c r="Y113" s="39">
        <v>30</v>
      </c>
      <c r="Z113" s="40" t="s">
        <v>646</v>
      </c>
      <c r="AA113" s="39"/>
      <c r="AB113" s="39"/>
      <c r="AC113" s="39"/>
      <c r="AD113" s="39"/>
      <c r="AE113" s="39"/>
      <c r="AF113" s="3"/>
      <c r="AG113" s="22"/>
      <c r="AH113" s="8"/>
      <c r="AI113" s="8"/>
      <c r="AJ113" s="8"/>
      <c r="AK113" s="8"/>
      <c r="AL113" s="16"/>
      <c r="AM113" s="8"/>
      <c r="AN113" s="8"/>
      <c r="AO113" s="6"/>
    </row>
    <row r="114" spans="1:41" customFormat="1" x14ac:dyDescent="0.25">
      <c r="A114" s="157"/>
      <c r="B114" s="156">
        <v>203</v>
      </c>
      <c r="C114" s="43" t="s">
        <v>101</v>
      </c>
      <c r="D114" s="164" t="s">
        <v>160</v>
      </c>
      <c r="E114" s="172" t="s">
        <v>903</v>
      </c>
      <c r="F114" s="219">
        <v>2</v>
      </c>
      <c r="G114" s="39"/>
      <c r="H114" s="39"/>
      <c r="I114" s="82" t="s">
        <v>611</v>
      </c>
      <c r="J114" s="43"/>
      <c r="K114" s="39">
        <v>0.5</v>
      </c>
      <c r="L114" s="39"/>
      <c r="M114" s="39"/>
      <c r="N114" s="39"/>
      <c r="O114" s="39"/>
      <c r="P114" s="39"/>
      <c r="Q114" s="39"/>
      <c r="R114" s="39"/>
      <c r="S114" s="39"/>
      <c r="T114" s="39"/>
      <c r="U114" s="39">
        <v>6</v>
      </c>
      <c r="V114" s="39">
        <v>6</v>
      </c>
      <c r="W114" s="40">
        <f t="shared" si="3"/>
        <v>1.5</v>
      </c>
      <c r="X114" s="39">
        <v>0.5</v>
      </c>
      <c r="Y114" s="39">
        <v>0.5</v>
      </c>
      <c r="Z114" s="40" t="s">
        <v>642</v>
      </c>
      <c r="AA114" s="39"/>
      <c r="AB114" s="39"/>
      <c r="AC114" s="39"/>
      <c r="AD114" s="39"/>
      <c r="AE114" s="39"/>
      <c r="AF114" s="3"/>
      <c r="AG114" s="22"/>
      <c r="AH114" s="8"/>
      <c r="AI114" s="8"/>
      <c r="AJ114" s="8"/>
      <c r="AK114" s="8"/>
      <c r="AL114" s="16"/>
      <c r="AM114" s="8"/>
      <c r="AN114" s="8"/>
      <c r="AO114" s="6"/>
    </row>
    <row r="115" spans="1:41" x14ac:dyDescent="0.25">
      <c r="A115" s="157"/>
      <c r="B115" s="156">
        <v>204</v>
      </c>
      <c r="C115" s="43" t="s">
        <v>101</v>
      </c>
      <c r="D115" s="164" t="s">
        <v>104</v>
      </c>
      <c r="E115" s="174" t="s">
        <v>451</v>
      </c>
      <c r="F115" s="156">
        <v>2</v>
      </c>
      <c r="G115" s="40"/>
      <c r="H115" s="43">
        <v>18</v>
      </c>
      <c r="I115" s="82" t="s">
        <v>616</v>
      </c>
      <c r="J115" s="43">
        <f>H115*0.2</f>
        <v>3.6</v>
      </c>
      <c r="K115" s="40">
        <v>2</v>
      </c>
      <c r="L115" s="40"/>
      <c r="M115" s="40"/>
      <c r="N115" s="40"/>
      <c r="O115" s="40"/>
      <c r="P115" s="40"/>
      <c r="Q115" s="40"/>
      <c r="R115" s="40"/>
      <c r="S115" s="40"/>
      <c r="T115" s="40"/>
      <c r="U115" s="43">
        <v>18</v>
      </c>
      <c r="V115" s="51">
        <v>9</v>
      </c>
      <c r="W115" s="40">
        <f>U115*0.25</f>
        <v>4.5</v>
      </c>
      <c r="X115" s="40">
        <v>2</v>
      </c>
      <c r="Y115" s="40">
        <v>3</v>
      </c>
      <c r="Z115" s="40" t="s">
        <v>643</v>
      </c>
      <c r="AA115" s="40"/>
      <c r="AB115" s="40"/>
      <c r="AC115" s="40"/>
      <c r="AD115" s="40"/>
      <c r="AE115" s="40"/>
      <c r="AF115" s="3"/>
      <c r="AG115" s="22"/>
      <c r="AH115" s="8"/>
      <c r="AI115" s="8"/>
      <c r="AJ115" s="8"/>
      <c r="AK115" s="8"/>
      <c r="AL115" s="16"/>
      <c r="AM115" s="16"/>
      <c r="AN115" s="16"/>
      <c r="AO115" s="6"/>
    </row>
    <row r="116" spans="1:41" x14ac:dyDescent="0.25">
      <c r="A116" s="157"/>
      <c r="B116" s="156">
        <v>205</v>
      </c>
      <c r="C116" s="43" t="s">
        <v>101</v>
      </c>
      <c r="D116" s="164" t="s">
        <v>104</v>
      </c>
      <c r="E116" s="174" t="s">
        <v>452</v>
      </c>
      <c r="F116" s="156">
        <v>2</v>
      </c>
      <c r="G116" s="40"/>
      <c r="H116" s="43">
        <v>9</v>
      </c>
      <c r="I116" s="82" t="s">
        <v>612</v>
      </c>
      <c r="J116" s="43">
        <f>H116*0.2</f>
        <v>1.8</v>
      </c>
      <c r="K116" s="40">
        <v>2</v>
      </c>
      <c r="L116" s="40"/>
      <c r="M116" s="40"/>
      <c r="N116" s="40"/>
      <c r="O116" s="40"/>
      <c r="P116" s="40"/>
      <c r="Q116" s="40"/>
      <c r="R116" s="40"/>
      <c r="S116" s="40"/>
      <c r="T116" s="40"/>
      <c r="U116" s="43">
        <v>9</v>
      </c>
      <c r="V116" s="51">
        <v>5</v>
      </c>
      <c r="W116" s="40">
        <f>U116*0.25</f>
        <v>2.25</v>
      </c>
      <c r="X116" s="40">
        <v>2</v>
      </c>
      <c r="Y116" s="40">
        <v>3</v>
      </c>
      <c r="Z116" s="40" t="s">
        <v>643</v>
      </c>
      <c r="AA116" s="40"/>
      <c r="AB116" s="40"/>
      <c r="AC116" s="40"/>
      <c r="AD116" s="40"/>
      <c r="AE116" s="40"/>
      <c r="AF116" s="3"/>
      <c r="AG116" s="22"/>
      <c r="AH116" s="8"/>
      <c r="AI116" s="8"/>
      <c r="AJ116" s="8"/>
      <c r="AK116" s="8"/>
      <c r="AL116" s="16"/>
      <c r="AM116" s="8"/>
      <c r="AN116" s="8"/>
      <c r="AO116" s="6"/>
    </row>
    <row r="117" spans="1:41" x14ac:dyDescent="0.25">
      <c r="A117" s="157"/>
      <c r="B117" s="156">
        <v>206</v>
      </c>
      <c r="C117" s="43" t="s">
        <v>101</v>
      </c>
      <c r="D117" s="164" t="s">
        <v>104</v>
      </c>
      <c r="E117" s="174" t="s">
        <v>453</v>
      </c>
      <c r="F117" s="156">
        <v>2</v>
      </c>
      <c r="G117" s="40"/>
      <c r="H117" s="43">
        <v>18</v>
      </c>
      <c r="I117" s="82" t="s">
        <v>609</v>
      </c>
      <c r="J117" s="43">
        <f>H117*0.2</f>
        <v>3.6</v>
      </c>
      <c r="K117" s="40">
        <v>2</v>
      </c>
      <c r="L117" s="40"/>
      <c r="M117" s="40"/>
      <c r="N117" s="40"/>
      <c r="O117" s="40"/>
      <c r="P117" s="40"/>
      <c r="Q117" s="40"/>
      <c r="R117" s="40"/>
      <c r="S117" s="40"/>
      <c r="T117" s="40"/>
      <c r="U117" s="43">
        <v>18</v>
      </c>
      <c r="V117" s="51">
        <v>9</v>
      </c>
      <c r="W117" s="40">
        <f>U117*0.25</f>
        <v>4.5</v>
      </c>
      <c r="X117" s="40">
        <v>2</v>
      </c>
      <c r="Y117" s="40">
        <v>3</v>
      </c>
      <c r="Z117" s="40" t="s">
        <v>643</v>
      </c>
      <c r="AA117" s="40"/>
      <c r="AB117" s="40"/>
      <c r="AC117" s="40"/>
      <c r="AD117" s="40"/>
      <c r="AE117" s="40"/>
      <c r="AF117" s="3"/>
      <c r="AG117" s="22"/>
      <c r="AH117" s="8"/>
      <c r="AI117" s="8"/>
      <c r="AJ117" s="8"/>
      <c r="AK117" s="8"/>
      <c r="AL117" s="16"/>
      <c r="AM117" s="8"/>
      <c r="AN117" s="8"/>
      <c r="AO117" s="6"/>
    </row>
    <row r="118" spans="1:41" customFormat="1" x14ac:dyDescent="0.25">
      <c r="A118" s="288"/>
      <c r="B118" s="156">
        <v>207</v>
      </c>
      <c r="C118" s="43" t="s">
        <v>101</v>
      </c>
      <c r="D118" s="164" t="s">
        <v>30</v>
      </c>
      <c r="E118" s="174" t="s">
        <v>906</v>
      </c>
      <c r="F118" s="218">
        <v>3</v>
      </c>
      <c r="G118" s="39"/>
      <c r="H118" s="37">
        <v>15</v>
      </c>
      <c r="I118" s="37"/>
      <c r="J118" s="43">
        <f>H118*0.2</f>
        <v>3</v>
      </c>
      <c r="K118" s="39">
        <v>0.5</v>
      </c>
      <c r="L118" s="39"/>
      <c r="M118" s="39"/>
      <c r="N118" s="39"/>
      <c r="O118" s="39"/>
      <c r="P118" s="39"/>
      <c r="Q118" s="39"/>
      <c r="R118" s="39"/>
      <c r="S118" s="39"/>
      <c r="T118" s="39"/>
      <c r="U118" s="37">
        <v>15</v>
      </c>
      <c r="V118" s="52">
        <v>0</v>
      </c>
      <c r="W118" s="40">
        <f>U118*0.25</f>
        <v>3.75</v>
      </c>
      <c r="X118" s="39">
        <v>1</v>
      </c>
      <c r="Y118" s="39">
        <v>1</v>
      </c>
      <c r="Z118" s="39"/>
      <c r="AA118" s="39"/>
      <c r="AB118" s="39"/>
      <c r="AC118" s="39"/>
      <c r="AD118" s="39"/>
      <c r="AE118" s="39"/>
      <c r="AF118" s="3"/>
      <c r="AG118" s="22"/>
      <c r="AH118" s="16"/>
      <c r="AI118" s="8"/>
      <c r="AJ118" s="8"/>
      <c r="AK118" s="3"/>
      <c r="AL118" s="16"/>
      <c r="AM118" s="16"/>
      <c r="AN118" s="16"/>
      <c r="AO118" s="6"/>
    </row>
    <row r="119" spans="1:41" customFormat="1" x14ac:dyDescent="0.25">
      <c r="A119" s="288"/>
      <c r="B119" s="156">
        <v>208</v>
      </c>
      <c r="C119" s="43" t="s">
        <v>101</v>
      </c>
      <c r="D119" s="164" t="s">
        <v>30</v>
      </c>
      <c r="E119" s="167" t="s">
        <v>107</v>
      </c>
      <c r="F119" s="156">
        <v>4</v>
      </c>
      <c r="G119" s="40" t="s">
        <v>887</v>
      </c>
      <c r="H119" s="224">
        <v>8</v>
      </c>
      <c r="I119" s="37"/>
      <c r="J119" s="43">
        <f>H119*0.2</f>
        <v>1.6</v>
      </c>
      <c r="K119" s="40">
        <v>1</v>
      </c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51">
        <v>16</v>
      </c>
      <c r="W119" s="40"/>
      <c r="X119" s="40">
        <v>1</v>
      </c>
      <c r="Y119" s="40">
        <v>1.5</v>
      </c>
      <c r="Z119" s="40" t="s">
        <v>641</v>
      </c>
      <c r="AA119" s="40"/>
      <c r="AB119" s="40"/>
      <c r="AC119" s="40"/>
      <c r="AD119" s="40"/>
      <c r="AE119" s="40"/>
      <c r="AF119" s="3"/>
      <c r="AG119" s="8"/>
      <c r="AH119" s="8"/>
      <c r="AI119" s="8"/>
      <c r="AJ119" s="23"/>
      <c r="AK119" s="16"/>
      <c r="AL119" s="16"/>
      <c r="AM119" s="8"/>
      <c r="AN119" s="8"/>
      <c r="AO119" s="10"/>
    </row>
    <row r="120" spans="1:41" x14ac:dyDescent="0.25">
      <c r="A120" s="287"/>
      <c r="B120" s="156">
        <v>209</v>
      </c>
      <c r="C120" s="43" t="s">
        <v>602</v>
      </c>
      <c r="D120" s="164" t="s">
        <v>819</v>
      </c>
      <c r="E120" s="180" t="s">
        <v>907</v>
      </c>
      <c r="F120" s="156"/>
      <c r="G120" s="40"/>
      <c r="H120" s="40"/>
      <c r="I120" s="37"/>
      <c r="J120" s="43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3"/>
      <c r="AG120" s="8"/>
      <c r="AH120" s="8"/>
      <c r="AI120" s="8"/>
      <c r="AJ120" s="23"/>
      <c r="AK120" s="16"/>
      <c r="AL120" s="16"/>
      <c r="AM120" s="8"/>
      <c r="AN120" s="8"/>
      <c r="AO120" s="10"/>
    </row>
    <row r="121" spans="1:41" s="45" customFormat="1" x14ac:dyDescent="0.25">
      <c r="A121" s="287"/>
      <c r="B121" s="156">
        <v>210</v>
      </c>
      <c r="C121" s="43" t="s">
        <v>710</v>
      </c>
      <c r="D121" s="164" t="s">
        <v>711</v>
      </c>
      <c r="E121" s="170" t="s">
        <v>712</v>
      </c>
      <c r="F121" s="156"/>
      <c r="G121" s="40" t="s">
        <v>908</v>
      </c>
      <c r="H121" s="40"/>
      <c r="I121" s="137"/>
      <c r="J121" s="136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3"/>
      <c r="AG121" s="8"/>
      <c r="AH121" s="8"/>
      <c r="AI121" s="8"/>
      <c r="AJ121" s="23"/>
      <c r="AK121" s="16"/>
      <c r="AL121" s="16"/>
      <c r="AM121" s="8"/>
      <c r="AN121" s="8"/>
      <c r="AO121" s="10"/>
    </row>
    <row r="122" spans="1:41" s="45" customFormat="1" x14ac:dyDescent="0.25">
      <c r="A122" s="287"/>
      <c r="B122" s="156">
        <v>211</v>
      </c>
      <c r="C122" s="43" t="s">
        <v>602</v>
      </c>
      <c r="D122" s="164" t="s">
        <v>604</v>
      </c>
      <c r="E122" s="81" t="s">
        <v>817</v>
      </c>
      <c r="F122" s="156"/>
      <c r="G122" s="40"/>
      <c r="H122" s="40"/>
      <c r="I122" s="137"/>
      <c r="J122" s="136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3"/>
      <c r="AG122" s="8"/>
      <c r="AH122" s="8"/>
      <c r="AI122" s="8"/>
      <c r="AJ122" s="23"/>
      <c r="AK122" s="16"/>
      <c r="AL122" s="16"/>
      <c r="AM122" s="8"/>
      <c r="AN122" s="8"/>
      <c r="AO122" s="10"/>
    </row>
    <row r="123" spans="1:41" s="45" customFormat="1" x14ac:dyDescent="0.25">
      <c r="A123" s="288"/>
      <c r="B123" s="156">
        <v>212</v>
      </c>
      <c r="C123" s="43" t="s">
        <v>602</v>
      </c>
      <c r="D123" s="164" t="s">
        <v>603</v>
      </c>
      <c r="E123" s="170" t="s">
        <v>649</v>
      </c>
      <c r="F123" s="156"/>
      <c r="G123" s="40"/>
      <c r="H123" s="40"/>
      <c r="I123" s="137"/>
      <c r="J123" s="136"/>
      <c r="K123" s="44">
        <v>2</v>
      </c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>
        <v>2</v>
      </c>
      <c r="Y123" s="44">
        <v>3</v>
      </c>
      <c r="Z123" s="40"/>
      <c r="AA123" s="40"/>
      <c r="AB123" s="40"/>
      <c r="AC123" s="40"/>
      <c r="AD123" s="40"/>
      <c r="AE123" s="40"/>
      <c r="AF123" s="3"/>
      <c r="AG123" s="8"/>
      <c r="AH123" s="8"/>
      <c r="AI123" s="8"/>
      <c r="AJ123" s="23"/>
      <c r="AK123" s="16"/>
      <c r="AL123" s="16"/>
      <c r="AM123" s="8"/>
      <c r="AN123" s="8"/>
      <c r="AO123" s="10"/>
    </row>
    <row r="124" spans="1:41" x14ac:dyDescent="0.25">
      <c r="A124" s="288"/>
      <c r="B124" s="156">
        <v>213</v>
      </c>
      <c r="C124" s="43" t="s">
        <v>602</v>
      </c>
      <c r="D124" s="164" t="s">
        <v>603</v>
      </c>
      <c r="E124" s="180" t="s">
        <v>909</v>
      </c>
      <c r="F124" s="156"/>
      <c r="G124" s="40"/>
      <c r="H124" s="40"/>
      <c r="I124" s="137"/>
      <c r="J124" s="136"/>
      <c r="K124" s="44">
        <v>0.5</v>
      </c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>
        <v>0.5</v>
      </c>
      <c r="Y124" s="44">
        <v>1</v>
      </c>
      <c r="Z124" s="40"/>
      <c r="AA124" s="40"/>
      <c r="AB124" s="40"/>
      <c r="AC124" s="40"/>
      <c r="AD124" s="40"/>
      <c r="AE124" s="40"/>
      <c r="AF124" s="3"/>
      <c r="AG124" s="8"/>
      <c r="AH124" s="8"/>
      <c r="AI124" s="8"/>
      <c r="AJ124" s="23"/>
      <c r="AK124" s="16"/>
      <c r="AL124" s="16"/>
      <c r="AM124" s="8"/>
      <c r="AN124" s="8"/>
      <c r="AO124" s="10"/>
    </row>
    <row r="125" spans="1:41" s="45" customFormat="1" x14ac:dyDescent="0.25">
      <c r="A125" s="157"/>
      <c r="B125" s="156">
        <v>400</v>
      </c>
      <c r="C125" s="43" t="s">
        <v>124</v>
      </c>
      <c r="D125" s="156" t="s">
        <v>106</v>
      </c>
      <c r="E125" s="170" t="s">
        <v>346</v>
      </c>
      <c r="F125" s="220">
        <v>2</v>
      </c>
      <c r="G125" s="22" t="s">
        <v>921</v>
      </c>
      <c r="H125" s="37">
        <v>4.5</v>
      </c>
      <c r="I125" s="135" t="s">
        <v>619</v>
      </c>
      <c r="J125" s="136">
        <f>H125*0.2</f>
        <v>0.9</v>
      </c>
      <c r="K125" s="160"/>
      <c r="L125" s="160"/>
      <c r="M125" s="160"/>
      <c r="N125" s="160"/>
      <c r="O125" s="160"/>
      <c r="P125" s="160"/>
      <c r="Q125" s="160"/>
      <c r="R125" s="160"/>
      <c r="S125" s="160"/>
      <c r="T125" s="160"/>
      <c r="U125" s="160"/>
      <c r="V125" s="160"/>
      <c r="W125" s="160"/>
      <c r="X125" s="160"/>
      <c r="Y125" s="160"/>
      <c r="Z125" s="160"/>
      <c r="AA125" s="160"/>
      <c r="AB125" s="160"/>
      <c r="AC125" s="160"/>
      <c r="AD125" s="160"/>
      <c r="AE125" s="160"/>
      <c r="AF125" s="138"/>
      <c r="AG125" s="106"/>
      <c r="AH125" s="140"/>
      <c r="AI125" s="125"/>
      <c r="AJ125" s="125"/>
      <c r="AK125" s="138"/>
      <c r="AL125" s="140"/>
      <c r="AM125" s="140"/>
      <c r="AN125" s="140"/>
      <c r="AO125" s="141"/>
    </row>
    <row r="126" spans="1:41" s="45" customFormat="1" x14ac:dyDescent="0.25">
      <c r="A126" s="157"/>
      <c r="B126" s="156">
        <v>401</v>
      </c>
      <c r="C126" s="43" t="s">
        <v>124</v>
      </c>
      <c r="D126" s="156" t="s">
        <v>106</v>
      </c>
      <c r="E126" s="170" t="s">
        <v>347</v>
      </c>
      <c r="F126" s="221">
        <v>2</v>
      </c>
      <c r="G126" s="123"/>
      <c r="H126" s="43">
        <v>9</v>
      </c>
      <c r="I126" s="135" t="s">
        <v>618</v>
      </c>
      <c r="J126" s="136">
        <f>H126*0.2</f>
        <v>1.8</v>
      </c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4"/>
      <c r="AC126" s="124"/>
      <c r="AD126" s="124"/>
      <c r="AE126" s="124"/>
      <c r="AF126" s="138"/>
      <c r="AG126" s="139"/>
      <c r="AH126" s="139"/>
      <c r="AI126" s="125"/>
      <c r="AJ126" s="125"/>
      <c r="AK126" s="125"/>
      <c r="AL126" s="125"/>
      <c r="AM126" s="125"/>
      <c r="AN126" s="125"/>
      <c r="AO126" s="126"/>
    </row>
    <row r="127" spans="1:41" x14ac:dyDescent="0.25">
      <c r="A127" s="157"/>
      <c r="B127" s="156">
        <v>402</v>
      </c>
      <c r="C127" s="43" t="s">
        <v>124</v>
      </c>
      <c r="D127" s="156" t="s">
        <v>106</v>
      </c>
      <c r="E127" s="170" t="s">
        <v>348</v>
      </c>
      <c r="F127" s="156">
        <v>2</v>
      </c>
      <c r="G127" s="44"/>
      <c r="H127" s="43">
        <v>1</v>
      </c>
      <c r="I127" s="82" t="s">
        <v>618</v>
      </c>
      <c r="J127" s="43">
        <f>H127*0.2</f>
        <v>0.2</v>
      </c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3"/>
      <c r="AG127" s="8"/>
      <c r="AH127" s="8"/>
      <c r="AI127" s="8"/>
      <c r="AJ127" s="8"/>
      <c r="AK127" s="8"/>
      <c r="AL127" s="8"/>
      <c r="AM127" s="8"/>
      <c r="AN127" s="8"/>
      <c r="AO127" s="10"/>
    </row>
    <row r="128" spans="1:41" x14ac:dyDescent="0.25">
      <c r="A128" s="287"/>
      <c r="B128" s="156">
        <v>403</v>
      </c>
      <c r="C128" s="43" t="s">
        <v>124</v>
      </c>
      <c r="D128" s="156" t="s">
        <v>106</v>
      </c>
      <c r="E128" s="170" t="s">
        <v>349</v>
      </c>
      <c r="F128" s="218">
        <v>3</v>
      </c>
      <c r="G128" s="39"/>
      <c r="H128" s="37">
        <v>2.5</v>
      </c>
      <c r="I128" s="82" t="s">
        <v>618</v>
      </c>
      <c r="J128" s="43">
        <f>H128*0.2</f>
        <v>0.5</v>
      </c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"/>
      <c r="AG128" s="22"/>
      <c r="AH128" s="16"/>
      <c r="AI128" s="8"/>
      <c r="AJ128" s="8"/>
      <c r="AK128" s="3"/>
      <c r="AL128" s="16"/>
      <c r="AM128" s="16"/>
      <c r="AN128" s="16"/>
      <c r="AO128" s="6"/>
    </row>
    <row r="129" spans="1:41" customFormat="1" x14ac:dyDescent="0.25">
      <c r="A129" s="287"/>
      <c r="B129" s="156">
        <v>404</v>
      </c>
      <c r="C129" s="43" t="s">
        <v>124</v>
      </c>
      <c r="D129" s="156" t="s">
        <v>106</v>
      </c>
      <c r="E129" s="170" t="s">
        <v>351</v>
      </c>
      <c r="F129" s="156">
        <v>4</v>
      </c>
      <c r="G129" s="44"/>
      <c r="H129" s="44"/>
      <c r="I129" s="44"/>
      <c r="J129" s="43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3"/>
      <c r="AG129" s="16"/>
      <c r="AH129" s="16"/>
      <c r="AI129" s="8"/>
      <c r="AJ129" s="8"/>
      <c r="AK129" s="3"/>
      <c r="AL129" s="16"/>
      <c r="AM129" s="16"/>
      <c r="AN129" s="16"/>
      <c r="AO129" s="6"/>
    </row>
    <row r="130" spans="1:41" customFormat="1" x14ac:dyDescent="0.25">
      <c r="A130" s="287"/>
      <c r="B130" s="156">
        <v>405</v>
      </c>
      <c r="C130" s="43" t="s">
        <v>124</v>
      </c>
      <c r="D130" s="156" t="s">
        <v>106</v>
      </c>
      <c r="E130" s="170" t="s">
        <v>350</v>
      </c>
      <c r="F130" s="156">
        <v>3</v>
      </c>
      <c r="G130" s="44"/>
      <c r="H130" s="43">
        <v>2</v>
      </c>
      <c r="I130" s="82" t="s">
        <v>618</v>
      </c>
      <c r="J130" s="43">
        <f>H130*0.2</f>
        <v>0.4</v>
      </c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3"/>
      <c r="AG130" s="8"/>
      <c r="AH130" s="16"/>
      <c r="AI130" s="8"/>
      <c r="AJ130" s="8"/>
      <c r="AK130" s="3"/>
      <c r="AL130" s="16"/>
      <c r="AM130" s="16"/>
      <c r="AN130" s="16"/>
      <c r="AO130" s="6"/>
    </row>
    <row r="131" spans="1:41" customFormat="1" x14ac:dyDescent="0.25">
      <c r="A131" s="287"/>
      <c r="B131" s="156">
        <v>406</v>
      </c>
      <c r="C131" s="43" t="s">
        <v>124</v>
      </c>
      <c r="D131" s="156" t="s">
        <v>106</v>
      </c>
      <c r="E131" s="170" t="s">
        <v>352</v>
      </c>
      <c r="F131" s="156">
        <v>4</v>
      </c>
      <c r="G131" s="44"/>
      <c r="H131" s="44"/>
      <c r="I131" s="44"/>
      <c r="J131" s="43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3"/>
      <c r="AG131" s="23"/>
      <c r="AH131" s="23"/>
      <c r="AI131" s="8"/>
      <c r="AJ131" s="8"/>
      <c r="AK131" s="8"/>
      <c r="AL131" s="8"/>
      <c r="AM131" s="8"/>
      <c r="AN131" s="8"/>
      <c r="AO131" s="10"/>
    </row>
    <row r="132" spans="1:41" customFormat="1" x14ac:dyDescent="0.25">
      <c r="A132" s="157"/>
      <c r="B132" s="156">
        <v>407</v>
      </c>
      <c r="C132" s="43" t="s">
        <v>124</v>
      </c>
      <c r="D132" s="156" t="s">
        <v>111</v>
      </c>
      <c r="E132" s="167" t="s">
        <v>365</v>
      </c>
      <c r="F132" s="156">
        <v>2</v>
      </c>
      <c r="G132" s="44" t="s">
        <v>910</v>
      </c>
      <c r="H132" s="44"/>
      <c r="I132" s="44"/>
      <c r="J132" s="43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3"/>
      <c r="AG132" s="23"/>
      <c r="AH132" s="23"/>
      <c r="AI132" s="8"/>
      <c r="AJ132" s="8"/>
      <c r="AK132" s="8"/>
      <c r="AL132" s="8"/>
      <c r="AM132" s="8"/>
      <c r="AN132" s="8"/>
      <c r="AO132" s="10"/>
    </row>
    <row r="133" spans="1:41" x14ac:dyDescent="0.25">
      <c r="A133" s="157"/>
      <c r="B133" s="156">
        <v>408</v>
      </c>
      <c r="C133" s="43" t="s">
        <v>124</v>
      </c>
      <c r="D133" s="156" t="s">
        <v>112</v>
      </c>
      <c r="E133" s="167" t="s">
        <v>917</v>
      </c>
      <c r="F133" s="156">
        <v>2</v>
      </c>
      <c r="G133" s="44"/>
      <c r="H133" s="44"/>
      <c r="I133" s="44"/>
      <c r="J133" s="43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8"/>
      <c r="AG133" s="8"/>
      <c r="AH133" s="8"/>
      <c r="AI133" s="8"/>
      <c r="AJ133" s="8"/>
      <c r="AK133" s="8"/>
      <c r="AL133" s="8"/>
      <c r="AM133" s="8"/>
      <c r="AN133" s="8"/>
      <c r="AO133" s="10"/>
    </row>
    <row r="134" spans="1:41" customFormat="1" x14ac:dyDescent="0.25">
      <c r="A134" s="157"/>
      <c r="B134" s="156">
        <v>409</v>
      </c>
      <c r="C134" s="43" t="s">
        <v>124</v>
      </c>
      <c r="D134" s="156" t="s">
        <v>112</v>
      </c>
      <c r="E134" s="167" t="s">
        <v>918</v>
      </c>
      <c r="F134" s="156">
        <v>2</v>
      </c>
      <c r="G134" s="44"/>
      <c r="H134" s="44"/>
      <c r="I134" s="44"/>
      <c r="J134" s="43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8"/>
      <c r="AG134" s="8"/>
      <c r="AH134" s="8"/>
      <c r="AI134" s="8"/>
      <c r="AJ134" s="8"/>
      <c r="AK134" s="8"/>
      <c r="AL134" s="8"/>
      <c r="AM134" s="8"/>
      <c r="AN134" s="8"/>
      <c r="AO134" s="10"/>
    </row>
    <row r="135" spans="1:41" customFormat="1" x14ac:dyDescent="0.25">
      <c r="A135" s="157"/>
      <c r="B135" s="156">
        <v>410</v>
      </c>
      <c r="C135" s="43" t="s">
        <v>124</v>
      </c>
      <c r="D135" s="156" t="s">
        <v>112</v>
      </c>
      <c r="E135" s="167" t="s">
        <v>121</v>
      </c>
      <c r="F135" s="164">
        <v>2</v>
      </c>
      <c r="G135" s="42"/>
      <c r="H135" s="42"/>
      <c r="I135" s="42"/>
      <c r="J135" s="43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8"/>
      <c r="AG135" s="8"/>
      <c r="AH135" s="8"/>
      <c r="AI135" s="8"/>
      <c r="AJ135" s="8"/>
      <c r="AK135" s="8"/>
      <c r="AL135" s="8"/>
      <c r="AM135" s="8"/>
      <c r="AN135" s="8"/>
      <c r="AO135" s="25"/>
    </row>
    <row r="136" spans="1:41" customFormat="1" ht="16" customHeight="1" x14ac:dyDescent="0.25">
      <c r="A136" s="84"/>
      <c r="B136" s="156">
        <v>411</v>
      </c>
      <c r="C136" s="43" t="s">
        <v>124</v>
      </c>
      <c r="D136" s="156" t="s">
        <v>114</v>
      </c>
      <c r="E136" s="167" t="s">
        <v>122</v>
      </c>
      <c r="F136" s="156"/>
      <c r="G136" s="44"/>
      <c r="H136" s="44"/>
      <c r="I136" s="44"/>
      <c r="J136" s="43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4"/>
      <c r="AA136" s="44"/>
      <c r="AB136" s="44"/>
      <c r="AC136" s="44"/>
      <c r="AD136" s="44"/>
      <c r="AE136" s="44"/>
      <c r="AF136" s="8"/>
      <c r="AG136" s="8"/>
      <c r="AH136" s="8"/>
      <c r="AI136" s="8"/>
      <c r="AJ136" s="8"/>
      <c r="AK136" s="8"/>
      <c r="AL136" s="8"/>
      <c r="AM136" s="8"/>
      <c r="AN136" s="8"/>
      <c r="AO136" s="10"/>
    </row>
    <row r="137" spans="1:41" customFormat="1" x14ac:dyDescent="0.25">
      <c r="A137" s="157"/>
      <c r="B137" s="156">
        <v>412</v>
      </c>
      <c r="C137" s="43" t="s">
        <v>124</v>
      </c>
      <c r="D137" s="156" t="s">
        <v>102</v>
      </c>
      <c r="E137" s="180" t="s">
        <v>911</v>
      </c>
      <c r="F137" s="156">
        <v>2</v>
      </c>
      <c r="G137" s="44"/>
      <c r="H137" s="43">
        <v>1</v>
      </c>
      <c r="I137" s="43"/>
      <c r="J137" s="43">
        <f>H137*0.2</f>
        <v>0.2</v>
      </c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3"/>
      <c r="AG137" s="23"/>
      <c r="AH137" s="23"/>
      <c r="AI137" s="23"/>
      <c r="AJ137" s="8"/>
      <c r="AK137" s="8"/>
      <c r="AL137" s="8"/>
      <c r="AM137" s="8"/>
      <c r="AN137" s="8"/>
      <c r="AO137" s="10"/>
    </row>
    <row r="138" spans="1:41" customFormat="1" x14ac:dyDescent="0.25">
      <c r="A138" s="157"/>
      <c r="B138" s="156">
        <v>413</v>
      </c>
      <c r="C138" s="43" t="s">
        <v>124</v>
      </c>
      <c r="D138" s="156" t="s">
        <v>102</v>
      </c>
      <c r="E138" s="180" t="s">
        <v>912</v>
      </c>
      <c r="F138" s="156">
        <v>2</v>
      </c>
      <c r="G138" s="44"/>
      <c r="H138" s="43">
        <v>1</v>
      </c>
      <c r="I138" s="43"/>
      <c r="J138" s="43">
        <f>H138*0.2</f>
        <v>0.2</v>
      </c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3"/>
      <c r="AG138" s="23"/>
      <c r="AH138" s="23"/>
      <c r="AI138" s="8"/>
      <c r="AJ138" s="23"/>
      <c r="AK138" s="23"/>
      <c r="AL138" s="8"/>
      <c r="AM138" s="8"/>
      <c r="AN138" s="8"/>
      <c r="AO138" s="10"/>
    </row>
    <row r="139" spans="1:41" customFormat="1" x14ac:dyDescent="0.25">
      <c r="A139" s="288"/>
      <c r="B139" s="156">
        <v>414</v>
      </c>
      <c r="C139" s="43" t="s">
        <v>124</v>
      </c>
      <c r="D139" s="156" t="s">
        <v>102</v>
      </c>
      <c r="E139" s="180" t="s">
        <v>913</v>
      </c>
      <c r="F139" s="156">
        <v>3</v>
      </c>
      <c r="G139" s="44"/>
      <c r="H139" s="43"/>
      <c r="I139" s="43"/>
      <c r="J139" s="43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8"/>
      <c r="AG139" s="23"/>
      <c r="AH139" s="23"/>
      <c r="AI139" s="8"/>
      <c r="AJ139" s="8"/>
      <c r="AK139" s="8"/>
      <c r="AL139" s="8"/>
      <c r="AM139" s="8"/>
      <c r="AN139" s="8"/>
      <c r="AO139" s="10"/>
    </row>
    <row r="140" spans="1:41" customFormat="1" x14ac:dyDescent="0.25">
      <c r="A140" s="157"/>
      <c r="B140" s="156">
        <v>415</v>
      </c>
      <c r="C140" s="43" t="s">
        <v>124</v>
      </c>
      <c r="D140" s="156" t="s">
        <v>102</v>
      </c>
      <c r="E140" s="180" t="s">
        <v>914</v>
      </c>
      <c r="F140" s="156">
        <v>2</v>
      </c>
      <c r="G140" s="44"/>
      <c r="H140" s="43">
        <v>1</v>
      </c>
      <c r="I140" s="43"/>
      <c r="J140" s="43">
        <f>H140*0.2</f>
        <v>0.2</v>
      </c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8"/>
      <c r="AG140" s="23"/>
      <c r="AH140" s="23"/>
      <c r="AI140" s="8"/>
      <c r="AJ140" s="8"/>
      <c r="AK140" s="8"/>
      <c r="AL140" s="8"/>
      <c r="AM140" s="8"/>
      <c r="AN140" s="8"/>
      <c r="AO140" s="10"/>
    </row>
    <row r="141" spans="1:41" customFormat="1" x14ac:dyDescent="0.25">
      <c r="A141" s="157"/>
      <c r="B141" s="156">
        <v>416</v>
      </c>
      <c r="C141" s="43" t="s">
        <v>124</v>
      </c>
      <c r="D141" s="156" t="s">
        <v>102</v>
      </c>
      <c r="E141" s="180" t="s">
        <v>915</v>
      </c>
      <c r="F141" s="156">
        <v>2</v>
      </c>
      <c r="G141" s="44"/>
      <c r="H141" s="43">
        <v>1</v>
      </c>
      <c r="I141" s="43"/>
      <c r="J141" s="43">
        <f>H141*0.2</f>
        <v>0.2</v>
      </c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8"/>
      <c r="AG141" s="23"/>
      <c r="AH141" s="23"/>
      <c r="AI141" s="8"/>
      <c r="AJ141" s="8"/>
      <c r="AK141" s="8"/>
      <c r="AL141" s="8"/>
      <c r="AM141" s="8"/>
      <c r="AN141" s="8"/>
      <c r="AO141" s="10"/>
    </row>
    <row r="142" spans="1:41" x14ac:dyDescent="0.25">
      <c r="A142" s="288"/>
      <c r="B142" s="156">
        <v>417</v>
      </c>
      <c r="C142" s="43" t="s">
        <v>124</v>
      </c>
      <c r="D142" s="156" t="s">
        <v>102</v>
      </c>
      <c r="E142" s="180" t="s">
        <v>916</v>
      </c>
      <c r="F142" s="156">
        <v>3</v>
      </c>
      <c r="G142" s="44"/>
      <c r="H142" s="44"/>
      <c r="I142" s="44"/>
      <c r="J142" s="43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8"/>
      <c r="AG142" s="8"/>
      <c r="AH142" s="8"/>
      <c r="AI142" s="8"/>
      <c r="AJ142" s="8"/>
      <c r="AK142" s="8"/>
      <c r="AL142" s="8"/>
      <c r="AM142" s="8"/>
      <c r="AN142" s="8"/>
      <c r="AO142" s="10"/>
    </row>
    <row r="143" spans="1:41" x14ac:dyDescent="0.25">
      <c r="A143" s="157"/>
      <c r="B143" s="156">
        <v>418</v>
      </c>
      <c r="C143" s="43" t="s">
        <v>124</v>
      </c>
      <c r="D143" s="156" t="s">
        <v>112</v>
      </c>
      <c r="E143" s="180" t="s">
        <v>919</v>
      </c>
      <c r="F143" s="156">
        <v>2</v>
      </c>
      <c r="G143" s="44"/>
      <c r="H143" s="44"/>
      <c r="I143" s="44"/>
      <c r="J143" s="43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8"/>
      <c r="AG143" s="8"/>
      <c r="AH143" s="8"/>
      <c r="AI143" s="8"/>
      <c r="AJ143" s="8"/>
      <c r="AK143" s="8"/>
      <c r="AL143" s="8"/>
      <c r="AM143" s="8"/>
      <c r="AN143" s="8"/>
      <c r="AO143" s="10"/>
    </row>
    <row r="144" spans="1:41" customFormat="1" x14ac:dyDescent="0.25">
      <c r="A144" s="84"/>
      <c r="B144" s="156">
        <v>419</v>
      </c>
      <c r="C144" s="43" t="s">
        <v>124</v>
      </c>
      <c r="D144" s="164" t="s">
        <v>115</v>
      </c>
      <c r="E144" s="180" t="s">
        <v>920</v>
      </c>
      <c r="F144" s="156"/>
      <c r="G144" s="44"/>
      <c r="H144" s="44"/>
      <c r="I144" s="44"/>
      <c r="J144" s="43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4"/>
      <c r="AA144" s="44"/>
      <c r="AB144" s="44"/>
      <c r="AC144" s="44"/>
      <c r="AD144" s="44"/>
      <c r="AE144" s="44"/>
      <c r="AF144" s="8"/>
      <c r="AG144" s="23"/>
      <c r="AH144" s="23"/>
      <c r="AI144" s="8"/>
      <c r="AJ144" s="8"/>
      <c r="AK144" s="8"/>
      <c r="AL144" s="8"/>
      <c r="AM144" s="8"/>
      <c r="AN144" s="8"/>
      <c r="AO144" s="10"/>
    </row>
    <row r="145" spans="1:41" s="45" customFormat="1" x14ac:dyDescent="0.25">
      <c r="A145" s="84"/>
      <c r="B145" s="156">
        <v>450</v>
      </c>
      <c r="C145" s="43"/>
      <c r="D145" s="164"/>
      <c r="E145" s="167"/>
      <c r="F145" s="156"/>
      <c r="G145" s="44"/>
      <c r="H145" s="44"/>
      <c r="I145" s="124"/>
      <c r="J145" s="136"/>
      <c r="K145" s="144"/>
      <c r="L145" s="144"/>
      <c r="M145" s="144"/>
      <c r="N145" s="144"/>
      <c r="O145" s="144"/>
      <c r="P145" s="144"/>
      <c r="Q145" s="144"/>
      <c r="R145" s="144"/>
      <c r="S145" s="144"/>
      <c r="T145" s="144"/>
      <c r="U145" s="144"/>
      <c r="V145" s="144"/>
      <c r="W145" s="144"/>
      <c r="X145" s="144"/>
      <c r="Y145" s="144"/>
      <c r="Z145" s="124"/>
      <c r="AA145" s="124"/>
      <c r="AB145" s="124"/>
      <c r="AC145" s="124"/>
      <c r="AD145" s="124"/>
      <c r="AE145" s="124"/>
      <c r="AF145" s="125"/>
      <c r="AG145" s="139"/>
      <c r="AH145" s="139"/>
      <c r="AI145" s="125"/>
      <c r="AJ145" s="125"/>
      <c r="AK145" s="125"/>
      <c r="AL145" s="125"/>
      <c r="AM145" s="125"/>
      <c r="AN145" s="125"/>
      <c r="AO145" s="126"/>
    </row>
    <row r="146" spans="1:41" s="45" customFormat="1" ht="48" x14ac:dyDescent="0.25">
      <c r="A146" s="157"/>
      <c r="B146" s="163">
        <v>451</v>
      </c>
      <c r="C146" s="44"/>
      <c r="D146" s="156"/>
      <c r="E146" s="166" t="s">
        <v>814</v>
      </c>
      <c r="F146" s="221"/>
      <c r="G146" s="44"/>
      <c r="H146" s="44">
        <f>SUM(H135:H144)</f>
        <v>4</v>
      </c>
      <c r="I146" s="124"/>
      <c r="J146" s="124">
        <f>SUM(J135:J144)</f>
        <v>0.8</v>
      </c>
      <c r="K146" s="124">
        <f>SUM(K135:K144)*1.5</f>
        <v>0</v>
      </c>
      <c r="L146" s="124">
        <f>SUM(L135:L144)</f>
        <v>0</v>
      </c>
      <c r="M146" s="124">
        <f>SUM(M135:M144)</f>
        <v>0</v>
      </c>
      <c r="N146" s="124">
        <f>SUM(N135:N144)*1.5</f>
        <v>0</v>
      </c>
      <c r="O146" s="225">
        <f>SUM(O135:O144)*1.5</f>
        <v>0</v>
      </c>
      <c r="P146" s="144"/>
      <c r="Q146" s="144">
        <f>SUM(Q135:Q144)*1.5</f>
        <v>0</v>
      </c>
      <c r="R146" s="225">
        <f>SUM(R135:R144)*1.5</f>
        <v>0</v>
      </c>
      <c r="S146" s="136"/>
      <c r="T146" s="161" t="s">
        <v>436</v>
      </c>
      <c r="U146" s="124">
        <f>SUM(U135:U144)</f>
        <v>0</v>
      </c>
      <c r="V146" s="149">
        <f>SUM(V135:V144)</f>
        <v>0</v>
      </c>
      <c r="W146" s="124">
        <f>SUM(W135:W144)</f>
        <v>0</v>
      </c>
      <c r="X146" s="124">
        <f>SUM(X135:X144)*1.3</f>
        <v>0</v>
      </c>
      <c r="Y146" s="124">
        <f>SUM(Y135:Y144)*2</f>
        <v>0</v>
      </c>
      <c r="Z146" s="124"/>
      <c r="AA146" s="155" t="s">
        <v>640</v>
      </c>
      <c r="AB146" s="124" t="s">
        <v>815</v>
      </c>
      <c r="AC146" s="124"/>
      <c r="AD146" s="124"/>
      <c r="AE146" s="124"/>
      <c r="AF146" s="125"/>
      <c r="AG146" s="125"/>
      <c r="AH146" s="125"/>
      <c r="AI146" s="125"/>
      <c r="AJ146" s="125"/>
      <c r="AK146" s="125"/>
      <c r="AL146" s="125"/>
      <c r="AM146" s="125"/>
      <c r="AN146" s="125"/>
      <c r="AO146" s="126"/>
    </row>
    <row r="147" spans="1:41" s="45" customFormat="1" x14ac:dyDescent="0.25">
      <c r="A147" s="84"/>
      <c r="B147" s="156">
        <v>452</v>
      </c>
      <c r="C147" s="44"/>
      <c r="D147" s="156"/>
      <c r="E147" s="10"/>
      <c r="F147" s="221"/>
      <c r="G147" s="44"/>
      <c r="H147" s="4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36"/>
      <c r="T147" s="150"/>
      <c r="U147" s="124"/>
      <c r="V147" s="149"/>
      <c r="W147" s="124"/>
      <c r="X147" s="124"/>
      <c r="Y147" s="124"/>
      <c r="Z147" s="124"/>
      <c r="AA147" s="155"/>
      <c r="AB147" s="124"/>
      <c r="AC147" s="124"/>
      <c r="AD147" s="124"/>
      <c r="AE147" s="124"/>
      <c r="AF147" s="125"/>
      <c r="AG147" s="125"/>
      <c r="AH147" s="125"/>
      <c r="AI147" s="125"/>
      <c r="AJ147" s="125"/>
      <c r="AK147" s="125"/>
      <c r="AL147" s="125"/>
      <c r="AM147" s="125"/>
      <c r="AN147" s="125"/>
      <c r="AO147" s="126"/>
    </row>
    <row r="148" spans="1:41" s="45" customFormat="1" x14ac:dyDescent="0.25">
      <c r="A148" s="84"/>
      <c r="B148" s="163">
        <v>453</v>
      </c>
      <c r="C148" s="43"/>
      <c r="D148" s="164"/>
      <c r="E148" s="152" t="s">
        <v>459</v>
      </c>
      <c r="F148" s="183"/>
      <c r="G148" s="184"/>
      <c r="H148" s="152">
        <f>H146+J146+L146+M146+U146+W146</f>
        <v>4.8</v>
      </c>
      <c r="I148" s="124"/>
      <c r="J148" s="136"/>
      <c r="K148" s="144"/>
      <c r="L148" s="144"/>
      <c r="M148" s="144"/>
      <c r="N148" s="144"/>
      <c r="O148" s="144"/>
      <c r="P148" s="144"/>
      <c r="Q148" s="144"/>
      <c r="R148" s="144"/>
      <c r="S148" s="144"/>
      <c r="T148" s="144"/>
      <c r="U148" s="144"/>
      <c r="V148" s="144"/>
      <c r="W148" s="144"/>
      <c r="X148" s="144"/>
      <c r="Y148" s="144"/>
      <c r="Z148" s="124"/>
      <c r="AA148" s="124"/>
      <c r="AB148" s="124"/>
      <c r="AC148" s="124"/>
      <c r="AD148" s="124"/>
      <c r="AE148" s="124"/>
      <c r="AF148" s="125"/>
      <c r="AG148" s="139"/>
      <c r="AH148" s="139"/>
      <c r="AI148" s="125"/>
      <c r="AJ148" s="125"/>
      <c r="AK148" s="125"/>
      <c r="AL148" s="125"/>
      <c r="AM148" s="125"/>
      <c r="AN148" s="125"/>
      <c r="AO148" s="126"/>
    </row>
    <row r="149" spans="1:41" s="45" customFormat="1" x14ac:dyDescent="0.25">
      <c r="A149" s="84"/>
      <c r="B149" s="156">
        <v>454</v>
      </c>
      <c r="C149" s="43"/>
      <c r="D149" s="164"/>
      <c r="E149" s="152" t="s">
        <v>460</v>
      </c>
      <c r="F149" s="152"/>
      <c r="G149" s="152"/>
      <c r="H149" s="152">
        <f>N146+Q146</f>
        <v>0</v>
      </c>
      <c r="I149" s="124"/>
      <c r="J149" s="136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4"/>
      <c r="AA149" s="44"/>
      <c r="AB149" s="44"/>
      <c r="AC149" s="44"/>
      <c r="AD149" s="44"/>
      <c r="AE149" s="44"/>
      <c r="AF149" s="8"/>
      <c r="AG149" s="23"/>
      <c r="AH149" s="23"/>
      <c r="AI149" s="8"/>
      <c r="AJ149" s="8"/>
      <c r="AK149" s="8"/>
      <c r="AL149" s="8"/>
      <c r="AM149" s="8"/>
      <c r="AN149" s="8"/>
      <c r="AO149" s="10"/>
    </row>
    <row r="150" spans="1:41" x14ac:dyDescent="0.25">
      <c r="A150" s="157"/>
      <c r="B150" s="163">
        <v>455</v>
      </c>
      <c r="C150" s="43"/>
      <c r="D150" s="156"/>
      <c r="E150" s="152" t="s">
        <v>461</v>
      </c>
      <c r="F150" s="152"/>
      <c r="G150" s="152"/>
      <c r="H150" s="152">
        <f>O146+R146</f>
        <v>0</v>
      </c>
      <c r="I150" s="88"/>
      <c r="J150" s="88">
        <f>O146</f>
        <v>0</v>
      </c>
      <c r="K150" s="44">
        <f>J150/2</f>
        <v>0</v>
      </c>
      <c r="L150" s="44">
        <f>K150/5.5</f>
        <v>0</v>
      </c>
      <c r="M150" s="44"/>
      <c r="N150" s="44"/>
      <c r="O150" s="42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8"/>
      <c r="AG150" s="8"/>
      <c r="AH150" s="8"/>
      <c r="AI150" s="8"/>
      <c r="AJ150" s="8"/>
      <c r="AK150" s="8"/>
      <c r="AL150" s="8"/>
      <c r="AM150" s="8"/>
      <c r="AN150" s="8"/>
      <c r="AO150" s="10"/>
    </row>
    <row r="151" spans="1:41" s="45" customFormat="1" x14ac:dyDescent="0.25">
      <c r="A151" s="285"/>
      <c r="B151" s="156">
        <v>456</v>
      </c>
      <c r="C151" s="44"/>
      <c r="D151" s="156"/>
      <c r="E151" s="152" t="s">
        <v>647</v>
      </c>
      <c r="F151" s="152"/>
      <c r="G151" s="152"/>
      <c r="H151" s="152">
        <f>K146+X146+Y146</f>
        <v>0</v>
      </c>
      <c r="I151" s="136"/>
      <c r="J151" s="136"/>
      <c r="K151" s="136"/>
      <c r="L151" s="136"/>
      <c r="M151" s="136"/>
      <c r="N151" s="136"/>
      <c r="O151" s="43"/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36"/>
      <c r="AA151" s="136"/>
      <c r="AB151" s="136"/>
      <c r="AC151" s="136"/>
      <c r="AD151" s="136"/>
      <c r="AE151" s="136"/>
      <c r="AF151" s="138"/>
      <c r="AG151" s="140"/>
      <c r="AH151" s="125"/>
      <c r="AI151" s="125"/>
      <c r="AJ151" s="125"/>
      <c r="AK151" s="125"/>
      <c r="AL151" s="140"/>
      <c r="AM151" s="140"/>
      <c r="AN151" s="140"/>
      <c r="AO151" s="141"/>
    </row>
    <row r="152" spans="1:41" s="45" customFormat="1" x14ac:dyDescent="0.25">
      <c r="A152" s="84"/>
      <c r="B152" s="163">
        <v>457</v>
      </c>
      <c r="C152" s="44"/>
      <c r="D152" s="156"/>
      <c r="E152" s="152" t="s">
        <v>708</v>
      </c>
      <c r="F152" s="152"/>
      <c r="G152" s="152"/>
      <c r="H152" s="162" t="e">
        <f>J157+J160+J163+#REF!+J164+J166+J168+J171+J172+J173+J174+J175+J176+J178+J180+J182</f>
        <v>#REF!</v>
      </c>
      <c r="I152" s="135"/>
      <c r="J152" s="136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  <c r="AA152" s="108"/>
      <c r="AB152" s="108"/>
      <c r="AC152" s="108"/>
      <c r="AD152" s="108"/>
      <c r="AE152" s="108"/>
      <c r="AF152" s="138"/>
      <c r="AG152" s="140"/>
      <c r="AH152" s="140"/>
      <c r="AI152" s="140"/>
      <c r="AJ152" s="125"/>
      <c r="AK152" s="125"/>
      <c r="AL152" s="140"/>
      <c r="AM152" s="140"/>
      <c r="AN152" s="140"/>
      <c r="AO152" s="141"/>
    </row>
    <row r="153" spans="1:41" x14ac:dyDescent="0.25">
      <c r="A153" s="288"/>
      <c r="B153" s="156">
        <v>458</v>
      </c>
      <c r="C153" s="43"/>
      <c r="D153" s="164"/>
      <c r="E153" s="152" t="s">
        <v>709</v>
      </c>
      <c r="F153" s="152"/>
      <c r="G153" s="152"/>
      <c r="H153" s="162" t="e">
        <f>J158+J159+J161+J162+#REF!+#REF!+#REF!+#REF!+J165+J167+J169+J170+J177+J179+J181+J183</f>
        <v>#REF!</v>
      </c>
      <c r="I153" s="137"/>
      <c r="J153" s="136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  <c r="AC153" s="108"/>
      <c r="AD153" s="108"/>
      <c r="AE153" s="108"/>
      <c r="AF153" s="138"/>
      <c r="AG153" s="125"/>
      <c r="AH153" s="125"/>
      <c r="AI153" s="125"/>
      <c r="AJ153" s="139"/>
      <c r="AK153" s="140"/>
      <c r="AL153" s="140"/>
      <c r="AM153" s="125"/>
      <c r="AN153" s="125"/>
      <c r="AO153" s="126"/>
    </row>
    <row r="154" spans="1:41" x14ac:dyDescent="0.25">
      <c r="A154" s="157"/>
      <c r="B154" s="164">
        <v>500</v>
      </c>
      <c r="C154" s="44"/>
      <c r="D154" s="156" t="s">
        <v>623</v>
      </c>
      <c r="E154" s="10"/>
      <c r="F154" s="156" t="s">
        <v>624</v>
      </c>
      <c r="G154" s="44"/>
      <c r="H154" s="44" t="s">
        <v>625</v>
      </c>
      <c r="I154" s="124" t="s">
        <v>626</v>
      </c>
      <c r="J154" s="91" t="s">
        <v>707</v>
      </c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  <c r="AB154" s="124"/>
      <c r="AC154" s="124"/>
      <c r="AD154" s="124"/>
      <c r="AE154" s="124"/>
      <c r="AF154" s="125"/>
      <c r="AG154" s="139"/>
      <c r="AH154" s="139"/>
      <c r="AI154" s="125"/>
      <c r="AJ154" s="125"/>
      <c r="AK154" s="125"/>
      <c r="AL154" s="125"/>
      <c r="AM154" s="125"/>
      <c r="AN154" s="125"/>
      <c r="AO154" s="126"/>
    </row>
    <row r="155" spans="1:41" s="45" customFormat="1" x14ac:dyDescent="0.25">
      <c r="A155" s="84"/>
      <c r="B155" s="164">
        <v>501</v>
      </c>
      <c r="C155" s="43" t="s">
        <v>627</v>
      </c>
      <c r="D155" s="164" t="s">
        <v>628</v>
      </c>
      <c r="E155" s="168" t="s">
        <v>629</v>
      </c>
      <c r="F155" s="221" t="s">
        <v>630</v>
      </c>
      <c r="G155" s="44"/>
      <c r="H155" s="44">
        <v>3</v>
      </c>
      <c r="I155" s="91">
        <f>33-6</f>
        <v>27</v>
      </c>
      <c r="J155" s="91">
        <f t="shared" ref="J155:J172" si="4">I155*H155</f>
        <v>81</v>
      </c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D155" s="124"/>
      <c r="AE155" s="124"/>
      <c r="AF155" s="125"/>
      <c r="AG155" s="125"/>
      <c r="AH155" s="125"/>
      <c r="AI155" s="125"/>
      <c r="AJ155" s="125"/>
      <c r="AK155" s="125"/>
      <c r="AL155" s="125"/>
      <c r="AM155" s="125"/>
      <c r="AN155" s="125"/>
      <c r="AO155" s="126"/>
    </row>
    <row r="156" spans="1:41" s="45" customFormat="1" x14ac:dyDescent="0.25">
      <c r="A156" s="84"/>
      <c r="B156" s="164">
        <v>502</v>
      </c>
      <c r="C156" s="43" t="s">
        <v>627</v>
      </c>
      <c r="D156" s="164" t="s">
        <v>628</v>
      </c>
      <c r="E156" s="168" t="s">
        <v>629</v>
      </c>
      <c r="F156" s="221" t="s">
        <v>631</v>
      </c>
      <c r="G156" s="44"/>
      <c r="H156" s="44">
        <v>9</v>
      </c>
      <c r="I156" s="91" t="s">
        <v>632</v>
      </c>
      <c r="J156" s="91">
        <f t="shared" si="4"/>
        <v>270</v>
      </c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  <c r="AD156" s="124"/>
      <c r="AE156" s="124"/>
      <c r="AF156" s="125"/>
      <c r="AG156" s="125"/>
      <c r="AH156" s="125"/>
      <c r="AI156" s="125"/>
      <c r="AJ156" s="125"/>
      <c r="AK156" s="125"/>
      <c r="AL156" s="125"/>
      <c r="AM156" s="125"/>
      <c r="AN156" s="125"/>
      <c r="AO156" s="126"/>
    </row>
    <row r="157" spans="1:41" s="45" customFormat="1" x14ac:dyDescent="0.25">
      <c r="A157" s="84"/>
      <c r="B157" s="164">
        <v>503</v>
      </c>
      <c r="C157" s="43" t="s">
        <v>627</v>
      </c>
      <c r="D157" s="164" t="s">
        <v>628</v>
      </c>
      <c r="E157" s="168" t="s">
        <v>629</v>
      </c>
      <c r="F157" s="221" t="s">
        <v>633</v>
      </c>
      <c r="G157" s="44"/>
      <c r="H157" s="44">
        <v>12</v>
      </c>
      <c r="I157" s="91" t="s">
        <v>632</v>
      </c>
      <c r="J157" s="91">
        <f t="shared" si="4"/>
        <v>360</v>
      </c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  <c r="AB157" s="124"/>
      <c r="AC157" s="124"/>
      <c r="AD157" s="124"/>
      <c r="AE157" s="124"/>
      <c r="AF157" s="125"/>
      <c r="AG157" s="139"/>
      <c r="AH157" s="139"/>
      <c r="AI157" s="125"/>
      <c r="AJ157" s="125"/>
      <c r="AK157" s="125"/>
      <c r="AL157" s="125"/>
      <c r="AM157" s="125"/>
      <c r="AN157" s="125"/>
      <c r="AO157" s="126"/>
    </row>
    <row r="158" spans="1:41" s="45" customFormat="1" x14ac:dyDescent="0.25">
      <c r="A158" s="84"/>
      <c r="B158" s="164">
        <v>504</v>
      </c>
      <c r="C158" s="43" t="s">
        <v>627</v>
      </c>
      <c r="D158" s="164" t="s">
        <v>628</v>
      </c>
      <c r="E158" s="10" t="s">
        <v>634</v>
      </c>
      <c r="F158" s="221" t="s">
        <v>630</v>
      </c>
      <c r="G158" s="44"/>
      <c r="H158" s="44">
        <v>1</v>
      </c>
      <c r="I158" s="91">
        <f>33-6</f>
        <v>27</v>
      </c>
      <c r="J158" s="91">
        <f t="shared" si="4"/>
        <v>27</v>
      </c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  <c r="AB158" s="124"/>
      <c r="AC158" s="124"/>
      <c r="AD158" s="124"/>
      <c r="AE158" s="124"/>
      <c r="AF158" s="125"/>
      <c r="AG158" s="139"/>
      <c r="AH158" s="139"/>
      <c r="AI158" s="125"/>
      <c r="AJ158" s="125"/>
      <c r="AK158" s="125"/>
      <c r="AL158" s="125"/>
      <c r="AM158" s="125"/>
      <c r="AN158" s="125"/>
      <c r="AO158" s="126"/>
    </row>
    <row r="159" spans="1:41" s="45" customFormat="1" x14ac:dyDescent="0.25">
      <c r="A159" s="84"/>
      <c r="B159" s="164">
        <v>505</v>
      </c>
      <c r="C159" s="43" t="s">
        <v>627</v>
      </c>
      <c r="D159" s="164" t="s">
        <v>628</v>
      </c>
      <c r="E159" s="10" t="s">
        <v>634</v>
      </c>
      <c r="F159" s="156" t="s">
        <v>631</v>
      </c>
      <c r="G159" s="44"/>
      <c r="H159" s="44">
        <v>5</v>
      </c>
      <c r="I159" s="91">
        <v>30</v>
      </c>
      <c r="J159" s="91">
        <f t="shared" si="4"/>
        <v>150</v>
      </c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8"/>
      <c r="AG159" s="8"/>
      <c r="AH159" s="8"/>
      <c r="AI159" s="8"/>
      <c r="AJ159" s="8"/>
      <c r="AK159" s="8"/>
      <c r="AL159" s="8"/>
      <c r="AM159" s="8"/>
      <c r="AN159" s="8"/>
      <c r="AO159" s="10"/>
    </row>
    <row r="160" spans="1:41" s="45" customFormat="1" x14ac:dyDescent="0.25">
      <c r="A160" s="84"/>
      <c r="B160" s="164">
        <v>506</v>
      </c>
      <c r="C160" s="43" t="s">
        <v>627</v>
      </c>
      <c r="D160" s="164" t="s">
        <v>628</v>
      </c>
      <c r="E160" s="10" t="s">
        <v>634</v>
      </c>
      <c r="F160" s="156" t="s">
        <v>633</v>
      </c>
      <c r="G160" s="44"/>
      <c r="H160" s="44">
        <v>7</v>
      </c>
      <c r="I160" s="91">
        <v>30</v>
      </c>
      <c r="J160" s="91">
        <f t="shared" si="4"/>
        <v>210</v>
      </c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  <c r="AA160" s="124"/>
      <c r="AB160" s="124"/>
      <c r="AC160" s="124"/>
      <c r="AD160" s="124"/>
      <c r="AE160" s="124"/>
      <c r="AF160" s="125"/>
      <c r="AG160" s="125"/>
      <c r="AH160" s="125"/>
      <c r="AI160" s="125"/>
      <c r="AJ160" s="125"/>
      <c r="AK160" s="125"/>
      <c r="AL160" s="125"/>
      <c r="AM160" s="125"/>
      <c r="AN160" s="125"/>
      <c r="AO160" s="126"/>
    </row>
    <row r="161" spans="1:41" s="45" customFormat="1" x14ac:dyDescent="0.25">
      <c r="A161" s="84"/>
      <c r="B161" s="164">
        <v>507</v>
      </c>
      <c r="C161" s="43" t="s">
        <v>627</v>
      </c>
      <c r="D161" s="164" t="s">
        <v>628</v>
      </c>
      <c r="E161" s="168" t="s">
        <v>698</v>
      </c>
      <c r="F161" s="221" t="s">
        <v>630</v>
      </c>
      <c r="G161" s="44"/>
      <c r="H161" s="44">
        <v>1</v>
      </c>
      <c r="I161" s="91">
        <v>3</v>
      </c>
      <c r="J161" s="91">
        <f t="shared" si="4"/>
        <v>3</v>
      </c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  <c r="AB161" s="124"/>
      <c r="AC161" s="124"/>
      <c r="AD161" s="124"/>
      <c r="AE161" s="124"/>
      <c r="AF161" s="125"/>
      <c r="AG161" s="125"/>
      <c r="AH161" s="125"/>
      <c r="AI161" s="125"/>
      <c r="AJ161" s="125"/>
      <c r="AK161" s="125"/>
      <c r="AL161" s="125"/>
      <c r="AM161" s="125"/>
      <c r="AN161" s="125"/>
      <c r="AO161" s="126"/>
    </row>
    <row r="162" spans="1:41" x14ac:dyDescent="0.25">
      <c r="B162" s="164">
        <v>508</v>
      </c>
      <c r="C162" s="43" t="s">
        <v>627</v>
      </c>
      <c r="D162" s="164" t="s">
        <v>628</v>
      </c>
      <c r="E162" s="168" t="s">
        <v>698</v>
      </c>
      <c r="F162" s="156" t="s">
        <v>631</v>
      </c>
      <c r="G162" s="44"/>
      <c r="H162" s="44">
        <v>5</v>
      </c>
      <c r="I162" s="88">
        <v>3</v>
      </c>
      <c r="J162" s="88">
        <f t="shared" si="4"/>
        <v>15</v>
      </c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8"/>
      <c r="AG162" s="8"/>
      <c r="AH162" s="8"/>
      <c r="AI162" s="8"/>
      <c r="AJ162" s="8"/>
      <c r="AK162" s="8"/>
      <c r="AL162" s="8"/>
      <c r="AM162" s="8"/>
      <c r="AN162" s="8"/>
      <c r="AO162" s="10"/>
    </row>
    <row r="163" spans="1:41" s="45" customFormat="1" x14ac:dyDescent="0.25">
      <c r="A163" s="84"/>
      <c r="B163" s="164">
        <v>509</v>
      </c>
      <c r="C163" s="43" t="s">
        <v>627</v>
      </c>
      <c r="D163" s="164" t="s">
        <v>628</v>
      </c>
      <c r="E163" s="168" t="s">
        <v>698</v>
      </c>
      <c r="F163" s="156" t="s">
        <v>633</v>
      </c>
      <c r="G163" s="44"/>
      <c r="H163" s="44">
        <v>7</v>
      </c>
      <c r="I163" s="91">
        <v>3</v>
      </c>
      <c r="J163" s="91">
        <f t="shared" si="4"/>
        <v>21</v>
      </c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8"/>
      <c r="AG163" s="8"/>
      <c r="AH163" s="8"/>
      <c r="AI163" s="8"/>
      <c r="AJ163" s="8"/>
      <c r="AK163" s="8"/>
      <c r="AL163" s="8"/>
      <c r="AM163" s="8"/>
      <c r="AN163" s="8"/>
      <c r="AO163" s="10"/>
    </row>
    <row r="164" spans="1:41" s="45" customFormat="1" x14ac:dyDescent="0.25">
      <c r="A164" s="84"/>
      <c r="B164" s="164">
        <v>515</v>
      </c>
      <c r="C164" s="43" t="s">
        <v>627</v>
      </c>
      <c r="D164" s="164" t="s">
        <v>686</v>
      </c>
      <c r="E164" s="168" t="s">
        <v>689</v>
      </c>
      <c r="F164" s="156" t="s">
        <v>630</v>
      </c>
      <c r="G164" s="44"/>
      <c r="H164" s="44">
        <v>0</v>
      </c>
      <c r="I164" s="91">
        <v>12</v>
      </c>
      <c r="J164" s="91">
        <f t="shared" si="4"/>
        <v>0</v>
      </c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8"/>
      <c r="AG164" s="8"/>
      <c r="AH164" s="8"/>
      <c r="AI164" s="8"/>
      <c r="AJ164" s="8"/>
      <c r="AK164" s="8"/>
      <c r="AL164" s="8"/>
      <c r="AM164" s="8"/>
      <c r="AN164" s="8"/>
      <c r="AO164" s="10"/>
    </row>
    <row r="165" spans="1:41" x14ac:dyDescent="0.25">
      <c r="B165" s="164">
        <v>516</v>
      </c>
      <c r="C165" s="43" t="s">
        <v>627</v>
      </c>
      <c r="D165" s="164" t="s">
        <v>686</v>
      </c>
      <c r="E165" s="168" t="s">
        <v>689</v>
      </c>
      <c r="F165" s="156" t="s">
        <v>631</v>
      </c>
      <c r="G165" s="44"/>
      <c r="H165" s="44">
        <v>2</v>
      </c>
      <c r="I165" s="88">
        <v>12</v>
      </c>
      <c r="J165" s="88">
        <f t="shared" si="4"/>
        <v>24</v>
      </c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8"/>
      <c r="AG165" s="8"/>
      <c r="AH165" s="8"/>
      <c r="AI165" s="8"/>
      <c r="AJ165" s="8"/>
      <c r="AK165" s="8"/>
      <c r="AL165" s="8"/>
      <c r="AM165" s="8"/>
      <c r="AN165" s="8"/>
      <c r="AO165" s="10"/>
    </row>
    <row r="166" spans="1:41" x14ac:dyDescent="0.25">
      <c r="B166" s="164">
        <v>517</v>
      </c>
      <c r="C166" s="43" t="s">
        <v>627</v>
      </c>
      <c r="D166" s="164" t="s">
        <v>686</v>
      </c>
      <c r="E166" s="168" t="s">
        <v>690</v>
      </c>
      <c r="F166" s="156" t="s">
        <v>630</v>
      </c>
      <c r="G166" s="44"/>
      <c r="H166" s="44">
        <v>0</v>
      </c>
      <c r="I166" s="88">
        <v>1</v>
      </c>
      <c r="J166" s="88">
        <f t="shared" si="4"/>
        <v>0</v>
      </c>
      <c r="K166" s="44"/>
      <c r="L166" s="44"/>
      <c r="M166" s="44"/>
      <c r="N166" s="44"/>
      <c r="O166" s="44"/>
      <c r="P166" s="44"/>
      <c r="Q166" s="44"/>
      <c r="R166" s="44"/>
      <c r="S166" s="44"/>
      <c r="T166" s="12"/>
      <c r="U166" s="44"/>
      <c r="V166" s="44"/>
      <c r="W166" s="44"/>
      <c r="X166" s="44"/>
      <c r="Y166" s="44"/>
      <c r="Z166" s="44"/>
      <c r="AA166" s="12"/>
      <c r="AB166" s="12"/>
      <c r="AC166" s="12"/>
      <c r="AD166" s="12"/>
      <c r="AE166" s="12"/>
      <c r="AF166" s="8"/>
      <c r="AG166" s="8"/>
      <c r="AH166" s="8"/>
      <c r="AI166" s="8"/>
      <c r="AJ166" s="8"/>
      <c r="AK166" s="8"/>
      <c r="AL166" s="8"/>
      <c r="AM166" s="8"/>
      <c r="AN166" s="8"/>
      <c r="AO166" s="10"/>
    </row>
    <row r="167" spans="1:41" s="45" customFormat="1" x14ac:dyDescent="0.25">
      <c r="A167" s="84"/>
      <c r="B167" s="164">
        <v>518</v>
      </c>
      <c r="C167" s="43" t="s">
        <v>627</v>
      </c>
      <c r="D167" s="164" t="s">
        <v>686</v>
      </c>
      <c r="E167" s="168" t="s">
        <v>690</v>
      </c>
      <c r="F167" s="156" t="s">
        <v>631</v>
      </c>
      <c r="G167" s="44"/>
      <c r="H167" s="44">
        <v>0</v>
      </c>
      <c r="I167" s="91">
        <v>1</v>
      </c>
      <c r="J167" s="91">
        <f t="shared" si="4"/>
        <v>0</v>
      </c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8"/>
      <c r="AG167" s="8"/>
      <c r="AH167" s="8"/>
      <c r="AI167" s="8"/>
      <c r="AJ167" s="8"/>
      <c r="AK167" s="8"/>
      <c r="AL167" s="8"/>
      <c r="AM167" s="8"/>
      <c r="AN167" s="8"/>
      <c r="AO167" s="10"/>
    </row>
    <row r="168" spans="1:41" x14ac:dyDescent="0.25">
      <c r="B168" s="164">
        <v>519</v>
      </c>
      <c r="C168" s="43" t="s">
        <v>627</v>
      </c>
      <c r="D168" s="164" t="s">
        <v>686</v>
      </c>
      <c r="E168" s="168" t="s">
        <v>690</v>
      </c>
      <c r="F168" s="156" t="s">
        <v>633</v>
      </c>
      <c r="G168" s="44"/>
      <c r="H168" s="42">
        <v>12</v>
      </c>
      <c r="I168" s="88">
        <v>1</v>
      </c>
      <c r="J168" s="88">
        <f t="shared" si="4"/>
        <v>12</v>
      </c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8"/>
      <c r="AG168" s="8"/>
      <c r="AH168" s="8"/>
      <c r="AI168" s="8"/>
      <c r="AJ168" s="8"/>
      <c r="AK168" s="8"/>
      <c r="AL168" s="8"/>
      <c r="AM168" s="8"/>
      <c r="AN168" s="8"/>
      <c r="AO168" s="10"/>
    </row>
    <row r="169" spans="1:41" customFormat="1" x14ac:dyDescent="0.25">
      <c r="A169" s="157"/>
      <c r="B169" s="164">
        <v>520</v>
      </c>
      <c r="C169" s="43" t="s">
        <v>627</v>
      </c>
      <c r="D169" s="156" t="s">
        <v>636</v>
      </c>
      <c r="E169" s="10" t="s">
        <v>637</v>
      </c>
      <c r="F169" s="156" t="s">
        <v>630</v>
      </c>
      <c r="G169" s="44"/>
      <c r="H169" s="42">
        <v>5</v>
      </c>
      <c r="I169" s="88"/>
      <c r="J169" s="88">
        <f t="shared" si="4"/>
        <v>0</v>
      </c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  <c r="AA169" s="88"/>
      <c r="AB169" s="88"/>
      <c r="AC169" s="88"/>
      <c r="AD169" s="88"/>
      <c r="AE169" s="88"/>
      <c r="AF169" s="88"/>
      <c r="AG169" s="88"/>
      <c r="AH169" s="88"/>
      <c r="AI169" s="88"/>
      <c r="AJ169" s="88"/>
      <c r="AK169" s="88"/>
      <c r="AL169" s="88"/>
      <c r="AM169" s="88"/>
      <c r="AN169" s="88"/>
      <c r="AO169" s="88"/>
    </row>
    <row r="170" spans="1:41" s="45" customFormat="1" x14ac:dyDescent="0.25">
      <c r="A170" s="157"/>
      <c r="B170" s="164">
        <v>521</v>
      </c>
      <c r="C170" s="43" t="s">
        <v>627</v>
      </c>
      <c r="D170" s="156" t="s">
        <v>636</v>
      </c>
      <c r="E170" s="10" t="s">
        <v>638</v>
      </c>
      <c r="F170" s="156" t="s">
        <v>630</v>
      </c>
      <c r="G170" s="44"/>
      <c r="H170" s="42">
        <v>2</v>
      </c>
      <c r="I170" s="91">
        <v>35</v>
      </c>
      <c r="J170" s="91">
        <f t="shared" si="4"/>
        <v>70</v>
      </c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  <c r="AA170" s="88"/>
      <c r="AB170" s="88"/>
      <c r="AC170" s="88"/>
      <c r="AD170" s="88"/>
      <c r="AE170" s="88"/>
      <c r="AF170" s="88"/>
      <c r="AG170" s="88"/>
      <c r="AH170" s="88"/>
      <c r="AI170" s="88"/>
      <c r="AJ170" s="88"/>
      <c r="AK170" s="88"/>
      <c r="AL170" s="88"/>
      <c r="AM170" s="88"/>
      <c r="AN170" s="88"/>
      <c r="AO170" s="88"/>
    </row>
    <row r="171" spans="1:41" x14ac:dyDescent="0.25">
      <c r="A171" s="157"/>
      <c r="B171" s="164">
        <v>522</v>
      </c>
      <c r="C171" s="43" t="s">
        <v>627</v>
      </c>
      <c r="D171" s="156" t="s">
        <v>636</v>
      </c>
      <c r="E171" s="10" t="s">
        <v>701</v>
      </c>
      <c r="F171" s="156" t="s">
        <v>630</v>
      </c>
      <c r="G171" s="44"/>
      <c r="H171" s="42">
        <v>0.25</v>
      </c>
      <c r="I171" s="88">
        <v>189</v>
      </c>
      <c r="J171" s="88">
        <f t="shared" si="4"/>
        <v>47.25</v>
      </c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  <c r="AA171" s="88"/>
      <c r="AB171" s="88"/>
      <c r="AC171" s="88"/>
      <c r="AD171" s="88"/>
      <c r="AE171" s="88"/>
      <c r="AF171" s="88"/>
      <c r="AG171" s="88"/>
      <c r="AH171" s="88"/>
      <c r="AI171" s="88"/>
      <c r="AJ171" s="88"/>
      <c r="AK171" s="88"/>
      <c r="AL171" s="88"/>
      <c r="AM171" s="88"/>
      <c r="AN171" s="88"/>
      <c r="AO171" s="88"/>
    </row>
    <row r="172" spans="1:41" s="45" customFormat="1" x14ac:dyDescent="0.25">
      <c r="A172" s="157"/>
      <c r="B172" s="164">
        <v>523</v>
      </c>
      <c r="C172" s="43" t="s">
        <v>627</v>
      </c>
      <c r="D172" s="156" t="s">
        <v>636</v>
      </c>
      <c r="E172" s="10" t="s">
        <v>702</v>
      </c>
      <c r="F172" s="156" t="s">
        <v>630</v>
      </c>
      <c r="G172" s="44"/>
      <c r="H172" s="42">
        <v>0.25</v>
      </c>
      <c r="I172" s="91">
        <v>160</v>
      </c>
      <c r="J172" s="91">
        <f t="shared" si="4"/>
        <v>40</v>
      </c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  <c r="AA172" s="88"/>
      <c r="AB172" s="88"/>
      <c r="AC172" s="88"/>
      <c r="AD172" s="88"/>
      <c r="AE172" s="88"/>
      <c r="AF172" s="88"/>
      <c r="AG172" s="88"/>
      <c r="AH172" s="88"/>
      <c r="AI172" s="88"/>
      <c r="AJ172" s="88"/>
      <c r="AK172" s="88"/>
      <c r="AL172" s="88"/>
      <c r="AM172" s="88"/>
      <c r="AN172" s="88"/>
      <c r="AO172" s="88"/>
    </row>
    <row r="173" spans="1:41" x14ac:dyDescent="0.25">
      <c r="A173" s="157"/>
      <c r="B173" s="164">
        <v>524</v>
      </c>
      <c r="C173" s="43" t="s">
        <v>703</v>
      </c>
      <c r="D173" s="156" t="s">
        <v>704</v>
      </c>
      <c r="E173" s="10" t="s">
        <v>705</v>
      </c>
      <c r="F173" s="156" t="s">
        <v>706</v>
      </c>
      <c r="G173" s="44"/>
      <c r="H173" s="42"/>
      <c r="I173" s="88">
        <v>63</v>
      </c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  <c r="AA173" s="88"/>
      <c r="AB173" s="88"/>
      <c r="AC173" s="88"/>
      <c r="AD173" s="88"/>
      <c r="AE173" s="88"/>
      <c r="AF173" s="88"/>
      <c r="AG173" s="88"/>
      <c r="AH173" s="88"/>
      <c r="AI173" s="88"/>
      <c r="AJ173" s="88"/>
      <c r="AK173" s="88"/>
      <c r="AL173" s="88"/>
      <c r="AM173" s="88"/>
      <c r="AN173" s="88"/>
      <c r="AO173" s="88"/>
    </row>
    <row r="174" spans="1:41" s="45" customFormat="1" x14ac:dyDescent="0.25">
      <c r="A174" s="157"/>
      <c r="B174" s="164">
        <v>525</v>
      </c>
      <c r="C174" s="43" t="s">
        <v>627</v>
      </c>
      <c r="D174" s="156" t="s">
        <v>635</v>
      </c>
      <c r="E174" s="168" t="s">
        <v>694</v>
      </c>
      <c r="F174" s="156" t="s">
        <v>630</v>
      </c>
      <c r="G174" s="44"/>
      <c r="H174" s="42">
        <v>5</v>
      </c>
      <c r="I174" s="91">
        <v>6</v>
      </c>
      <c r="J174" s="91">
        <f t="shared" ref="J174:J181" si="5">I174*H174</f>
        <v>30</v>
      </c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8"/>
      <c r="AG174" s="8"/>
      <c r="AH174" s="8"/>
      <c r="AI174" s="8"/>
      <c r="AJ174" s="8"/>
      <c r="AK174" s="8"/>
      <c r="AL174" s="8"/>
      <c r="AM174" s="8"/>
      <c r="AN174" s="8"/>
      <c r="AO174" s="10"/>
    </row>
    <row r="175" spans="1:41" s="45" customFormat="1" x14ac:dyDescent="0.25">
      <c r="A175" s="157"/>
      <c r="B175" s="164">
        <v>526</v>
      </c>
      <c r="C175" s="43" t="s">
        <v>627</v>
      </c>
      <c r="D175" s="156" t="s">
        <v>635</v>
      </c>
      <c r="E175" s="168" t="s">
        <v>694</v>
      </c>
      <c r="F175" s="156" t="s">
        <v>631</v>
      </c>
      <c r="G175" s="44"/>
      <c r="H175" s="42">
        <v>10</v>
      </c>
      <c r="I175" s="88">
        <v>6</v>
      </c>
      <c r="J175" s="88">
        <f t="shared" si="5"/>
        <v>60</v>
      </c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8"/>
      <c r="AG175" s="8"/>
      <c r="AH175" s="8"/>
      <c r="AI175" s="8"/>
      <c r="AJ175" s="8"/>
      <c r="AK175" s="8"/>
      <c r="AL175" s="8"/>
      <c r="AM175" s="8"/>
      <c r="AN175" s="8"/>
      <c r="AO175" s="10"/>
    </row>
    <row r="176" spans="1:41" x14ac:dyDescent="0.25">
      <c r="A176" s="157"/>
      <c r="B176" s="164">
        <v>527</v>
      </c>
      <c r="C176" s="43" t="s">
        <v>627</v>
      </c>
      <c r="D176" s="156" t="s">
        <v>635</v>
      </c>
      <c r="E176" s="168" t="s">
        <v>695</v>
      </c>
      <c r="F176" s="156" t="s">
        <v>630</v>
      </c>
      <c r="G176" s="132"/>
      <c r="H176" s="42">
        <v>5</v>
      </c>
      <c r="I176" s="88">
        <v>10</v>
      </c>
      <c r="J176" s="88">
        <f t="shared" si="5"/>
        <v>50</v>
      </c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8"/>
      <c r="AG176" s="8"/>
      <c r="AH176" s="8"/>
      <c r="AI176" s="8"/>
      <c r="AJ176" s="8"/>
      <c r="AK176" s="8"/>
      <c r="AL176" s="8"/>
      <c r="AM176" s="8"/>
      <c r="AN176" s="8"/>
      <c r="AO176" s="10"/>
    </row>
    <row r="177" spans="1:41" x14ac:dyDescent="0.25">
      <c r="A177" s="157"/>
      <c r="B177" s="164">
        <v>528</v>
      </c>
      <c r="C177" s="43" t="s">
        <v>627</v>
      </c>
      <c r="D177" s="156" t="s">
        <v>635</v>
      </c>
      <c r="E177" s="168" t="s">
        <v>695</v>
      </c>
      <c r="F177" s="156" t="s">
        <v>631</v>
      </c>
      <c r="G177" s="132"/>
      <c r="H177" s="44">
        <v>10</v>
      </c>
      <c r="I177" s="143">
        <v>10</v>
      </c>
      <c r="J177" s="88">
        <f t="shared" si="5"/>
        <v>100</v>
      </c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8"/>
      <c r="AG177" s="8"/>
      <c r="AH177" s="8"/>
      <c r="AI177" s="8"/>
      <c r="AJ177" s="8"/>
      <c r="AK177" s="8"/>
      <c r="AL177" s="8"/>
      <c r="AM177" s="8"/>
      <c r="AN177" s="8"/>
      <c r="AO177" s="10"/>
    </row>
    <row r="178" spans="1:41" x14ac:dyDescent="0.25">
      <c r="A178" s="157"/>
      <c r="B178" s="164">
        <v>529</v>
      </c>
      <c r="C178" s="43" t="s">
        <v>627</v>
      </c>
      <c r="D178" s="156" t="s">
        <v>635</v>
      </c>
      <c r="E178" s="8" t="s">
        <v>697</v>
      </c>
      <c r="F178" s="156" t="s">
        <v>630</v>
      </c>
      <c r="G178" s="132"/>
      <c r="H178" s="44">
        <v>5</v>
      </c>
      <c r="I178" s="91">
        <v>1</v>
      </c>
      <c r="J178" s="91">
        <f t="shared" si="5"/>
        <v>5</v>
      </c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8"/>
      <c r="AG178" s="8"/>
      <c r="AH178" s="8"/>
      <c r="AI178" s="8"/>
      <c r="AJ178" s="8"/>
      <c r="AK178" s="8"/>
      <c r="AL178" s="8"/>
      <c r="AM178" s="8"/>
      <c r="AN178" s="8"/>
      <c r="AO178" s="10"/>
    </row>
    <row r="179" spans="1:41" x14ac:dyDescent="0.25">
      <c r="A179" s="157"/>
      <c r="B179" s="164">
        <v>530</v>
      </c>
      <c r="C179" s="43" t="s">
        <v>627</v>
      </c>
      <c r="D179" s="156" t="s">
        <v>635</v>
      </c>
      <c r="E179" s="8" t="s">
        <v>697</v>
      </c>
      <c r="F179" s="156" t="s">
        <v>631</v>
      </c>
      <c r="G179" s="132"/>
      <c r="H179" s="44">
        <v>10</v>
      </c>
      <c r="I179" s="91">
        <v>1</v>
      </c>
      <c r="J179" s="91">
        <f t="shared" si="5"/>
        <v>10</v>
      </c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8"/>
      <c r="AG179" s="8"/>
      <c r="AH179" s="8"/>
      <c r="AI179" s="8"/>
      <c r="AJ179" s="8"/>
      <c r="AK179" s="8"/>
      <c r="AL179" s="8"/>
      <c r="AM179" s="8"/>
      <c r="AN179" s="8"/>
      <c r="AO179" s="10"/>
    </row>
    <row r="180" spans="1:41" x14ac:dyDescent="0.25">
      <c r="A180" s="157"/>
      <c r="B180" s="164">
        <v>531</v>
      </c>
      <c r="C180" s="43" t="s">
        <v>627</v>
      </c>
      <c r="D180" s="156" t="s">
        <v>635</v>
      </c>
      <c r="E180" s="8" t="s">
        <v>696</v>
      </c>
      <c r="F180" s="156" t="s">
        <v>630</v>
      </c>
      <c r="G180" s="44"/>
      <c r="H180" s="44">
        <v>5</v>
      </c>
      <c r="I180" s="91">
        <v>1</v>
      </c>
      <c r="J180" s="91">
        <f t="shared" si="5"/>
        <v>5</v>
      </c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8"/>
      <c r="AG180" s="8"/>
      <c r="AH180" s="8"/>
      <c r="AI180" s="8"/>
      <c r="AJ180" s="8"/>
      <c r="AK180" s="8"/>
      <c r="AL180" s="8"/>
      <c r="AM180" s="8"/>
      <c r="AN180" s="8"/>
      <c r="AO180" s="10"/>
    </row>
    <row r="181" spans="1:41" x14ac:dyDescent="0.25">
      <c r="A181" s="157"/>
      <c r="B181" s="164">
        <v>532</v>
      </c>
      <c r="C181" s="43" t="s">
        <v>627</v>
      </c>
      <c r="D181" s="156" t="s">
        <v>635</v>
      </c>
      <c r="E181" s="8" t="s">
        <v>696</v>
      </c>
      <c r="F181" s="156" t="s">
        <v>631</v>
      </c>
      <c r="G181" s="44"/>
      <c r="H181" s="44">
        <v>10</v>
      </c>
      <c r="I181" s="91">
        <v>1</v>
      </c>
      <c r="J181" s="91">
        <f t="shared" si="5"/>
        <v>10</v>
      </c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8"/>
      <c r="AG181" s="8"/>
      <c r="AH181" s="8"/>
      <c r="AI181" s="8"/>
      <c r="AJ181" s="8"/>
      <c r="AK181" s="8"/>
      <c r="AL181" s="8"/>
      <c r="AM181" s="8"/>
      <c r="AN181" s="8"/>
      <c r="AO181" s="10"/>
    </row>
    <row r="182" spans="1:41" x14ac:dyDescent="0.25">
      <c r="B182" s="163">
        <v>600</v>
      </c>
      <c r="C182" s="44" t="s">
        <v>136</v>
      </c>
      <c r="D182" s="156"/>
      <c r="E182" s="168"/>
      <c r="F182" s="156"/>
      <c r="G182" s="44"/>
      <c r="H182" s="44"/>
      <c r="I182" s="124"/>
      <c r="J182" s="136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8"/>
      <c r="AG182" s="23"/>
      <c r="AH182" s="23"/>
      <c r="AI182" s="8"/>
      <c r="AJ182" s="8"/>
      <c r="AK182" s="8"/>
      <c r="AL182" s="8"/>
      <c r="AM182" s="8"/>
      <c r="AN182" s="8"/>
      <c r="AO182" s="10"/>
    </row>
    <row r="183" spans="1:41" x14ac:dyDescent="0.25">
      <c r="B183" s="163">
        <v>601</v>
      </c>
      <c r="C183" s="44" t="s">
        <v>137</v>
      </c>
      <c r="D183" s="156"/>
      <c r="E183" s="10"/>
      <c r="F183" s="156"/>
      <c r="G183" s="44"/>
      <c r="H183" s="44"/>
      <c r="I183" s="44"/>
      <c r="J183" s="43"/>
      <c r="K183" s="44"/>
      <c r="L183" s="44"/>
      <c r="M183" s="44"/>
      <c r="N183" s="44"/>
      <c r="O183" s="44"/>
      <c r="P183" s="44"/>
      <c r="Q183" s="44"/>
      <c r="R183" s="44"/>
      <c r="S183" s="44"/>
      <c r="T183" s="12"/>
      <c r="U183" s="44"/>
      <c r="V183" s="44"/>
      <c r="W183" s="44"/>
      <c r="X183" s="44"/>
      <c r="Y183" s="44"/>
      <c r="Z183" s="44"/>
      <c r="AA183" s="12"/>
      <c r="AB183" s="12"/>
      <c r="AC183" s="12"/>
      <c r="AD183" s="12"/>
      <c r="AE183" s="12"/>
      <c r="AF183" s="8"/>
      <c r="AG183" s="8"/>
      <c r="AH183" s="8"/>
      <c r="AI183" s="8"/>
      <c r="AJ183" s="8"/>
      <c r="AK183" s="8"/>
      <c r="AL183" s="8"/>
      <c r="AM183" s="8"/>
      <c r="AN183" s="8"/>
      <c r="AO183" s="10"/>
    </row>
    <row r="184" spans="1:41" x14ac:dyDescent="0.25">
      <c r="A184" s="288"/>
      <c r="B184" s="156"/>
      <c r="C184" s="43"/>
      <c r="D184" s="164"/>
      <c r="E184" s="6"/>
      <c r="F184" s="156"/>
      <c r="G184" s="40"/>
      <c r="H184" s="40"/>
      <c r="I184" s="137"/>
      <c r="J184" s="136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0"/>
      <c r="AA184" s="40"/>
      <c r="AB184" s="40"/>
      <c r="AC184" s="40"/>
      <c r="AD184" s="40"/>
      <c r="AE184" s="40"/>
      <c r="AF184" s="3"/>
      <c r="AG184" s="8"/>
      <c r="AH184" s="8"/>
      <c r="AI184" s="8"/>
      <c r="AJ184" s="23"/>
      <c r="AK184" s="16"/>
      <c r="AL184" s="16"/>
      <c r="AM184" s="8"/>
      <c r="AN184" s="8"/>
      <c r="AO184" s="10"/>
    </row>
    <row r="185" spans="1:41" customFormat="1" x14ac:dyDescent="0.25">
      <c r="A185" s="84"/>
      <c r="B185" s="163"/>
      <c r="C185" s="44"/>
      <c r="D185" s="156"/>
      <c r="E185" s="10"/>
      <c r="F185" s="156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3"/>
      <c r="T185" s="47"/>
      <c r="U185" s="44"/>
      <c r="V185" s="51"/>
      <c r="W185" s="44"/>
      <c r="X185" s="44"/>
      <c r="Y185" s="44"/>
      <c r="Z185" s="44"/>
      <c r="AA185" s="123"/>
      <c r="AB185" s="44"/>
      <c r="AC185" s="44"/>
      <c r="AD185" s="44"/>
      <c r="AE185" s="44"/>
      <c r="AF185" s="8"/>
      <c r="AG185" s="8"/>
      <c r="AH185" s="8"/>
      <c r="AI185" s="8"/>
      <c r="AJ185" s="8"/>
      <c r="AK185" s="8"/>
      <c r="AL185" s="8"/>
      <c r="AM185" s="8"/>
      <c r="AN185" s="8"/>
      <c r="AO185" s="10"/>
    </row>
    <row r="186" spans="1:41" s="45" customFormat="1" x14ac:dyDescent="0.25">
      <c r="A186" s="84"/>
      <c r="B186" s="163"/>
      <c r="C186" s="44"/>
      <c r="D186" s="156"/>
      <c r="E186" s="10"/>
      <c r="F186" s="156"/>
      <c r="G186" s="44"/>
      <c r="H186" s="44"/>
      <c r="I186" s="124"/>
      <c r="J186" s="124"/>
      <c r="K186" s="44"/>
      <c r="L186" s="44"/>
      <c r="M186" s="44"/>
      <c r="N186" s="44"/>
      <c r="O186" s="44"/>
      <c r="P186" s="44"/>
      <c r="Q186" s="44"/>
      <c r="R186" s="44"/>
      <c r="S186" s="43"/>
      <c r="T186" s="47"/>
      <c r="U186" s="44"/>
      <c r="V186" s="51"/>
      <c r="W186" s="44"/>
      <c r="X186" s="44"/>
      <c r="Y186" s="44"/>
      <c r="Z186" s="44"/>
      <c r="AA186" s="123"/>
      <c r="AB186" s="44"/>
      <c r="AC186" s="44"/>
      <c r="AD186" s="44"/>
      <c r="AE186" s="44"/>
      <c r="AF186" s="8"/>
      <c r="AG186" s="8"/>
      <c r="AH186" s="8"/>
      <c r="AI186" s="8"/>
      <c r="AJ186" s="8"/>
      <c r="AK186" s="8"/>
      <c r="AL186" s="8"/>
      <c r="AM186" s="8"/>
      <c r="AN186" s="8"/>
      <c r="AO186" s="10"/>
    </row>
    <row r="187" spans="1:41" x14ac:dyDescent="0.25">
      <c r="B187" s="156"/>
      <c r="C187" s="37"/>
      <c r="D187" s="156"/>
      <c r="E187" s="152"/>
      <c r="F187" s="219"/>
      <c r="G187" s="44"/>
      <c r="H187" s="156"/>
      <c r="I187" s="37"/>
      <c r="J187" s="44"/>
      <c r="K187" s="156"/>
      <c r="L187" s="37"/>
      <c r="M187" s="44"/>
      <c r="N187" s="156"/>
      <c r="O187" s="37"/>
      <c r="P187" s="44"/>
      <c r="Q187" s="156"/>
      <c r="R187" s="37"/>
      <c r="S187" s="44"/>
      <c r="T187" s="152"/>
      <c r="U187" s="37"/>
      <c r="V187" s="44"/>
      <c r="W187" s="156"/>
      <c r="X187" s="37"/>
      <c r="Y187" s="44"/>
      <c r="Z187" s="156"/>
      <c r="AA187" s="17"/>
      <c r="AB187" s="8"/>
      <c r="AC187" s="152"/>
      <c r="AD187" s="17"/>
      <c r="AE187" s="8"/>
      <c r="AF187" s="152"/>
      <c r="AG187" s="17"/>
      <c r="AH187" s="8"/>
      <c r="AI187" s="152"/>
      <c r="AJ187" s="17"/>
      <c r="AK187" s="8"/>
      <c r="AL187" s="152"/>
      <c r="AM187" s="17"/>
      <c r="AN187" s="8"/>
      <c r="AO187" s="152"/>
    </row>
    <row r="188" spans="1:41" s="45" customFormat="1" x14ac:dyDescent="0.25">
      <c r="A188" s="84"/>
      <c r="B188" s="163"/>
      <c r="C188" s="44"/>
      <c r="D188" s="156"/>
      <c r="E188" s="152"/>
      <c r="F188" s="152"/>
      <c r="G188" s="152"/>
      <c r="H188" s="152"/>
      <c r="I188" s="124"/>
      <c r="J188" s="136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  <c r="AD188" s="124"/>
      <c r="AE188" s="124"/>
      <c r="AF188" s="125"/>
      <c r="AG188" s="125"/>
      <c r="AH188" s="125"/>
      <c r="AI188" s="125"/>
      <c r="AJ188" s="125"/>
      <c r="AK188" s="125"/>
      <c r="AL188" s="125"/>
      <c r="AM188" s="125"/>
      <c r="AN188" s="125"/>
      <c r="AO188" s="126"/>
    </row>
    <row r="189" spans="1:41" x14ac:dyDescent="0.25">
      <c r="B189" s="163"/>
      <c r="C189" s="43"/>
      <c r="D189" s="156"/>
      <c r="E189" s="10"/>
      <c r="F189" s="156"/>
      <c r="G189" s="44"/>
      <c r="H189" s="44"/>
      <c r="I189" s="132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  <c r="AC189" s="91"/>
      <c r="AD189" s="91"/>
      <c r="AE189" s="91"/>
      <c r="AF189" s="91"/>
      <c r="AG189" s="91"/>
      <c r="AH189" s="91"/>
      <c r="AI189" s="91"/>
      <c r="AJ189" s="91"/>
      <c r="AK189" s="91"/>
      <c r="AL189" s="91"/>
      <c r="AM189" s="91"/>
      <c r="AN189" s="91"/>
      <c r="AO189" s="91"/>
    </row>
    <row r="190" spans="1:41" s="45" customFormat="1" x14ac:dyDescent="0.25">
      <c r="A190" s="84"/>
      <c r="B190" s="165"/>
      <c r="C190" s="93"/>
      <c r="D190" s="222"/>
      <c r="E190" s="92"/>
      <c r="F190" s="222"/>
      <c r="G190" s="93"/>
      <c r="H190" s="93"/>
      <c r="I190" s="157"/>
      <c r="J190" s="95"/>
      <c r="K190" s="84"/>
      <c r="L190" s="84"/>
      <c r="M190" s="84"/>
      <c r="N190" s="84"/>
      <c r="O190" s="84"/>
      <c r="P190" s="84"/>
      <c r="Q190" s="84"/>
      <c r="R190" s="84"/>
      <c r="S190" s="84"/>
      <c r="U190" s="84"/>
      <c r="V190" s="84"/>
      <c r="W190" s="84"/>
      <c r="X190" s="84"/>
      <c r="Y190" s="84"/>
      <c r="Z190" s="84"/>
    </row>
    <row r="191" spans="1:41" s="45" customFormat="1" x14ac:dyDescent="0.25">
      <c r="A191" s="84"/>
      <c r="B191" s="165"/>
      <c r="C191" s="93"/>
      <c r="D191" s="222"/>
      <c r="E191" s="92"/>
      <c r="F191" s="222"/>
      <c r="G191" s="93"/>
      <c r="H191" s="93"/>
      <c r="I191" s="157"/>
      <c r="J191" s="95"/>
      <c r="K191" s="84"/>
      <c r="L191" s="84"/>
      <c r="M191" s="84"/>
      <c r="N191" s="84"/>
      <c r="O191" s="84"/>
      <c r="P191" s="84"/>
      <c r="Q191" s="84"/>
      <c r="R191" s="84"/>
      <c r="S191" s="84"/>
      <c r="U191" s="84"/>
      <c r="V191" s="84"/>
      <c r="W191" s="84"/>
      <c r="X191" s="84"/>
      <c r="Y191" s="84"/>
      <c r="Z191" s="84"/>
    </row>
    <row r="192" spans="1:41" s="45" customFormat="1" x14ac:dyDescent="0.25">
      <c r="A192" s="84"/>
      <c r="B192" s="165"/>
      <c r="C192" s="93"/>
      <c r="D192" s="222"/>
      <c r="E192" s="92"/>
      <c r="F192" s="222"/>
      <c r="G192" s="93"/>
      <c r="H192" s="93"/>
      <c r="I192" s="157"/>
      <c r="J192" s="95"/>
      <c r="K192" s="84"/>
      <c r="L192" s="84"/>
      <c r="M192" s="84"/>
      <c r="N192" s="84"/>
      <c r="O192" s="84"/>
      <c r="P192" s="84"/>
      <c r="Q192" s="84"/>
      <c r="R192" s="84"/>
      <c r="S192" s="84"/>
      <c r="U192" s="84"/>
      <c r="V192" s="84"/>
      <c r="W192" s="84"/>
      <c r="X192" s="84"/>
      <c r="Y192" s="84"/>
      <c r="Z192" s="84"/>
    </row>
    <row r="193" spans="1:26" s="45" customFormat="1" x14ac:dyDescent="0.25">
      <c r="A193" s="84"/>
      <c r="B193" s="165"/>
      <c r="C193" s="93"/>
      <c r="D193" s="222"/>
      <c r="E193" s="92"/>
      <c r="F193" s="222"/>
      <c r="G193" s="93"/>
      <c r="H193" s="93"/>
      <c r="I193" s="157"/>
      <c r="J193" s="95"/>
      <c r="K193" s="84"/>
      <c r="L193" s="84"/>
      <c r="M193" s="84"/>
      <c r="N193" s="84"/>
      <c r="O193" s="84"/>
      <c r="P193" s="84"/>
      <c r="Q193" s="84"/>
      <c r="R193" s="84"/>
      <c r="S193" s="84"/>
      <c r="U193" s="84"/>
      <c r="V193" s="84"/>
      <c r="W193" s="84"/>
      <c r="X193" s="84"/>
      <c r="Y193" s="84"/>
      <c r="Z193" s="84"/>
    </row>
    <row r="198" spans="1:26" s="45" customFormat="1" x14ac:dyDescent="0.25">
      <c r="A198" s="84"/>
      <c r="B198" s="165"/>
      <c r="C198" s="84"/>
      <c r="D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U198" s="84"/>
      <c r="V198" s="84"/>
      <c r="W198" s="84"/>
      <c r="X198" s="84"/>
      <c r="Y198" s="84"/>
      <c r="Z198" s="84"/>
    </row>
    <row r="199" spans="1:26" s="45" customFormat="1" x14ac:dyDescent="0.25">
      <c r="A199" s="84"/>
      <c r="B199" s="165"/>
      <c r="C199" s="84"/>
      <c r="D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U199" s="84"/>
      <c r="V199" s="84"/>
      <c r="W199" s="84"/>
      <c r="X199" s="84"/>
      <c r="Y199" s="84"/>
      <c r="Z199" s="84"/>
    </row>
    <row r="200" spans="1:26" s="45" customFormat="1" x14ac:dyDescent="0.25">
      <c r="A200" s="84"/>
      <c r="B200" s="165"/>
      <c r="C200" s="84"/>
      <c r="D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U200" s="84"/>
      <c r="V200" s="84"/>
      <c r="W200" s="84"/>
      <c r="X200" s="84"/>
      <c r="Y200" s="84"/>
      <c r="Z200" s="84"/>
    </row>
    <row r="201" spans="1:26" x14ac:dyDescent="0.25">
      <c r="E201" s="45"/>
    </row>
    <row r="202" spans="1:26" s="45" customFormat="1" x14ac:dyDescent="0.25">
      <c r="A202" s="84"/>
      <c r="B202" s="165"/>
      <c r="C202" s="84"/>
      <c r="D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U202" s="84"/>
      <c r="V202" s="84"/>
      <c r="W202" s="84"/>
      <c r="X202" s="84"/>
      <c r="Y202" s="84"/>
      <c r="Z202" s="84"/>
    </row>
    <row r="203" spans="1:26" x14ac:dyDescent="0.25">
      <c r="E203" s="45"/>
    </row>
    <row r="204" spans="1:26" x14ac:dyDescent="0.25">
      <c r="E204" s="45"/>
    </row>
    <row r="205" spans="1:26" s="45" customFormat="1" x14ac:dyDescent="0.25">
      <c r="A205" s="84"/>
      <c r="B205" s="165"/>
      <c r="C205" s="84"/>
      <c r="D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U205" s="84"/>
      <c r="V205" s="84"/>
      <c r="W205" s="84"/>
      <c r="X205" s="84"/>
      <c r="Y205" s="84"/>
      <c r="Z205" s="84"/>
    </row>
    <row r="206" spans="1:26" x14ac:dyDescent="0.25">
      <c r="E206" s="45"/>
    </row>
  </sheetData>
  <autoFilter ref="A3:AO188">
    <sortState ref="A4:AO188">
      <sortCondition ref="B3:B188"/>
    </sortState>
  </autoFilter>
  <phoneticPr fontId="4" type="noConversion"/>
  <conditionalFormatting sqref="AN29:AO29 AF27:AG28 AF29:AL29 AA11:AO15 AJ34:AO34 A3:AO3 I101:I106 J100:O106 Q103:AA107 C107:O107 C129:J132 Q11:X15 D136:J136 C183:D183 F183:AO183 F185:AO185 C185:D185 K184:AO184 K186:AO186 C187:D187 C150:D150 F187:AO187 I150:AO150 K163:AO164 K167:AO167 K170:AO170 K177:AO182 C162:AO162 C165:D166 F165:AO166 C168:D169 F168:AO169 K172:AO172 C171:D171 F171:AO171 C173:D173 K174:AO174 F173:AO173 C175:D176 F175:AO176 C127:I128 K160:AO161 K35:AO35 AF30:AO30 D34:AG34 F159:AO159 C159:D159 C100:H106 AB99:AO107 AA99:AA102 Q99:X102 C99:O99 K155:AO158 K111:AO111 C60 J36:AO36 D36:H36 F74:F78 C74:C78 C31:AO32 D37:AO41 D33:AO33 C33:C41 K145:AO149 O151 C11:O15 AF18:AH26 AI18:AO28 C57:X57 AA57:AO57 G145:G147 C16:AO17 C51:AO56 AH60:AO60 AH49:AO50 AA61:AO73 C61:X73 C42:AO48 C58:AO59 C79:AO95 C97:C98 F97:AO98 C113:AO120 K121:AO126 F137:J141 C133:I133 F142:I143 D134:I135 C137:D144 C134:C136 F144:AO144 J127:AO143 C18:AF23 C25:AF30 F24:AF24 C24:D24 C108:D110 C4:D10 F108:G110 F4:G10 I108:J110 I4:J10 L108:M110 L4:M10 O108:P110 O4:P10 R108:S110 R4:S10 U108:V110 U4:V10 X108:Y110 X4:Y10 AA108:AB110 AA4:AB10 AD108:AE110 AD4:AE10 AG108:AH110 AG4:AH10 AJ108:AK110 AJ4:AK10 AM108:AN110 AM4:AN10">
    <cfRule type="cellIs" dxfId="174" priority="213" operator="equal">
      <formula>"TBD"</formula>
    </cfRule>
  </conditionalFormatting>
  <conditionalFormatting sqref="W63:W73 M61 S62 S162 AF166 F79:H79 J43 J79:O79 Q79:AF79 AF57 W57 AF99:AF107 F31:H33 J31:O33 Q31:AF33 F59:H59 F36:H43 J59 J36:O42 AH97:AO98 W80:W95 AF80:AF95 W61 AF61:AF73 F44:J44 F58:J58 K43:O44 K58:O59 Q36:AF44 Q58:AF59 AH45:AO57 AH60:AO60 AF113:AF120 AF127:AF144">
    <cfRule type="cellIs" dxfId="173" priority="211" operator="equal">
      <formula>"顺延"</formula>
    </cfRule>
    <cfRule type="containsText" dxfId="172" priority="212" operator="containsText" text="已完成">
      <formula>NOT(ISERROR(SEARCH("已完成",F31)))</formula>
    </cfRule>
  </conditionalFormatting>
  <conditionalFormatting sqref="W63:W73 M61 S62 S162 F79:H79 J43 J79:O79 Q79:AF79 AF57 W57 AF99:AF107 AF111 F31:H33 J31:O33 Q31:AE33 F59:H59 F36:H43 J59 J36:O42 AF3 AH97:AO98 W80:W95 AF80:AF95 W61 AF61:AF73 F44:J44 F58:J58 K43:O44 K58:O59 Q36:AF44 Q58:AF59 AH45:AO57 AH60:AO60 AF155:AF187 AF113:AF150 AF11:AF35">
    <cfRule type="cellIs" dxfId="171" priority="210" operator="equal">
      <formula>"已完成"</formula>
    </cfRule>
  </conditionalFormatting>
  <conditionalFormatting sqref="C190:H193 D126 G189:H189 G160:G161 C177:J181 C182:D182 F182:J182 E183 C184:J184 C149:D149 C186:J186 C163:J164 C167:J167 C170:J170 C172:J172 C174:J174 D35:J35 I160:J161 C160:E161 C189:E189 I145:J149 I155:J158 K188:AO189 J188:J193 J153:AO154 C152:D154 C188:I188 E149:H154 D125:E125 F123:I123 C123:C126 C111 J123:J126 E111:J111 I152:AO152 I151:N151 P151:AO151 G124:I126 C122:J122 C121:F121 H121:J121 D123:D124 G155:G158">
    <cfRule type="cellIs" dxfId="170" priority="70" stopIfTrue="1" operator="equal">
      <formula>"TBD"</formula>
    </cfRule>
  </conditionalFormatting>
  <conditionalFormatting sqref="Y11:Z15">
    <cfRule type="cellIs" dxfId="169" priority="68" operator="equal">
      <formula>"TBD"</formula>
    </cfRule>
  </conditionalFormatting>
  <conditionalFormatting sqref="Y57:Z57 Y99:Z102 Y61:Z73">
    <cfRule type="cellIs" dxfId="168" priority="60" operator="equal">
      <formula>"TBD"</formula>
    </cfRule>
  </conditionalFormatting>
  <conditionalFormatting sqref="P11:P15">
    <cfRule type="cellIs" dxfId="167" priority="58" operator="equal">
      <formula>"TBD"</formula>
    </cfRule>
  </conditionalFormatting>
  <conditionalFormatting sqref="P99:P107">
    <cfRule type="cellIs" dxfId="166" priority="56" operator="equal">
      <formula>"TBD"</formula>
    </cfRule>
  </conditionalFormatting>
  <conditionalFormatting sqref="D111">
    <cfRule type="cellIs" dxfId="165" priority="55" stopIfTrue="1" operator="equal">
      <formula>"TBD"</formula>
    </cfRule>
  </conditionalFormatting>
  <conditionalFormatting sqref="C145:E148 C155:E158">
    <cfRule type="cellIs" dxfId="164" priority="53" stopIfTrue="1" operator="equal">
      <formula>"TBD"</formula>
    </cfRule>
  </conditionalFormatting>
  <conditionalFormatting sqref="I153:I154">
    <cfRule type="cellIs" dxfId="163" priority="52" stopIfTrue="1" operator="equal">
      <formula>"TBD"</formula>
    </cfRule>
  </conditionalFormatting>
  <conditionalFormatting sqref="H145:H148 H155:H158">
    <cfRule type="cellIs" dxfId="162" priority="51" stopIfTrue="1" operator="equal">
      <formula>"TBD"</formula>
    </cfRule>
  </conditionalFormatting>
  <conditionalFormatting sqref="H160:H161">
    <cfRule type="cellIs" dxfId="161" priority="50" stopIfTrue="1" operator="equal">
      <formula>"TBD"</formula>
    </cfRule>
  </conditionalFormatting>
  <conditionalFormatting sqref="C151:D151">
    <cfRule type="cellIs" dxfId="160" priority="49" stopIfTrue="1" operator="equal">
      <formula>"TBD"</formula>
    </cfRule>
  </conditionalFormatting>
  <conditionalFormatting sqref="E182">
    <cfRule type="cellIs" dxfId="159" priority="47" stopIfTrue="1" operator="equal">
      <formula>"TBD"</formula>
    </cfRule>
  </conditionalFormatting>
  <conditionalFormatting sqref="E185">
    <cfRule type="cellIs" dxfId="158" priority="46" stopIfTrue="1" operator="equal">
      <formula>"TBD"</formula>
    </cfRule>
  </conditionalFormatting>
  <conditionalFormatting sqref="E187">
    <cfRule type="cellIs" dxfId="157" priority="45" stopIfTrue="1" operator="equal">
      <formula>"TBD"</formula>
    </cfRule>
  </conditionalFormatting>
  <conditionalFormatting sqref="E159">
    <cfRule type="cellIs" dxfId="156" priority="44" stopIfTrue="1" operator="equal">
      <formula>"TBD"</formula>
    </cfRule>
  </conditionalFormatting>
  <conditionalFormatting sqref="E166">
    <cfRule type="cellIs" dxfId="155" priority="39" stopIfTrue="1" operator="equal">
      <formula>"TBD"</formula>
    </cfRule>
  </conditionalFormatting>
  <conditionalFormatting sqref="E165">
    <cfRule type="cellIs" dxfId="154" priority="38" stopIfTrue="1" operator="equal">
      <formula>"TBD"</formula>
    </cfRule>
  </conditionalFormatting>
  <conditionalFormatting sqref="E168">
    <cfRule type="cellIs" dxfId="153" priority="37" stopIfTrue="1" operator="equal">
      <formula>"TBD"</formula>
    </cfRule>
  </conditionalFormatting>
  <conditionalFormatting sqref="E169">
    <cfRule type="cellIs" dxfId="152" priority="36" stopIfTrue="1" operator="equal">
      <formula>"TBD"</formula>
    </cfRule>
  </conditionalFormatting>
  <conditionalFormatting sqref="E171">
    <cfRule type="cellIs" dxfId="151" priority="35" stopIfTrue="1" operator="equal">
      <formula>"TBD"</formula>
    </cfRule>
  </conditionalFormatting>
  <conditionalFormatting sqref="E173">
    <cfRule type="cellIs" dxfId="150" priority="34" stopIfTrue="1" operator="equal">
      <formula>"TBD"</formula>
    </cfRule>
  </conditionalFormatting>
  <conditionalFormatting sqref="E175">
    <cfRule type="cellIs" dxfId="149" priority="33" stopIfTrue="1" operator="equal">
      <formula>"TBD"</formula>
    </cfRule>
  </conditionalFormatting>
  <conditionalFormatting sqref="E176">
    <cfRule type="cellIs" dxfId="148" priority="32" stopIfTrue="1" operator="equal">
      <formula>"TBD"</formula>
    </cfRule>
  </conditionalFormatting>
  <conditionalFormatting sqref="AM112:AN112 AJ112:AK112 AG112:AH112 AD112:AE112 AA112:AB112 X112:Y112 U112:V112 R112:S112 O112:P112 L112:M112 I112:J112 F112:G112 C112:D112">
    <cfRule type="cellIs" dxfId="147" priority="31" operator="equal">
      <formula>"TBD"</formula>
    </cfRule>
  </conditionalFormatting>
  <conditionalFormatting sqref="C96">
    <cfRule type="cellIs" dxfId="146" priority="30" operator="equal">
      <formula>"TBD"</formula>
    </cfRule>
  </conditionalFormatting>
  <conditionalFormatting sqref="D74:E78 P74:P78 G74:N78">
    <cfRule type="cellIs" dxfId="145" priority="29" operator="equal">
      <formula>"TBD"</formula>
    </cfRule>
  </conditionalFormatting>
  <conditionalFormatting sqref="Q74:AA78">
    <cfRule type="cellIs" dxfId="144" priority="28" operator="equal">
      <formula>"TBD"</formula>
    </cfRule>
  </conditionalFormatting>
  <conditionalFormatting sqref="AB74:AO78">
    <cfRule type="cellIs" dxfId="143" priority="27" operator="equal">
      <formula>"TBD"</formula>
    </cfRule>
  </conditionalFormatting>
  <conditionalFormatting sqref="C49:AG50 D60:AG60">
    <cfRule type="cellIs" dxfId="142" priority="26" operator="equal">
      <formula>"TBD"</formula>
    </cfRule>
  </conditionalFormatting>
  <conditionalFormatting sqref="O74:O78">
    <cfRule type="cellIs" dxfId="141" priority="21" operator="equal">
      <formula>"TBD"</formula>
    </cfRule>
  </conditionalFormatting>
  <conditionalFormatting sqref="O52">
    <cfRule type="cellIs" dxfId="140" priority="18" operator="equal">
      <formula>"顺延"</formula>
    </cfRule>
    <cfRule type="containsText" dxfId="139" priority="19" operator="containsText" text="已完成">
      <formula>NOT(ISERROR(SEARCH("已完成",O52)))</formula>
    </cfRule>
  </conditionalFormatting>
  <conditionalFormatting sqref="O52">
    <cfRule type="cellIs" dxfId="138" priority="17" operator="equal">
      <formula>"已完成"</formula>
    </cfRule>
  </conditionalFormatting>
  <conditionalFormatting sqref="R52">
    <cfRule type="cellIs" dxfId="137" priority="15" operator="equal">
      <formula>"顺延"</formula>
    </cfRule>
    <cfRule type="containsText" dxfId="136" priority="16" operator="containsText" text="已完成">
      <formula>NOT(ISERROR(SEARCH("已完成",R52)))</formula>
    </cfRule>
  </conditionalFormatting>
  <conditionalFormatting sqref="R52">
    <cfRule type="cellIs" dxfId="135" priority="14" operator="equal">
      <formula>"已完成"</formula>
    </cfRule>
  </conditionalFormatting>
  <conditionalFormatting sqref="E96">
    <cfRule type="cellIs" dxfId="134" priority="13" operator="equal">
      <formula>"TBD"</formula>
    </cfRule>
  </conditionalFormatting>
  <conditionalFormatting sqref="E97">
    <cfRule type="cellIs" dxfId="133" priority="12" operator="equal">
      <formula>"TBD"</formula>
    </cfRule>
  </conditionalFormatting>
  <conditionalFormatting sqref="E98">
    <cfRule type="cellIs" dxfId="132" priority="11" operator="equal">
      <formula>"TBD"</formula>
    </cfRule>
  </conditionalFormatting>
  <conditionalFormatting sqref="G121">
    <cfRule type="cellIs" dxfId="131" priority="10" operator="equal">
      <formula>"TBD"</formula>
    </cfRule>
  </conditionalFormatting>
  <conditionalFormatting sqref="E124">
    <cfRule type="cellIs" dxfId="130" priority="9" operator="equal">
      <formula>"TBD"</formula>
    </cfRule>
  </conditionalFormatting>
  <conditionalFormatting sqref="E137:E142">
    <cfRule type="cellIs" dxfId="129" priority="8" operator="equal">
      <formula>"TBD"</formula>
    </cfRule>
  </conditionalFormatting>
  <conditionalFormatting sqref="E144">
    <cfRule type="cellIs" dxfId="128" priority="4" operator="equal">
      <formula>"TBD"</formula>
    </cfRule>
  </conditionalFormatting>
  <conditionalFormatting sqref="E143">
    <cfRule type="cellIs" dxfId="127" priority="5" operator="equal">
      <formula>"TBD"</formula>
    </cfRule>
  </conditionalFormatting>
  <conditionalFormatting sqref="E24">
    <cfRule type="cellIs" dxfId="126" priority="3" operator="equal">
      <formula>"TBD"</formula>
    </cfRule>
  </conditionalFormatting>
  <conditionalFormatting sqref="E4:E9">
    <cfRule type="cellIs" dxfId="125" priority="2" operator="equal">
      <formula>"TBD"</formula>
    </cfRule>
  </conditionalFormatting>
  <conditionalFormatting sqref="A4">
    <cfRule type="cellIs" dxfId="124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8" x14ac:dyDescent="0.25"/>
  <sheetData/>
  <phoneticPr fontId="4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18"/>
  <sheetViews>
    <sheetView workbookViewId="0">
      <selection activeCell="J37" sqref="J37"/>
    </sheetView>
  </sheetViews>
  <sheetFormatPr baseColWidth="10" defaultRowHeight="18" x14ac:dyDescent="0.25"/>
  <cols>
    <col min="2" max="2" width="16" customWidth="1"/>
    <col min="5" max="5" width="15.140625" customWidth="1"/>
    <col min="8" max="8" width="10" customWidth="1"/>
  </cols>
  <sheetData>
    <row r="5" spans="2:9" x14ac:dyDescent="0.25">
      <c r="B5" t="s">
        <v>740</v>
      </c>
    </row>
    <row r="6" spans="2:9" x14ac:dyDescent="0.25">
      <c r="F6" t="s">
        <v>749</v>
      </c>
      <c r="G6" t="s">
        <v>748</v>
      </c>
    </row>
    <row r="7" spans="2:9" ht="36" x14ac:dyDescent="0.25">
      <c r="B7" s="146" t="s">
        <v>741</v>
      </c>
      <c r="C7" s="146">
        <v>12</v>
      </c>
      <c r="E7" s="147" t="s">
        <v>752</v>
      </c>
      <c r="H7" t="s">
        <v>142</v>
      </c>
      <c r="I7">
        <v>12</v>
      </c>
    </row>
    <row r="8" spans="2:9" ht="36" x14ac:dyDescent="0.25">
      <c r="B8" t="s">
        <v>742</v>
      </c>
      <c r="C8">
        <v>6</v>
      </c>
      <c r="E8" s="147" t="s">
        <v>19</v>
      </c>
      <c r="F8">
        <v>2</v>
      </c>
      <c r="H8" t="s">
        <v>824</v>
      </c>
      <c r="I8">
        <v>6</v>
      </c>
    </row>
    <row r="9" spans="2:9" x14ac:dyDescent="0.25">
      <c r="B9" t="s">
        <v>146</v>
      </c>
      <c r="C9">
        <v>8</v>
      </c>
      <c r="E9" s="147" t="s">
        <v>753</v>
      </c>
      <c r="F9">
        <v>2</v>
      </c>
      <c r="H9" t="s">
        <v>751</v>
      </c>
      <c r="I9">
        <v>9</v>
      </c>
    </row>
    <row r="10" spans="2:9" x14ac:dyDescent="0.25">
      <c r="B10" t="s">
        <v>743</v>
      </c>
      <c r="C10">
        <v>5</v>
      </c>
      <c r="E10" s="147" t="s">
        <v>754</v>
      </c>
      <c r="F10">
        <v>2</v>
      </c>
    </row>
    <row r="11" spans="2:9" x14ac:dyDescent="0.25">
      <c r="B11" t="s">
        <v>744</v>
      </c>
      <c r="C11">
        <v>3</v>
      </c>
      <c r="E11" s="147"/>
    </row>
    <row r="12" spans="2:9" x14ac:dyDescent="0.25">
      <c r="B12" t="s">
        <v>746</v>
      </c>
      <c r="E12" s="147"/>
    </row>
    <row r="13" spans="2:9" x14ac:dyDescent="0.25">
      <c r="E13" t="s">
        <v>825</v>
      </c>
      <c r="F13">
        <v>12</v>
      </c>
      <c r="G13">
        <v>6</v>
      </c>
    </row>
    <row r="16" spans="2:9" x14ac:dyDescent="0.25">
      <c r="B16" t="s">
        <v>745</v>
      </c>
      <c r="C16">
        <v>6</v>
      </c>
    </row>
    <row r="17" spans="2:3" x14ac:dyDescent="0.25">
      <c r="B17" t="s">
        <v>828</v>
      </c>
      <c r="C17">
        <v>6</v>
      </c>
    </row>
    <row r="18" spans="2:3" x14ac:dyDescent="0.25">
      <c r="B18" t="s">
        <v>750</v>
      </c>
      <c r="C18">
        <v>4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O199"/>
  <sheetViews>
    <sheetView workbookViewId="0">
      <selection sqref="A1:XFD1048576"/>
    </sheetView>
  </sheetViews>
  <sheetFormatPr baseColWidth="10" defaultColWidth="10.7109375" defaultRowHeight="18" x14ac:dyDescent="0.25"/>
  <cols>
    <col min="1" max="1" width="10.7109375" style="45" customWidth="1"/>
    <col min="2" max="2" width="6.42578125" style="165" customWidth="1"/>
    <col min="3" max="3" width="7.140625" style="84" bestFit="1" customWidth="1"/>
    <col min="4" max="4" width="7.140625" style="84" customWidth="1"/>
    <col min="5" max="5" width="34.85546875" style="45" customWidth="1"/>
    <col min="6" max="7" width="5.7109375" style="84" customWidth="1"/>
    <col min="8" max="8" width="8.85546875" style="84" customWidth="1"/>
    <col min="9" max="9" width="7.28515625" style="84" customWidth="1"/>
    <col min="10" max="10" width="7.42578125" style="84" customWidth="1"/>
    <col min="11" max="11" width="8" style="84" customWidth="1"/>
    <col min="12" max="13" width="5.7109375" style="84" customWidth="1"/>
    <col min="14" max="14" width="7.42578125" style="84" customWidth="1"/>
    <col min="15" max="16" width="9.42578125" style="84" customWidth="1"/>
    <col min="17" max="17" width="8.42578125" style="84" customWidth="1"/>
    <col min="18" max="19" width="10.28515625" style="84" customWidth="1"/>
    <col min="20" max="20" width="22.140625" style="45" bestFit="1" customWidth="1"/>
    <col min="21" max="26" width="5.7109375" style="84" customWidth="1"/>
    <col min="27" max="27" width="11.28515625" style="45" customWidth="1"/>
    <col min="28" max="30" width="5.7109375" style="45" customWidth="1"/>
    <col min="31" max="31" width="7.140625" style="45" customWidth="1"/>
    <col min="32" max="16384" width="10.7109375" style="45"/>
  </cols>
  <sheetData>
    <row r="3" spans="1:41" x14ac:dyDescent="0.25">
      <c r="A3" s="3"/>
      <c r="B3" s="38" t="s">
        <v>758</v>
      </c>
      <c r="C3" s="38" t="s">
        <v>0</v>
      </c>
      <c r="D3" s="38" t="s">
        <v>54</v>
      </c>
      <c r="E3" s="3" t="s">
        <v>1</v>
      </c>
      <c r="F3" s="38" t="s">
        <v>2</v>
      </c>
      <c r="G3" s="38" t="s">
        <v>3</v>
      </c>
      <c r="H3" s="38" t="s">
        <v>149</v>
      </c>
      <c r="I3" s="38" t="s">
        <v>600</v>
      </c>
      <c r="J3" s="38" t="s">
        <v>440</v>
      </c>
      <c r="K3" s="38" t="s">
        <v>405</v>
      </c>
      <c r="L3" s="38" t="s">
        <v>439</v>
      </c>
      <c r="M3" s="38" t="s">
        <v>441</v>
      </c>
      <c r="N3" s="38" t="s">
        <v>423</v>
      </c>
      <c r="O3" s="38" t="s">
        <v>456</v>
      </c>
      <c r="P3" s="38" t="s">
        <v>622</v>
      </c>
      <c r="Q3" s="38" t="s">
        <v>425</v>
      </c>
      <c r="R3" s="38" t="s">
        <v>457</v>
      </c>
      <c r="S3" s="38" t="s">
        <v>598</v>
      </c>
      <c r="T3" s="38" t="s">
        <v>426</v>
      </c>
      <c r="U3" s="38" t="s">
        <v>153</v>
      </c>
      <c r="V3" s="38" t="s">
        <v>458</v>
      </c>
      <c r="W3" s="38" t="s">
        <v>450</v>
      </c>
      <c r="X3" s="38" t="s">
        <v>408</v>
      </c>
      <c r="Y3" s="38" t="s">
        <v>404</v>
      </c>
      <c r="Z3" s="38" t="s">
        <v>601</v>
      </c>
      <c r="AA3" s="38" t="s">
        <v>409</v>
      </c>
      <c r="AB3" s="38" t="s">
        <v>150</v>
      </c>
      <c r="AC3" s="38" t="s">
        <v>151</v>
      </c>
      <c r="AD3" s="38" t="s">
        <v>152</v>
      </c>
      <c r="AE3" s="38" t="s">
        <v>154</v>
      </c>
      <c r="AF3" s="3" t="s">
        <v>3</v>
      </c>
      <c r="AG3" s="3" t="s">
        <v>4</v>
      </c>
      <c r="AH3" s="3" t="s">
        <v>5</v>
      </c>
      <c r="AI3" s="3" t="s">
        <v>6</v>
      </c>
      <c r="AJ3" s="3" t="s">
        <v>7</v>
      </c>
      <c r="AK3" s="3" t="s">
        <v>8</v>
      </c>
      <c r="AL3" s="3" t="s">
        <v>9</v>
      </c>
      <c r="AM3" s="3" t="s">
        <v>10</v>
      </c>
      <c r="AN3" s="3" t="s">
        <v>11</v>
      </c>
      <c r="AO3" s="5" t="s">
        <v>12</v>
      </c>
    </row>
    <row r="4" spans="1:41" customFormat="1" x14ac:dyDescent="0.25">
      <c r="A4" s="156" t="s">
        <v>79</v>
      </c>
      <c r="B4" s="156">
        <v>1</v>
      </c>
      <c r="C4" s="43" t="s">
        <v>13</v>
      </c>
      <c r="D4" s="43" t="s">
        <v>78</v>
      </c>
      <c r="E4" s="167" t="s">
        <v>55</v>
      </c>
      <c r="F4" s="43">
        <v>1</v>
      </c>
      <c r="G4" s="43"/>
      <c r="H4" s="43">
        <v>2</v>
      </c>
      <c r="I4" s="82" t="s">
        <v>611</v>
      </c>
      <c r="J4" s="43">
        <f>H4*0.2</f>
        <v>0.4</v>
      </c>
      <c r="K4" s="43">
        <v>0.5</v>
      </c>
      <c r="L4" s="43"/>
      <c r="M4" s="43"/>
      <c r="N4" s="43">
        <v>2</v>
      </c>
      <c r="O4" s="43">
        <v>2</v>
      </c>
      <c r="P4" s="43" t="s">
        <v>650</v>
      </c>
      <c r="Q4" s="43">
        <v>2</v>
      </c>
      <c r="R4" s="43">
        <v>2</v>
      </c>
      <c r="S4" s="43" t="s">
        <v>587</v>
      </c>
      <c r="T4" s="43"/>
      <c r="U4" s="43"/>
      <c r="V4" s="43"/>
      <c r="W4" s="43"/>
      <c r="X4" s="43">
        <v>1.5</v>
      </c>
      <c r="Y4" s="43">
        <v>1</v>
      </c>
      <c r="Z4" s="43" t="s">
        <v>641</v>
      </c>
      <c r="AA4" s="35" t="s">
        <v>410</v>
      </c>
      <c r="AB4" s="43"/>
      <c r="AC4" s="43"/>
      <c r="AD4" s="43"/>
      <c r="AE4" s="43"/>
      <c r="AF4" s="3"/>
      <c r="AG4" s="8"/>
      <c r="AH4" s="8"/>
      <c r="AI4" s="8"/>
      <c r="AJ4" s="9"/>
      <c r="AK4" s="9"/>
      <c r="AL4" s="9"/>
      <c r="AM4" s="9"/>
      <c r="AN4" s="9"/>
      <c r="AO4" s="10"/>
    </row>
    <row r="5" spans="1:41" customFormat="1" x14ac:dyDescent="0.25">
      <c r="A5" s="100"/>
      <c r="B5" s="156">
        <v>2</v>
      </c>
      <c r="C5" s="43" t="s">
        <v>13</v>
      </c>
      <c r="D5" s="43" t="s">
        <v>62</v>
      </c>
      <c r="E5" s="167" t="s">
        <v>19</v>
      </c>
      <c r="F5" s="43">
        <v>1</v>
      </c>
      <c r="G5" s="43"/>
      <c r="H5" s="43">
        <v>2</v>
      </c>
      <c r="I5" s="82" t="s">
        <v>611</v>
      </c>
      <c r="J5" s="43">
        <f>H5*0.2</f>
        <v>0.4</v>
      </c>
      <c r="K5" s="43">
        <v>0.5</v>
      </c>
      <c r="L5" s="43"/>
      <c r="M5" s="43"/>
      <c r="N5" s="43">
        <v>3</v>
      </c>
      <c r="O5" s="43">
        <v>3</v>
      </c>
      <c r="P5" s="43" t="s">
        <v>651</v>
      </c>
      <c r="Q5" s="43">
        <v>2</v>
      </c>
      <c r="R5" s="43">
        <v>2</v>
      </c>
      <c r="S5" s="43" t="s">
        <v>588</v>
      </c>
      <c r="T5" s="43"/>
      <c r="U5" s="43"/>
      <c r="V5" s="43"/>
      <c r="W5" s="43"/>
      <c r="X5" s="43">
        <v>0.5</v>
      </c>
      <c r="Y5" s="43">
        <v>0.5</v>
      </c>
      <c r="Z5" s="43" t="s">
        <v>641</v>
      </c>
      <c r="AA5" s="43"/>
      <c r="AB5" s="43"/>
      <c r="AC5" s="43"/>
      <c r="AD5" s="43"/>
      <c r="AE5" s="43"/>
      <c r="AF5" s="3"/>
      <c r="AG5" s="8"/>
      <c r="AH5" s="8"/>
      <c r="AI5" s="11"/>
      <c r="AJ5" s="11"/>
      <c r="AK5" s="8"/>
      <c r="AL5" s="11"/>
      <c r="AM5" s="11"/>
      <c r="AN5" s="11"/>
      <c r="AO5" s="10"/>
    </row>
    <row r="6" spans="1:41" customFormat="1" x14ac:dyDescent="0.25">
      <c r="A6" s="100"/>
      <c r="B6" s="156">
        <v>3</v>
      </c>
      <c r="C6" s="44" t="s">
        <v>13</v>
      </c>
      <c r="D6" s="44" t="s">
        <v>56</v>
      </c>
      <c r="E6" s="8" t="s">
        <v>16</v>
      </c>
      <c r="F6" s="43">
        <v>1</v>
      </c>
      <c r="G6" s="43"/>
      <c r="H6" s="43">
        <v>3</v>
      </c>
      <c r="I6" s="44" t="s">
        <v>611</v>
      </c>
      <c r="J6" s="43">
        <f>H6*0.2</f>
        <v>0.60000000000000009</v>
      </c>
      <c r="K6" s="43">
        <v>0.5</v>
      </c>
      <c r="L6" s="43"/>
      <c r="M6" s="43"/>
      <c r="N6" s="43">
        <v>0.5</v>
      </c>
      <c r="O6" s="43">
        <v>0.5</v>
      </c>
      <c r="P6" s="43" t="s">
        <v>650</v>
      </c>
      <c r="Q6" s="43"/>
      <c r="R6" s="43"/>
      <c r="S6" s="43"/>
      <c r="T6" s="43"/>
      <c r="U6" s="43"/>
      <c r="V6" s="43"/>
      <c r="W6" s="43"/>
      <c r="X6" s="43">
        <v>0.5</v>
      </c>
      <c r="Y6" s="43">
        <v>3</v>
      </c>
      <c r="Z6" s="43" t="s">
        <v>641</v>
      </c>
      <c r="AA6" s="35" t="s">
        <v>411</v>
      </c>
      <c r="AB6" s="43"/>
      <c r="AC6" s="43"/>
      <c r="AD6" s="43"/>
      <c r="AE6" s="43"/>
      <c r="AF6" s="3"/>
      <c r="AG6" s="8"/>
      <c r="AH6" s="8"/>
      <c r="AI6" s="9"/>
      <c r="AJ6" s="11"/>
      <c r="AK6" s="11"/>
      <c r="AL6" s="8"/>
      <c r="AM6" s="11"/>
      <c r="AN6" s="11"/>
      <c r="AO6" s="10"/>
    </row>
    <row r="7" spans="1:41" customFormat="1" x14ac:dyDescent="0.25">
      <c r="A7" s="100"/>
      <c r="B7" s="156">
        <v>4</v>
      </c>
      <c r="C7" s="44" t="s">
        <v>13</v>
      </c>
      <c r="D7" s="44" t="s">
        <v>56</v>
      </c>
      <c r="E7" s="8" t="s">
        <v>736</v>
      </c>
      <c r="F7" s="43">
        <v>1</v>
      </c>
      <c r="G7" s="43"/>
      <c r="H7" s="43" t="s">
        <v>353</v>
      </c>
      <c r="I7" s="44" t="s">
        <v>611</v>
      </c>
      <c r="J7" s="43" t="s">
        <v>353</v>
      </c>
      <c r="K7" s="43" t="s">
        <v>353</v>
      </c>
      <c r="L7" s="43"/>
      <c r="M7" s="43"/>
      <c r="N7" s="43">
        <v>12</v>
      </c>
      <c r="O7" s="51">
        <v>6</v>
      </c>
      <c r="P7" s="43" t="s">
        <v>651</v>
      </c>
      <c r="Q7" s="43"/>
      <c r="R7" s="43"/>
      <c r="S7" s="43"/>
      <c r="T7" s="43"/>
      <c r="U7" s="43"/>
      <c r="V7" s="43"/>
      <c r="W7" s="43"/>
      <c r="X7" s="43" t="s">
        <v>353</v>
      </c>
      <c r="Y7" s="43">
        <v>2</v>
      </c>
      <c r="Z7" s="43" t="s">
        <v>642</v>
      </c>
      <c r="AA7" s="43"/>
      <c r="AB7" s="43"/>
      <c r="AC7" s="43"/>
      <c r="AD7" s="43"/>
      <c r="AE7" s="43"/>
      <c r="AF7" s="3"/>
      <c r="AG7" s="8"/>
      <c r="AH7" s="8"/>
      <c r="AI7" s="9"/>
      <c r="AJ7" s="11"/>
      <c r="AK7" s="11"/>
      <c r="AL7" s="8"/>
      <c r="AM7" s="11"/>
      <c r="AN7" s="11"/>
      <c r="AO7" s="10"/>
    </row>
    <row r="8" spans="1:41" customFormat="1" x14ac:dyDescent="0.25">
      <c r="A8" s="100"/>
      <c r="B8" s="156">
        <v>5</v>
      </c>
      <c r="C8" s="44" t="s">
        <v>13</v>
      </c>
      <c r="D8" s="44" t="s">
        <v>56</v>
      </c>
      <c r="E8" s="8" t="s">
        <v>735</v>
      </c>
      <c r="F8" s="43">
        <v>1</v>
      </c>
      <c r="G8" s="43"/>
      <c r="H8" s="43"/>
      <c r="I8" s="44" t="s">
        <v>611</v>
      </c>
      <c r="J8" s="43"/>
      <c r="K8" s="43"/>
      <c r="L8" s="43"/>
      <c r="M8" s="43"/>
      <c r="N8" s="43"/>
      <c r="O8" s="51">
        <f>2+8*0.5</f>
        <v>6</v>
      </c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3"/>
      <c r="AG8" s="8"/>
      <c r="AH8" s="8"/>
      <c r="AI8" s="9"/>
      <c r="AJ8" s="11"/>
      <c r="AK8" s="11"/>
      <c r="AL8" s="8"/>
      <c r="AM8" s="11"/>
      <c r="AN8" s="11"/>
      <c r="AO8" s="10"/>
    </row>
    <row r="9" spans="1:41" customFormat="1" x14ac:dyDescent="0.25">
      <c r="A9" s="100"/>
      <c r="B9" s="156">
        <v>6</v>
      </c>
      <c r="C9" s="44" t="s">
        <v>13</v>
      </c>
      <c r="D9" s="44" t="s">
        <v>56</v>
      </c>
      <c r="E9" s="8" t="s">
        <v>724</v>
      </c>
      <c r="F9" s="43">
        <v>1</v>
      </c>
      <c r="G9" s="43"/>
      <c r="H9" s="43" t="s">
        <v>353</v>
      </c>
      <c r="I9" s="44" t="s">
        <v>611</v>
      </c>
      <c r="J9" s="43" t="s">
        <v>353</v>
      </c>
      <c r="K9" s="43" t="s">
        <v>353</v>
      </c>
      <c r="L9" s="43"/>
      <c r="M9" s="43"/>
      <c r="N9" s="43">
        <v>1</v>
      </c>
      <c r="O9" s="51">
        <v>6</v>
      </c>
      <c r="P9" s="43" t="s">
        <v>651</v>
      </c>
      <c r="Q9" s="43"/>
      <c r="R9" s="43"/>
      <c r="S9" s="43"/>
      <c r="T9" s="35" t="s">
        <v>437</v>
      </c>
      <c r="U9" s="43"/>
      <c r="V9" s="43"/>
      <c r="W9" s="43"/>
      <c r="X9" s="43" t="s">
        <v>353</v>
      </c>
      <c r="Y9" s="43">
        <v>0.25</v>
      </c>
      <c r="Z9" s="43" t="s">
        <v>642</v>
      </c>
      <c r="AA9" s="43"/>
      <c r="AB9" s="43"/>
      <c r="AC9" s="43"/>
      <c r="AD9" s="43"/>
      <c r="AE9" s="43"/>
      <c r="AF9" s="3"/>
      <c r="AG9" s="8"/>
      <c r="AH9" s="8"/>
      <c r="AI9" s="9"/>
      <c r="AJ9" s="11"/>
      <c r="AK9" s="11"/>
      <c r="AL9" s="8"/>
      <c r="AM9" s="11"/>
      <c r="AN9" s="11"/>
      <c r="AO9" s="10"/>
    </row>
    <row r="10" spans="1:41" customFormat="1" x14ac:dyDescent="0.25">
      <c r="A10" s="100"/>
      <c r="B10" s="156">
        <v>7</v>
      </c>
      <c r="C10" s="44" t="s">
        <v>13</v>
      </c>
      <c r="D10" s="44" t="s">
        <v>56</v>
      </c>
      <c r="E10" s="8" t="s">
        <v>20</v>
      </c>
      <c r="F10" s="43">
        <v>1</v>
      </c>
      <c r="G10" s="43"/>
      <c r="H10" s="43" t="s">
        <v>353</v>
      </c>
      <c r="I10" s="82" t="s">
        <v>609</v>
      </c>
      <c r="J10" s="43" t="s">
        <v>353</v>
      </c>
      <c r="K10" s="43" t="s">
        <v>353</v>
      </c>
      <c r="L10" s="43"/>
      <c r="M10" s="43"/>
      <c r="N10" s="43">
        <v>2</v>
      </c>
      <c r="O10" s="43">
        <v>2</v>
      </c>
      <c r="P10" s="43" t="s">
        <v>651</v>
      </c>
      <c r="Q10" s="43"/>
      <c r="R10" s="43"/>
      <c r="S10" s="43"/>
      <c r="T10" s="43"/>
      <c r="U10" s="43"/>
      <c r="V10" s="43"/>
      <c r="W10" s="43"/>
      <c r="X10" s="43" t="s">
        <v>353</v>
      </c>
      <c r="Y10" s="43">
        <v>0.5</v>
      </c>
      <c r="Z10" s="43" t="s">
        <v>642</v>
      </c>
      <c r="AA10" s="43"/>
      <c r="AB10" s="43"/>
      <c r="AC10" s="43"/>
      <c r="AD10" s="43"/>
      <c r="AE10" s="43"/>
      <c r="AF10" s="3"/>
      <c r="AG10" s="8"/>
      <c r="AH10" s="8"/>
      <c r="AI10" s="9"/>
      <c r="AJ10" s="11"/>
      <c r="AK10" s="11"/>
      <c r="AL10" s="8"/>
      <c r="AM10" s="11"/>
      <c r="AN10" s="11"/>
      <c r="AO10" s="10"/>
    </row>
    <row r="11" spans="1:41" customFormat="1" x14ac:dyDescent="0.25">
      <c r="A11" s="100"/>
      <c r="B11" s="156">
        <v>8</v>
      </c>
      <c r="C11" s="44" t="s">
        <v>21</v>
      </c>
      <c r="D11" s="44" t="s">
        <v>56</v>
      </c>
      <c r="E11" s="8" t="s">
        <v>22</v>
      </c>
      <c r="F11" s="43">
        <v>1</v>
      </c>
      <c r="G11" s="43"/>
      <c r="H11" s="43" t="s">
        <v>353</v>
      </c>
      <c r="I11" s="82" t="s">
        <v>609</v>
      </c>
      <c r="J11" s="43" t="s">
        <v>353</v>
      </c>
      <c r="K11" s="43" t="s">
        <v>353</v>
      </c>
      <c r="L11" s="43"/>
      <c r="M11" s="43"/>
      <c r="N11" s="43">
        <v>12</v>
      </c>
      <c r="O11" s="51">
        <v>6</v>
      </c>
      <c r="P11" s="43" t="s">
        <v>651</v>
      </c>
      <c r="Q11" s="43"/>
      <c r="R11" s="43"/>
      <c r="S11" s="43"/>
      <c r="T11" s="43"/>
      <c r="U11" s="43"/>
      <c r="V11" s="43"/>
      <c r="W11" s="43"/>
      <c r="X11" s="43" t="s">
        <v>353</v>
      </c>
      <c r="Y11" s="43">
        <v>0.5</v>
      </c>
      <c r="Z11" s="43" t="s">
        <v>642</v>
      </c>
      <c r="AA11" s="43"/>
      <c r="AB11" s="43"/>
      <c r="AC11" s="43"/>
      <c r="AD11" s="43"/>
      <c r="AE11" s="43"/>
      <c r="AF11" s="3"/>
      <c r="AG11" s="8"/>
      <c r="AH11" s="8"/>
      <c r="AI11" s="9"/>
      <c r="AJ11" s="11"/>
      <c r="AK11" s="11"/>
      <c r="AL11" s="8"/>
      <c r="AM11" s="11"/>
      <c r="AN11" s="11"/>
      <c r="AO11" s="10"/>
    </row>
    <row r="12" spans="1:41" customFormat="1" x14ac:dyDescent="0.25">
      <c r="A12" s="100"/>
      <c r="B12" s="156">
        <v>9</v>
      </c>
      <c r="C12" s="44" t="s">
        <v>13</v>
      </c>
      <c r="D12" s="44" t="s">
        <v>56</v>
      </c>
      <c r="E12" s="8" t="s">
        <v>57</v>
      </c>
      <c r="F12" s="43">
        <v>1</v>
      </c>
      <c r="G12" s="43"/>
      <c r="H12" s="43" t="s">
        <v>353</v>
      </c>
      <c r="I12" s="44" t="s">
        <v>610</v>
      </c>
      <c r="J12" s="43" t="s">
        <v>353</v>
      </c>
      <c r="K12" s="43" t="s">
        <v>353</v>
      </c>
      <c r="L12" s="43"/>
      <c r="M12" s="43"/>
      <c r="N12" s="43">
        <v>0</v>
      </c>
      <c r="O12" s="43">
        <v>0</v>
      </c>
      <c r="P12" s="43" t="s">
        <v>650</v>
      </c>
      <c r="Q12" s="43"/>
      <c r="R12" s="43"/>
      <c r="S12" s="43"/>
      <c r="T12" s="51" t="s">
        <v>427</v>
      </c>
      <c r="U12" s="43"/>
      <c r="V12" s="43"/>
      <c r="W12" s="43"/>
      <c r="X12" s="43">
        <v>0.5</v>
      </c>
      <c r="Y12" s="43">
        <v>0.5</v>
      </c>
      <c r="Z12" s="43" t="s">
        <v>642</v>
      </c>
      <c r="AA12" s="35" t="s">
        <v>413</v>
      </c>
      <c r="AB12" s="43"/>
      <c r="AC12" s="43"/>
      <c r="AD12" s="43"/>
      <c r="AE12" s="43"/>
      <c r="AF12" s="3"/>
      <c r="AG12" s="8"/>
      <c r="AH12" s="8"/>
      <c r="AI12" s="9"/>
      <c r="AJ12" s="11"/>
      <c r="AK12" s="11"/>
      <c r="AL12" s="8"/>
      <c r="AM12" s="11"/>
      <c r="AN12" s="11"/>
      <c r="AO12" s="10"/>
    </row>
    <row r="13" spans="1:41" customFormat="1" x14ac:dyDescent="0.25">
      <c r="A13" s="100"/>
      <c r="B13" s="156">
        <v>10</v>
      </c>
      <c r="C13" s="176" t="s">
        <v>26</v>
      </c>
      <c r="D13" s="176" t="s">
        <v>56</v>
      </c>
      <c r="E13" s="168" t="s">
        <v>31</v>
      </c>
      <c r="F13" s="43">
        <v>1</v>
      </c>
      <c r="G13" s="43"/>
      <c r="H13" s="43" t="s">
        <v>353</v>
      </c>
      <c r="I13" s="82" t="s">
        <v>610</v>
      </c>
      <c r="J13" s="43" t="s">
        <v>353</v>
      </c>
      <c r="K13" s="43" t="s">
        <v>353</v>
      </c>
      <c r="L13" s="43"/>
      <c r="M13" s="43"/>
      <c r="N13" s="43">
        <v>12</v>
      </c>
      <c r="O13" s="43">
        <v>12</v>
      </c>
      <c r="P13" s="43" t="s">
        <v>650</v>
      </c>
      <c r="Q13" s="43"/>
      <c r="R13" s="43"/>
      <c r="S13" s="43"/>
      <c r="T13" s="43" t="s">
        <v>589</v>
      </c>
      <c r="U13" s="43"/>
      <c r="V13" s="43"/>
      <c r="W13" s="43"/>
      <c r="X13" s="43">
        <v>1</v>
      </c>
      <c r="Y13" s="43">
        <v>1.5</v>
      </c>
      <c r="Z13" s="43" t="s">
        <v>642</v>
      </c>
      <c r="AA13" s="43"/>
      <c r="AB13" s="43"/>
      <c r="AC13" s="43"/>
      <c r="AD13" s="43"/>
      <c r="AE13" s="43"/>
      <c r="AF13" s="3"/>
      <c r="AG13" s="8"/>
      <c r="AH13" s="9"/>
      <c r="AI13" s="9"/>
      <c r="AJ13" s="11"/>
      <c r="AK13" s="11"/>
      <c r="AL13" s="8"/>
      <c r="AM13" s="11"/>
      <c r="AN13" s="11"/>
      <c r="AO13" s="10"/>
    </row>
    <row r="14" spans="1:41" customFormat="1" x14ac:dyDescent="0.25">
      <c r="A14" s="100"/>
      <c r="B14" s="156">
        <v>11</v>
      </c>
      <c r="C14" s="43" t="s">
        <v>13</v>
      </c>
      <c r="D14" s="176" t="s">
        <v>56</v>
      </c>
      <c r="E14" s="167" t="s">
        <v>24</v>
      </c>
      <c r="F14" s="43">
        <v>1</v>
      </c>
      <c r="G14" s="43"/>
      <c r="H14" s="43" t="s">
        <v>353</v>
      </c>
      <c r="I14" s="82" t="s">
        <v>609</v>
      </c>
      <c r="J14" s="43" t="s">
        <v>353</v>
      </c>
      <c r="K14" s="43" t="s">
        <v>353</v>
      </c>
      <c r="L14" s="43"/>
      <c r="M14" s="43"/>
      <c r="N14" s="43">
        <v>12</v>
      </c>
      <c r="O14" s="51">
        <v>3</v>
      </c>
      <c r="P14" s="43" t="s">
        <v>650</v>
      </c>
      <c r="Q14" s="43"/>
      <c r="R14" s="43"/>
      <c r="S14" s="43"/>
      <c r="T14" s="43"/>
      <c r="U14" s="43"/>
      <c r="V14" s="43"/>
      <c r="W14" s="43"/>
      <c r="X14" s="43"/>
      <c r="Y14" s="43"/>
      <c r="Z14" s="43" t="s">
        <v>642</v>
      </c>
      <c r="AA14" s="35" t="s">
        <v>414</v>
      </c>
      <c r="AB14" s="43"/>
      <c r="AC14" s="43"/>
      <c r="AD14" s="43"/>
      <c r="AE14" s="43"/>
      <c r="AF14" s="3"/>
      <c r="AG14" s="8"/>
      <c r="AH14" s="8"/>
      <c r="AI14" s="9"/>
      <c r="AJ14" s="11"/>
      <c r="AK14" s="11"/>
      <c r="AL14" s="8"/>
      <c r="AM14" s="11"/>
      <c r="AN14" s="11"/>
      <c r="AO14" s="10"/>
    </row>
    <row r="15" spans="1:41" customFormat="1" x14ac:dyDescent="0.25">
      <c r="A15" s="100"/>
      <c r="B15" s="156">
        <v>12</v>
      </c>
      <c r="C15" s="43" t="s">
        <v>13</v>
      </c>
      <c r="D15" s="43" t="s">
        <v>59</v>
      </c>
      <c r="E15" s="167" t="s">
        <v>15</v>
      </c>
      <c r="F15" s="43">
        <v>1</v>
      </c>
      <c r="G15" s="43"/>
      <c r="H15" s="43" t="s">
        <v>353</v>
      </c>
      <c r="I15" s="44" t="s">
        <v>611</v>
      </c>
      <c r="J15" s="43" t="s">
        <v>353</v>
      </c>
      <c r="K15" s="43">
        <v>0.25</v>
      </c>
      <c r="L15" s="43"/>
      <c r="M15" s="43"/>
      <c r="N15" s="43">
        <v>4</v>
      </c>
      <c r="O15" s="43">
        <v>4</v>
      </c>
      <c r="P15" s="43" t="s">
        <v>650</v>
      </c>
      <c r="Q15" s="43"/>
      <c r="R15" s="43"/>
      <c r="S15" s="43"/>
      <c r="T15" s="43"/>
      <c r="U15" s="43"/>
      <c r="V15" s="43"/>
      <c r="W15" s="43"/>
      <c r="X15" s="43" t="s">
        <v>353</v>
      </c>
      <c r="Y15" s="43">
        <v>2</v>
      </c>
      <c r="Z15" s="43" t="s">
        <v>642</v>
      </c>
      <c r="AA15" s="35" t="s">
        <v>415</v>
      </c>
      <c r="AB15" s="43"/>
      <c r="AC15" s="43"/>
      <c r="AD15" s="43"/>
      <c r="AE15" s="43"/>
      <c r="AF15" s="3"/>
      <c r="AG15" s="8"/>
      <c r="AH15" s="8"/>
      <c r="AI15" s="9"/>
      <c r="AJ15" s="11"/>
      <c r="AK15" s="11"/>
      <c r="AL15" s="8"/>
      <c r="AM15" s="11"/>
      <c r="AN15" s="11"/>
      <c r="AO15" s="10"/>
    </row>
    <row r="16" spans="1:41" customFormat="1" x14ac:dyDescent="0.25">
      <c r="A16" s="100"/>
      <c r="B16" s="156">
        <v>13</v>
      </c>
      <c r="C16" s="44" t="s">
        <v>17</v>
      </c>
      <c r="D16" s="44" t="s">
        <v>59</v>
      </c>
      <c r="E16" s="167" t="s">
        <v>733</v>
      </c>
      <c r="F16" s="43">
        <v>1</v>
      </c>
      <c r="G16" s="43"/>
      <c r="H16" s="43">
        <v>2</v>
      </c>
      <c r="I16" s="82" t="s">
        <v>611</v>
      </c>
      <c r="J16" s="43">
        <f>H16*0.2</f>
        <v>0.4</v>
      </c>
      <c r="K16" s="43">
        <v>0.25</v>
      </c>
      <c r="L16" s="43"/>
      <c r="M16" s="43"/>
      <c r="N16" s="43">
        <v>9</v>
      </c>
      <c r="O16" s="51">
        <v>12</v>
      </c>
      <c r="P16" s="43" t="s">
        <v>650</v>
      </c>
      <c r="Q16" s="43"/>
      <c r="R16" s="43"/>
      <c r="S16" s="43"/>
      <c r="T16" s="43"/>
      <c r="U16" s="43"/>
      <c r="V16" s="43"/>
      <c r="W16" s="43"/>
      <c r="X16" s="43">
        <v>0.5</v>
      </c>
      <c r="Y16" s="43">
        <v>2</v>
      </c>
      <c r="Z16" s="43" t="s">
        <v>642</v>
      </c>
      <c r="AA16" s="35" t="s">
        <v>416</v>
      </c>
      <c r="AB16" s="43"/>
      <c r="AC16" s="43"/>
      <c r="AD16" s="43"/>
      <c r="AE16" s="43"/>
      <c r="AF16" s="3"/>
      <c r="AG16" s="8"/>
      <c r="AH16" s="8"/>
      <c r="AI16" s="9"/>
      <c r="AJ16" s="11"/>
      <c r="AK16" s="11"/>
      <c r="AL16" s="8"/>
      <c r="AM16" s="11"/>
      <c r="AN16" s="11"/>
      <c r="AO16" s="10"/>
    </row>
    <row r="17" spans="1:41" customFormat="1" x14ac:dyDescent="0.25">
      <c r="A17" s="100"/>
      <c r="B17" s="156">
        <v>14</v>
      </c>
      <c r="C17" s="176" t="s">
        <v>25</v>
      </c>
      <c r="D17" s="176" t="s">
        <v>29</v>
      </c>
      <c r="E17" s="167" t="s">
        <v>818</v>
      </c>
      <c r="F17" s="43">
        <v>1</v>
      </c>
      <c r="G17" s="43"/>
      <c r="H17" s="43" t="s">
        <v>353</v>
      </c>
      <c r="I17" s="82" t="s">
        <v>609</v>
      </c>
      <c r="J17" s="43" t="s">
        <v>353</v>
      </c>
      <c r="K17" s="43" t="s">
        <v>353</v>
      </c>
      <c r="L17" s="43"/>
      <c r="M17" s="43"/>
      <c r="N17" s="43">
        <v>36</v>
      </c>
      <c r="O17" s="51">
        <v>24</v>
      </c>
      <c r="P17" s="43" t="s">
        <v>650</v>
      </c>
      <c r="Q17" s="43">
        <v>3</v>
      </c>
      <c r="R17" s="43">
        <v>3</v>
      </c>
      <c r="S17" s="43" t="s">
        <v>587</v>
      </c>
      <c r="T17" s="43" t="s">
        <v>428</v>
      </c>
      <c r="U17" s="43"/>
      <c r="V17" s="43"/>
      <c r="W17" s="43"/>
      <c r="X17" s="43">
        <v>3</v>
      </c>
      <c r="Y17" s="43">
        <v>4</v>
      </c>
      <c r="Z17" s="43" t="s">
        <v>641</v>
      </c>
      <c r="AA17" s="43"/>
      <c r="AB17" s="43"/>
      <c r="AC17" s="43"/>
      <c r="AD17" s="43"/>
      <c r="AE17" s="43"/>
      <c r="AF17" s="3"/>
      <c r="AG17" s="8"/>
      <c r="AH17" s="72"/>
      <c r="AI17" s="9"/>
      <c r="AJ17" s="11"/>
      <c r="AK17" s="11"/>
      <c r="AL17" s="8"/>
      <c r="AM17" s="11"/>
      <c r="AN17" s="11"/>
      <c r="AO17" s="10"/>
    </row>
    <row r="18" spans="1:41" customFormat="1" x14ac:dyDescent="0.25">
      <c r="A18" s="100"/>
      <c r="B18" s="156">
        <v>15</v>
      </c>
      <c r="C18" s="44" t="s">
        <v>13</v>
      </c>
      <c r="D18" s="176" t="s">
        <v>401</v>
      </c>
      <c r="E18" s="169" t="s">
        <v>723</v>
      </c>
      <c r="F18" s="43">
        <v>1</v>
      </c>
      <c r="G18" s="43"/>
      <c r="H18" s="43"/>
      <c r="I18" s="82"/>
      <c r="J18" s="43"/>
      <c r="K18" s="43"/>
      <c r="L18" s="43"/>
      <c r="M18" s="43"/>
      <c r="N18" s="43"/>
      <c r="O18" s="51">
        <v>2</v>
      </c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3"/>
      <c r="AG18" s="8"/>
      <c r="AH18" s="72"/>
      <c r="AI18" s="9"/>
      <c r="AJ18" s="11"/>
      <c r="AK18" s="11"/>
      <c r="AL18" s="8"/>
      <c r="AM18" s="11"/>
      <c r="AN18" s="11"/>
      <c r="AO18" s="10"/>
    </row>
    <row r="19" spans="1:41" customFormat="1" x14ac:dyDescent="0.25">
      <c r="A19" s="100"/>
      <c r="B19" s="156">
        <v>16</v>
      </c>
      <c r="C19" s="44" t="s">
        <v>26</v>
      </c>
      <c r="D19" s="44" t="s">
        <v>29</v>
      </c>
      <c r="E19" s="8" t="s">
        <v>172</v>
      </c>
      <c r="F19" s="43">
        <v>1</v>
      </c>
      <c r="G19" s="43"/>
      <c r="H19" s="43" t="s">
        <v>353</v>
      </c>
      <c r="I19" s="82" t="s">
        <v>609</v>
      </c>
      <c r="J19" s="43" t="s">
        <v>353</v>
      </c>
      <c r="K19" s="43" t="s">
        <v>353</v>
      </c>
      <c r="L19" s="43"/>
      <c r="M19" s="43"/>
      <c r="N19" s="43">
        <v>3</v>
      </c>
      <c r="O19" s="43">
        <v>3</v>
      </c>
      <c r="P19" s="43" t="s">
        <v>650</v>
      </c>
      <c r="Q19" s="43">
        <v>5</v>
      </c>
      <c r="R19" s="51">
        <v>8</v>
      </c>
      <c r="S19" s="43" t="s">
        <v>587</v>
      </c>
      <c r="T19" s="43"/>
      <c r="U19" s="43"/>
      <c r="V19" s="43"/>
      <c r="W19" s="43"/>
      <c r="X19" s="43">
        <v>1</v>
      </c>
      <c r="Y19" s="43">
        <v>1.5</v>
      </c>
      <c r="Z19" s="43" t="s">
        <v>642</v>
      </c>
      <c r="AA19" s="43"/>
      <c r="AB19" s="43"/>
      <c r="AC19" s="43"/>
      <c r="AD19" s="43"/>
      <c r="AE19" s="43"/>
      <c r="AF19" s="3"/>
      <c r="AG19" s="8"/>
      <c r="AH19" s="8"/>
      <c r="AI19" s="9"/>
      <c r="AJ19" s="11"/>
      <c r="AK19" s="11"/>
      <c r="AL19" s="8"/>
      <c r="AM19" s="145"/>
      <c r="AN19" s="11"/>
      <c r="AO19" s="10"/>
    </row>
    <row r="20" spans="1:41" customFormat="1" x14ac:dyDescent="0.25">
      <c r="A20" s="100"/>
      <c r="B20" s="156">
        <v>17</v>
      </c>
      <c r="C20" s="43" t="s">
        <v>13</v>
      </c>
      <c r="D20" s="176" t="s">
        <v>29</v>
      </c>
      <c r="E20" s="170" t="s">
        <v>726</v>
      </c>
      <c r="F20" s="43">
        <v>1</v>
      </c>
      <c r="G20" s="43"/>
      <c r="H20" s="43">
        <v>1</v>
      </c>
      <c r="I20" s="82"/>
      <c r="J20" s="43"/>
      <c r="K20" s="43"/>
      <c r="L20" s="43"/>
      <c r="M20" s="43"/>
      <c r="N20" s="43"/>
      <c r="O20" s="51">
        <v>1</v>
      </c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35"/>
      <c r="AB20" s="43"/>
      <c r="AC20" s="43"/>
      <c r="AD20" s="43"/>
      <c r="AE20" s="43"/>
      <c r="AF20" s="3"/>
      <c r="AG20" s="8"/>
      <c r="AH20" s="8"/>
      <c r="AI20" s="9"/>
      <c r="AJ20" s="11"/>
      <c r="AK20" s="11"/>
      <c r="AL20" s="8"/>
      <c r="AM20" s="11"/>
      <c r="AN20" s="11"/>
      <c r="AO20" s="10"/>
    </row>
    <row r="21" spans="1:41" customFormat="1" x14ac:dyDescent="0.25">
      <c r="A21" s="102"/>
      <c r="B21" s="156">
        <v>18</v>
      </c>
      <c r="C21" s="44" t="s">
        <v>25</v>
      </c>
      <c r="D21" s="44" t="s">
        <v>401</v>
      </c>
      <c r="E21" s="168" t="s">
        <v>402</v>
      </c>
      <c r="F21" s="43">
        <v>2</v>
      </c>
      <c r="G21" s="43"/>
      <c r="H21" s="43" t="s">
        <v>438</v>
      </c>
      <c r="I21" s="82" t="s">
        <v>614</v>
      </c>
      <c r="J21" s="43">
        <v>0.25</v>
      </c>
      <c r="K21" s="43">
        <v>0.25</v>
      </c>
      <c r="L21" s="43"/>
      <c r="M21" s="43"/>
      <c r="N21" s="43">
        <v>1</v>
      </c>
      <c r="O21" s="51">
        <v>3</v>
      </c>
      <c r="P21" s="43" t="s">
        <v>650</v>
      </c>
      <c r="Q21" s="43">
        <v>1</v>
      </c>
      <c r="R21" s="43">
        <v>1</v>
      </c>
      <c r="S21" s="43" t="s">
        <v>587</v>
      </c>
      <c r="T21" s="43"/>
      <c r="U21" s="43"/>
      <c r="V21" s="43"/>
      <c r="W21" s="43"/>
      <c r="X21" s="43">
        <v>0.5</v>
      </c>
      <c r="Y21" s="43">
        <v>2</v>
      </c>
      <c r="Z21" s="43" t="s">
        <v>641</v>
      </c>
      <c r="AA21" s="43"/>
      <c r="AB21" s="43"/>
      <c r="AC21" s="43"/>
      <c r="AD21" s="43"/>
      <c r="AE21" s="43"/>
      <c r="AF21" s="3"/>
      <c r="AG21" s="8"/>
      <c r="AH21" s="9"/>
      <c r="AI21" s="11"/>
      <c r="AJ21" s="9"/>
      <c r="AK21" s="11"/>
      <c r="AL21" s="11"/>
      <c r="AM21" s="11"/>
      <c r="AN21" s="11"/>
      <c r="AO21" s="10"/>
    </row>
    <row r="22" spans="1:41" customFormat="1" x14ac:dyDescent="0.25">
      <c r="A22" s="102"/>
      <c r="B22" s="156">
        <v>19</v>
      </c>
      <c r="C22" s="44" t="s">
        <v>25</v>
      </c>
      <c r="D22" s="44" t="s">
        <v>29</v>
      </c>
      <c r="E22" s="168" t="s">
        <v>98</v>
      </c>
      <c r="F22" s="43">
        <v>2</v>
      </c>
      <c r="G22" s="43"/>
      <c r="H22" s="43">
        <v>3</v>
      </c>
      <c r="I22" s="82" t="s">
        <v>614</v>
      </c>
      <c r="J22" s="43">
        <f>H22*0.2</f>
        <v>0.60000000000000009</v>
      </c>
      <c r="K22" s="43">
        <v>0.5</v>
      </c>
      <c r="L22" s="43">
        <v>0.5</v>
      </c>
      <c r="M22" s="43">
        <f>L22*0.5</f>
        <v>0.25</v>
      </c>
      <c r="N22" s="43">
        <v>3</v>
      </c>
      <c r="O22" s="43">
        <v>3</v>
      </c>
      <c r="P22" s="43" t="s">
        <v>650</v>
      </c>
      <c r="Q22" s="43">
        <v>2</v>
      </c>
      <c r="R22" s="43">
        <v>2</v>
      </c>
      <c r="S22" s="43" t="s">
        <v>587</v>
      </c>
      <c r="T22" s="43"/>
      <c r="U22" s="43"/>
      <c r="V22" s="43"/>
      <c r="W22" s="43"/>
      <c r="X22" s="43">
        <v>1</v>
      </c>
      <c r="Y22" s="43">
        <v>2</v>
      </c>
      <c r="Z22" s="43" t="s">
        <v>642</v>
      </c>
      <c r="AA22" s="43"/>
      <c r="AB22" s="43"/>
      <c r="AC22" s="43"/>
      <c r="AD22" s="43"/>
      <c r="AE22" s="43"/>
      <c r="AF22" s="3"/>
      <c r="AG22" s="8"/>
      <c r="AH22" s="9"/>
      <c r="AI22" s="11"/>
      <c r="AJ22" s="9"/>
      <c r="AK22" s="11"/>
      <c r="AL22" s="11"/>
      <c r="AM22" s="11"/>
      <c r="AN22" s="11"/>
      <c r="AO22" s="10"/>
    </row>
    <row r="23" spans="1:41" x14ac:dyDescent="0.25">
      <c r="A23" s="102"/>
      <c r="B23" s="156">
        <v>20</v>
      </c>
      <c r="C23" s="44" t="s">
        <v>25</v>
      </c>
      <c r="D23" s="179" t="s">
        <v>29</v>
      </c>
      <c r="E23" s="180" t="s">
        <v>100</v>
      </c>
      <c r="F23" s="181">
        <v>2</v>
      </c>
      <c r="G23" s="43"/>
      <c r="H23" s="43">
        <v>3</v>
      </c>
      <c r="I23" s="82" t="s">
        <v>609</v>
      </c>
      <c r="J23" s="43">
        <f>H23*0.2</f>
        <v>0.60000000000000009</v>
      </c>
      <c r="K23" s="43">
        <v>0.75</v>
      </c>
      <c r="L23" s="43"/>
      <c r="M23" s="43"/>
      <c r="N23" s="43">
        <v>5</v>
      </c>
      <c r="O23" s="51">
        <v>0</v>
      </c>
      <c r="P23" s="43" t="s">
        <v>650</v>
      </c>
      <c r="Q23" s="43"/>
      <c r="R23" s="43"/>
      <c r="S23" s="43"/>
      <c r="T23" s="43"/>
      <c r="U23" s="43"/>
      <c r="V23" s="43"/>
      <c r="W23" s="43"/>
      <c r="X23" s="43">
        <v>1</v>
      </c>
      <c r="Y23" s="43">
        <v>2</v>
      </c>
      <c r="Z23" s="43" t="s">
        <v>643</v>
      </c>
      <c r="AA23" s="43"/>
      <c r="AB23" s="43"/>
      <c r="AC23" s="43"/>
      <c r="AD23" s="43"/>
      <c r="AE23" s="43"/>
      <c r="AF23" s="3"/>
      <c r="AG23" s="8"/>
      <c r="AH23" s="9"/>
      <c r="AI23" s="11"/>
      <c r="AJ23" s="9"/>
      <c r="AK23" s="11"/>
      <c r="AL23" s="11"/>
      <c r="AM23" s="11"/>
      <c r="AN23" s="11"/>
      <c r="AO23" s="10"/>
    </row>
    <row r="24" spans="1:41" x14ac:dyDescent="0.25">
      <c r="A24" s="129"/>
      <c r="B24" s="156">
        <v>21</v>
      </c>
      <c r="C24" s="44" t="s">
        <v>25</v>
      </c>
      <c r="D24" s="176" t="s">
        <v>30</v>
      </c>
      <c r="E24" s="168" t="s">
        <v>61</v>
      </c>
      <c r="F24" s="43">
        <v>1</v>
      </c>
      <c r="G24" s="43"/>
      <c r="H24" s="43" t="s">
        <v>353</v>
      </c>
      <c r="I24" s="85" t="s">
        <v>613</v>
      </c>
      <c r="J24" s="43" t="s">
        <v>353</v>
      </c>
      <c r="K24" s="43" t="s">
        <v>353</v>
      </c>
      <c r="L24" s="43"/>
      <c r="M24" s="43"/>
      <c r="N24" s="43">
        <v>24</v>
      </c>
      <c r="O24" s="51">
        <v>6</v>
      </c>
      <c r="P24" s="43" t="s">
        <v>651</v>
      </c>
      <c r="Q24" s="43">
        <v>30</v>
      </c>
      <c r="R24" s="51">
        <v>12</v>
      </c>
      <c r="S24" s="43" t="s">
        <v>587</v>
      </c>
      <c r="T24" s="43"/>
      <c r="U24" s="43"/>
      <c r="V24" s="43"/>
      <c r="W24" s="43"/>
      <c r="X24" s="43">
        <v>1.5</v>
      </c>
      <c r="Y24" s="43">
        <v>4</v>
      </c>
      <c r="Z24" s="43" t="s">
        <v>641</v>
      </c>
      <c r="AA24" s="43"/>
      <c r="AB24" s="43"/>
      <c r="AC24" s="43"/>
      <c r="AD24" s="43"/>
      <c r="AE24" s="43"/>
      <c r="AF24" s="3"/>
      <c r="AG24" s="8"/>
      <c r="AH24" s="9"/>
      <c r="AI24" s="11"/>
      <c r="AJ24" s="11"/>
      <c r="AK24" s="11"/>
      <c r="AL24" s="11"/>
      <c r="AM24" s="11"/>
      <c r="AN24" s="11"/>
      <c r="AO24" s="10"/>
    </row>
    <row r="25" spans="1:41" x14ac:dyDescent="0.25">
      <c r="A25" s="133"/>
      <c r="B25" s="156">
        <v>22</v>
      </c>
      <c r="C25" s="44" t="s">
        <v>25</v>
      </c>
      <c r="D25" s="176" t="s">
        <v>590</v>
      </c>
      <c r="E25" s="169" t="s">
        <v>826</v>
      </c>
      <c r="F25" s="43">
        <v>2</v>
      </c>
      <c r="G25" s="43"/>
      <c r="H25" s="43"/>
      <c r="I25" s="136" t="s">
        <v>620</v>
      </c>
      <c r="J25" s="136"/>
      <c r="K25" s="43"/>
      <c r="L25" s="43"/>
      <c r="M25" s="43"/>
      <c r="N25" s="43">
        <v>6</v>
      </c>
      <c r="O25" s="51"/>
      <c r="P25" s="43"/>
      <c r="Q25" s="43"/>
      <c r="R25" s="77">
        <v>3</v>
      </c>
      <c r="S25" s="43" t="s">
        <v>588</v>
      </c>
      <c r="T25" s="43" t="s">
        <v>593</v>
      </c>
      <c r="U25" s="43"/>
      <c r="V25" s="43"/>
      <c r="W25" s="43"/>
      <c r="X25" s="43"/>
      <c r="Y25" s="43"/>
      <c r="Z25" s="43" t="s">
        <v>641</v>
      </c>
      <c r="AA25" s="43"/>
      <c r="AB25" s="43"/>
      <c r="AC25" s="43"/>
      <c r="AD25" s="43"/>
      <c r="AE25" s="43"/>
      <c r="AF25" s="3"/>
      <c r="AG25" s="8"/>
      <c r="AH25" s="16"/>
      <c r="AI25" s="13"/>
      <c r="AJ25" s="9"/>
      <c r="AK25" s="11"/>
      <c r="AL25" s="11"/>
      <c r="AM25" s="11"/>
      <c r="AN25" s="11"/>
      <c r="AO25" s="10"/>
    </row>
    <row r="26" spans="1:41" x14ac:dyDescent="0.25">
      <c r="A26" s="102"/>
      <c r="B26" s="156">
        <v>23</v>
      </c>
      <c r="C26" s="44" t="s">
        <v>25</v>
      </c>
      <c r="D26" s="177" t="s">
        <v>29</v>
      </c>
      <c r="E26" s="171" t="s">
        <v>446</v>
      </c>
      <c r="F26" s="50">
        <v>4</v>
      </c>
      <c r="G26" s="43"/>
      <c r="H26" s="83"/>
      <c r="I26" s="151"/>
      <c r="J26" s="43"/>
      <c r="K26" s="43"/>
      <c r="L26" s="43"/>
      <c r="M26" s="43"/>
      <c r="N26" s="43">
        <v>3</v>
      </c>
      <c r="O26" s="51">
        <v>0</v>
      </c>
      <c r="P26" s="43"/>
      <c r="Q26" s="43">
        <v>1</v>
      </c>
      <c r="R26" s="51">
        <v>0</v>
      </c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3"/>
      <c r="AG26" s="8"/>
      <c r="AH26" s="9"/>
      <c r="AI26" s="11"/>
      <c r="AJ26" s="9"/>
      <c r="AK26" s="11"/>
      <c r="AL26" s="11"/>
      <c r="AM26" s="11"/>
      <c r="AN26" s="11"/>
      <c r="AO26" s="10"/>
    </row>
    <row r="27" spans="1:41" x14ac:dyDescent="0.25">
      <c r="A27" s="129"/>
      <c r="B27" s="156">
        <v>24</v>
      </c>
      <c r="C27" s="44" t="s">
        <v>25</v>
      </c>
      <c r="D27" s="44" t="s">
        <v>106</v>
      </c>
      <c r="E27" s="168" t="s">
        <v>830</v>
      </c>
      <c r="F27" s="43">
        <v>2</v>
      </c>
      <c r="G27" s="43"/>
      <c r="H27" s="43"/>
      <c r="I27" s="82"/>
      <c r="J27" s="43"/>
      <c r="K27" s="43"/>
      <c r="L27" s="43"/>
      <c r="M27" s="43"/>
      <c r="N27" s="43">
        <v>2</v>
      </c>
      <c r="O27" s="43">
        <v>2</v>
      </c>
      <c r="P27" s="43"/>
      <c r="Q27" s="43"/>
      <c r="R27" s="43">
        <v>1</v>
      </c>
      <c r="S27" s="43" t="s">
        <v>587</v>
      </c>
      <c r="T27" s="51"/>
      <c r="U27" s="43"/>
      <c r="V27" s="43"/>
      <c r="W27" s="40"/>
      <c r="X27" s="43"/>
      <c r="Y27" s="43"/>
      <c r="Z27" s="43"/>
      <c r="AA27" s="43"/>
      <c r="AB27" s="43"/>
      <c r="AC27" s="43"/>
      <c r="AD27" s="43"/>
      <c r="AE27" s="43"/>
      <c r="AF27" s="3"/>
      <c r="AG27" s="8"/>
      <c r="AH27" s="9"/>
      <c r="AI27" s="11"/>
      <c r="AJ27" s="9"/>
      <c r="AK27" s="11"/>
      <c r="AL27" s="11"/>
      <c r="AM27" s="11"/>
      <c r="AN27" s="11"/>
      <c r="AO27" s="10"/>
    </row>
    <row r="28" spans="1:41" customFormat="1" x14ac:dyDescent="0.25">
      <c r="A28" s="102"/>
      <c r="B28" s="156">
        <v>25</v>
      </c>
      <c r="C28" s="44" t="s">
        <v>25</v>
      </c>
      <c r="D28" s="44" t="s">
        <v>106</v>
      </c>
      <c r="E28" s="168" t="s">
        <v>127</v>
      </c>
      <c r="F28" s="43">
        <v>3</v>
      </c>
      <c r="G28" s="43"/>
      <c r="H28" s="43">
        <v>1</v>
      </c>
      <c r="I28" s="82" t="s">
        <v>611</v>
      </c>
      <c r="J28" s="43">
        <f>H28*0.2</f>
        <v>0.2</v>
      </c>
      <c r="K28" s="43">
        <v>0.25</v>
      </c>
      <c r="L28" s="43"/>
      <c r="M28" s="43"/>
      <c r="N28" s="43">
        <v>2</v>
      </c>
      <c r="O28" s="43">
        <v>2</v>
      </c>
      <c r="P28" s="43" t="s">
        <v>650</v>
      </c>
      <c r="Q28" s="43">
        <v>1</v>
      </c>
      <c r="R28" s="43">
        <v>1</v>
      </c>
      <c r="S28" s="43" t="s">
        <v>587</v>
      </c>
      <c r="T28" s="43"/>
      <c r="U28" s="43"/>
      <c r="V28" s="43"/>
      <c r="W28" s="43"/>
      <c r="X28" s="43">
        <v>0.5</v>
      </c>
      <c r="Y28" s="43">
        <v>1</v>
      </c>
      <c r="Z28" s="43" t="s">
        <v>641</v>
      </c>
      <c r="AA28" s="43"/>
      <c r="AB28" s="43"/>
      <c r="AC28" s="43"/>
      <c r="AD28" s="43"/>
      <c r="AE28" s="43"/>
      <c r="AF28" s="3"/>
      <c r="AG28" s="8"/>
      <c r="AH28" s="9"/>
      <c r="AI28" s="11"/>
      <c r="AJ28" s="9"/>
      <c r="AK28" s="11"/>
      <c r="AL28" s="11"/>
      <c r="AM28" s="11"/>
      <c r="AN28" s="11"/>
      <c r="AO28" s="10"/>
    </row>
    <row r="29" spans="1:41" customFormat="1" x14ac:dyDescent="0.25">
      <c r="A29" s="102"/>
      <c r="B29" s="156">
        <v>26</v>
      </c>
      <c r="C29" s="44" t="s">
        <v>25</v>
      </c>
      <c r="D29" s="44" t="s">
        <v>106</v>
      </c>
      <c r="E29" s="168" t="s">
        <v>367</v>
      </c>
      <c r="F29" s="43">
        <v>2</v>
      </c>
      <c r="G29" s="43"/>
      <c r="H29" s="43">
        <v>3</v>
      </c>
      <c r="I29" s="82" t="s">
        <v>611</v>
      </c>
      <c r="J29" s="43">
        <f>H29*0.2</f>
        <v>0.60000000000000009</v>
      </c>
      <c r="K29" s="43">
        <v>0.5</v>
      </c>
      <c r="L29" s="43">
        <v>2</v>
      </c>
      <c r="M29" s="43">
        <f>L29*0.5</f>
        <v>1</v>
      </c>
      <c r="N29" s="43">
        <v>3</v>
      </c>
      <c r="O29" s="43">
        <v>3</v>
      </c>
      <c r="P29" s="43" t="s">
        <v>650</v>
      </c>
      <c r="Q29" s="43">
        <v>1</v>
      </c>
      <c r="R29" s="43">
        <v>1</v>
      </c>
      <c r="S29" s="43" t="s">
        <v>587</v>
      </c>
      <c r="T29" s="43"/>
      <c r="U29" s="43">
        <v>0.5</v>
      </c>
      <c r="V29" s="43">
        <v>0.5</v>
      </c>
      <c r="W29" s="40">
        <f>U29*0.25</f>
        <v>0.125</v>
      </c>
      <c r="X29" s="43">
        <v>1</v>
      </c>
      <c r="Y29" s="43">
        <v>1.5</v>
      </c>
      <c r="Z29" s="43" t="s">
        <v>641</v>
      </c>
      <c r="AA29" s="43"/>
      <c r="AB29" s="43"/>
      <c r="AC29" s="43"/>
      <c r="AD29" s="43"/>
      <c r="AE29" s="43"/>
      <c r="AF29" s="3"/>
      <c r="AG29" s="8"/>
      <c r="AH29" s="9"/>
      <c r="AI29" s="11"/>
      <c r="AJ29" s="9"/>
      <c r="AK29" s="11"/>
      <c r="AL29" s="11"/>
      <c r="AM29" s="11"/>
      <c r="AN29" s="11"/>
      <c r="AO29" s="10"/>
    </row>
    <row r="30" spans="1:41" x14ac:dyDescent="0.25">
      <c r="A30" s="102"/>
      <c r="B30" s="156">
        <v>27</v>
      </c>
      <c r="C30" s="44" t="s">
        <v>25</v>
      </c>
      <c r="D30" s="179" t="s">
        <v>106</v>
      </c>
      <c r="E30" s="180" t="s">
        <v>128</v>
      </c>
      <c r="F30" s="181">
        <v>2</v>
      </c>
      <c r="G30" s="43"/>
      <c r="H30" s="43">
        <v>3</v>
      </c>
      <c r="I30" s="82" t="s">
        <v>611</v>
      </c>
      <c r="J30" s="43">
        <f>H30*0.2</f>
        <v>0.60000000000000009</v>
      </c>
      <c r="K30" s="43">
        <v>0.75</v>
      </c>
      <c r="L30" s="43">
        <v>2</v>
      </c>
      <c r="M30" s="43">
        <f>L30*0.5</f>
        <v>1</v>
      </c>
      <c r="N30" s="43">
        <v>4</v>
      </c>
      <c r="O30" s="51">
        <v>0</v>
      </c>
      <c r="P30" s="43" t="s">
        <v>650</v>
      </c>
      <c r="Q30" s="43">
        <v>1</v>
      </c>
      <c r="R30" s="51">
        <v>0</v>
      </c>
      <c r="S30" s="43" t="s">
        <v>587</v>
      </c>
      <c r="T30" s="43"/>
      <c r="U30" s="43">
        <v>0.5</v>
      </c>
      <c r="V30" s="43">
        <v>0.5</v>
      </c>
      <c r="W30" s="40">
        <f>U30*0.25</f>
        <v>0.125</v>
      </c>
      <c r="X30" s="43">
        <v>1</v>
      </c>
      <c r="Y30" s="43">
        <v>1.5</v>
      </c>
      <c r="Z30" s="43" t="s">
        <v>641</v>
      </c>
      <c r="AA30" s="43"/>
      <c r="AB30" s="43"/>
      <c r="AC30" s="43"/>
      <c r="AD30" s="43"/>
      <c r="AE30" s="43"/>
      <c r="AF30" s="3"/>
      <c r="AG30" s="8"/>
      <c r="AH30" s="9"/>
      <c r="AI30" s="11"/>
      <c r="AJ30" s="9"/>
      <c r="AK30" s="11"/>
      <c r="AL30" s="11"/>
      <c r="AM30" s="11"/>
      <c r="AN30" s="11"/>
      <c r="AO30" s="10"/>
    </row>
    <row r="31" spans="1:41" x14ac:dyDescent="0.25">
      <c r="A31" s="102"/>
      <c r="B31" s="156">
        <v>28</v>
      </c>
      <c r="C31" s="44" t="s">
        <v>25</v>
      </c>
      <c r="D31" s="44" t="s">
        <v>78</v>
      </c>
      <c r="E31" s="168" t="s">
        <v>133</v>
      </c>
      <c r="F31" s="43">
        <v>3</v>
      </c>
      <c r="G31" s="43"/>
      <c r="H31" s="43">
        <v>3</v>
      </c>
      <c r="I31" s="82" t="s">
        <v>611</v>
      </c>
      <c r="J31" s="43">
        <f>H31*0.2</f>
        <v>0.60000000000000009</v>
      </c>
      <c r="K31" s="43" t="s">
        <v>407</v>
      </c>
      <c r="L31" s="43">
        <v>2</v>
      </c>
      <c r="M31" s="43">
        <f>L31*0.5</f>
        <v>1</v>
      </c>
      <c r="N31" s="43">
        <v>3</v>
      </c>
      <c r="O31" s="43">
        <v>3</v>
      </c>
      <c r="P31" s="43" t="s">
        <v>650</v>
      </c>
      <c r="Q31" s="43">
        <v>1</v>
      </c>
      <c r="R31" s="43">
        <v>1</v>
      </c>
      <c r="S31" s="43" t="s">
        <v>587</v>
      </c>
      <c r="T31" s="43"/>
      <c r="U31" s="43">
        <v>0.5</v>
      </c>
      <c r="V31" s="43">
        <v>0.5</v>
      </c>
      <c r="W31" s="40">
        <f>U31*0.25</f>
        <v>0.125</v>
      </c>
      <c r="X31" s="43">
        <v>1</v>
      </c>
      <c r="Y31" s="43">
        <v>1.5</v>
      </c>
      <c r="Z31" s="43" t="s">
        <v>641</v>
      </c>
      <c r="AA31" s="43"/>
      <c r="AB31" s="43"/>
      <c r="AC31" s="43"/>
      <c r="AD31" s="43"/>
      <c r="AE31" s="43"/>
      <c r="AF31" s="3"/>
      <c r="AG31" s="8"/>
      <c r="AH31" s="9"/>
      <c r="AI31" s="11"/>
      <c r="AJ31" s="9"/>
      <c r="AK31" s="11"/>
      <c r="AL31" s="11"/>
      <c r="AM31" s="11"/>
      <c r="AN31" s="11"/>
      <c r="AO31" s="10"/>
    </row>
    <row r="32" spans="1:41" customFormat="1" x14ac:dyDescent="0.25">
      <c r="A32" s="102"/>
      <c r="B32" s="156">
        <v>29</v>
      </c>
      <c r="C32" s="44" t="s">
        <v>25</v>
      </c>
      <c r="D32" s="177" t="s">
        <v>78</v>
      </c>
      <c r="E32" s="171" t="s">
        <v>129</v>
      </c>
      <c r="F32" s="50">
        <v>4</v>
      </c>
      <c r="G32" s="43"/>
      <c r="H32" s="83"/>
      <c r="I32" s="83"/>
      <c r="J32" s="43"/>
      <c r="K32" s="43"/>
      <c r="L32" s="43">
        <v>1</v>
      </c>
      <c r="M32" s="43">
        <f>L32*0.5</f>
        <v>0.5</v>
      </c>
      <c r="N32" s="43">
        <v>6</v>
      </c>
      <c r="O32" s="51">
        <v>0</v>
      </c>
      <c r="P32" s="43"/>
      <c r="Q32" s="43">
        <v>2</v>
      </c>
      <c r="R32" s="51">
        <v>0</v>
      </c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3"/>
      <c r="AG32" s="8"/>
      <c r="AH32" s="9"/>
      <c r="AI32" s="11"/>
      <c r="AJ32" s="9"/>
      <c r="AK32" s="11"/>
      <c r="AL32" s="11"/>
      <c r="AM32" s="11"/>
      <c r="AN32" s="11"/>
      <c r="AO32" s="10"/>
    </row>
    <row r="33" spans="1:41" customFormat="1" x14ac:dyDescent="0.25">
      <c r="A33" s="102"/>
      <c r="B33" s="156">
        <v>30</v>
      </c>
      <c r="C33" s="44" t="s">
        <v>25</v>
      </c>
      <c r="D33" s="177" t="s">
        <v>78</v>
      </c>
      <c r="E33" s="171" t="s">
        <v>447</v>
      </c>
      <c r="F33" s="50">
        <v>4</v>
      </c>
      <c r="G33" s="43"/>
      <c r="H33" s="83"/>
      <c r="I33" s="83"/>
      <c r="J33" s="43"/>
      <c r="K33" s="43"/>
      <c r="L33" s="43"/>
      <c r="M33" s="43"/>
      <c r="N33" s="43">
        <v>6</v>
      </c>
      <c r="O33" s="51">
        <v>0</v>
      </c>
      <c r="P33" s="43"/>
      <c r="Q33" s="43">
        <v>2</v>
      </c>
      <c r="R33" s="51">
        <v>0</v>
      </c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3"/>
      <c r="AG33" s="8"/>
      <c r="AH33" s="9"/>
      <c r="AI33" s="11"/>
      <c r="AJ33" s="9"/>
      <c r="AK33" s="11"/>
      <c r="AL33" s="11"/>
      <c r="AM33" s="11"/>
      <c r="AN33" s="11"/>
      <c r="AO33" s="10"/>
    </row>
    <row r="34" spans="1:41" customFormat="1" x14ac:dyDescent="0.25">
      <c r="A34" s="102"/>
      <c r="B34" s="156">
        <v>31</v>
      </c>
      <c r="C34" s="44" t="s">
        <v>25</v>
      </c>
      <c r="D34" s="44" t="s">
        <v>62</v>
      </c>
      <c r="E34" s="168" t="s">
        <v>86</v>
      </c>
      <c r="F34" s="43">
        <v>2</v>
      </c>
      <c r="G34" s="43"/>
      <c r="H34" s="43">
        <v>2</v>
      </c>
      <c r="I34" s="82" t="s">
        <v>611</v>
      </c>
      <c r="J34" s="43">
        <f>H34*0.2</f>
        <v>0.4</v>
      </c>
      <c r="K34" s="43">
        <v>0.25</v>
      </c>
      <c r="L34" s="43">
        <v>1</v>
      </c>
      <c r="M34" s="43">
        <f>L34*0.5</f>
        <v>0.5</v>
      </c>
      <c r="N34" s="43">
        <v>1</v>
      </c>
      <c r="O34" s="43">
        <v>1</v>
      </c>
      <c r="P34" s="43" t="s">
        <v>651</v>
      </c>
      <c r="Q34" s="43">
        <v>1</v>
      </c>
      <c r="R34" s="43">
        <v>1</v>
      </c>
      <c r="S34" s="43" t="s">
        <v>588</v>
      </c>
      <c r="T34" s="43"/>
      <c r="U34" s="43"/>
      <c r="V34" s="43"/>
      <c r="W34" s="43"/>
      <c r="X34" s="43">
        <v>0.25</v>
      </c>
      <c r="Y34" s="43">
        <v>0.5</v>
      </c>
      <c r="Z34" s="43" t="s">
        <v>641</v>
      </c>
      <c r="AA34" s="43"/>
      <c r="AB34" s="43"/>
      <c r="AC34" s="43"/>
      <c r="AD34" s="43"/>
      <c r="AE34" s="43"/>
      <c r="AF34" s="3"/>
      <c r="AG34" s="8"/>
      <c r="AH34" s="9"/>
      <c r="AI34" s="11"/>
      <c r="AJ34" s="9"/>
      <c r="AK34" s="11"/>
      <c r="AL34" s="11"/>
      <c r="AM34" s="11"/>
      <c r="AN34" s="11"/>
      <c r="AO34" s="10"/>
    </row>
    <row r="35" spans="1:41" x14ac:dyDescent="0.25">
      <c r="A35" s="102"/>
      <c r="B35" s="156">
        <v>32</v>
      </c>
      <c r="C35" s="44" t="s">
        <v>25</v>
      </c>
      <c r="D35" s="44" t="s">
        <v>62</v>
      </c>
      <c r="E35" s="168" t="s">
        <v>831</v>
      </c>
      <c r="F35" s="43">
        <v>2</v>
      </c>
      <c r="G35" s="43"/>
      <c r="H35" s="43">
        <v>1</v>
      </c>
      <c r="I35" s="82" t="s">
        <v>614</v>
      </c>
      <c r="J35" s="43">
        <f>H35*0.2</f>
        <v>0.2</v>
      </c>
      <c r="K35" s="43">
        <v>0.5</v>
      </c>
      <c r="L35" s="43"/>
      <c r="M35" s="43"/>
      <c r="N35" s="43">
        <v>2</v>
      </c>
      <c r="O35" s="51">
        <v>0</v>
      </c>
      <c r="P35" s="43" t="s">
        <v>651</v>
      </c>
      <c r="Q35" s="43"/>
      <c r="R35" s="51">
        <v>0</v>
      </c>
      <c r="S35" s="43" t="s">
        <v>587</v>
      </c>
      <c r="T35" s="51" t="s">
        <v>594</v>
      </c>
      <c r="U35" s="43">
        <v>0.5</v>
      </c>
      <c r="V35" s="43">
        <v>0.5</v>
      </c>
      <c r="W35" s="40">
        <f>U35*0.25</f>
        <v>0.125</v>
      </c>
      <c r="X35" s="43">
        <v>1.5</v>
      </c>
      <c r="Y35" s="43">
        <v>1.5</v>
      </c>
      <c r="Z35" s="43" t="s">
        <v>642</v>
      </c>
      <c r="AA35" s="43"/>
      <c r="AB35" s="43"/>
      <c r="AC35" s="43"/>
      <c r="AD35" s="43"/>
      <c r="AE35" s="43"/>
      <c r="AF35" s="3"/>
      <c r="AG35" s="8"/>
      <c r="AH35" s="9"/>
      <c r="AI35" s="11"/>
      <c r="AJ35" s="9"/>
      <c r="AK35" s="11"/>
      <c r="AL35" s="11"/>
      <c r="AM35" s="11"/>
      <c r="AN35" s="11"/>
      <c r="AO35" s="10"/>
    </row>
    <row r="36" spans="1:41" x14ac:dyDescent="0.25">
      <c r="A36" s="133"/>
      <c r="B36" s="156">
        <v>33</v>
      </c>
      <c r="C36" s="44" t="s">
        <v>25</v>
      </c>
      <c r="D36" s="44" t="s">
        <v>686</v>
      </c>
      <c r="E36" s="154" t="s">
        <v>737</v>
      </c>
      <c r="F36" s="44"/>
      <c r="G36" s="44"/>
      <c r="H36" s="44"/>
      <c r="I36" s="44"/>
      <c r="J36" s="44"/>
      <c r="K36" s="44"/>
      <c r="L36" s="44"/>
      <c r="M36" s="44"/>
      <c r="N36" s="44"/>
      <c r="O36" s="44">
        <v>0.5</v>
      </c>
      <c r="P36" s="44"/>
      <c r="Q36" s="44"/>
      <c r="R36" s="44"/>
      <c r="S36" s="44"/>
      <c r="T36" s="8"/>
      <c r="U36" s="44"/>
      <c r="V36" s="44"/>
      <c r="W36" s="44"/>
      <c r="X36" s="44"/>
      <c r="Y36" s="44"/>
      <c r="Z36" s="44"/>
      <c r="AA36" s="8"/>
      <c r="AB36" s="8"/>
      <c r="AC36" s="8"/>
      <c r="AD36" s="8"/>
      <c r="AE36" s="8"/>
      <c r="AF36" s="8"/>
      <c r="AG36" s="8"/>
      <c r="AH36" s="43"/>
      <c r="AI36" s="43"/>
      <c r="AJ36" s="43"/>
      <c r="AK36" s="43"/>
      <c r="AL36" s="43"/>
      <c r="AM36" s="43"/>
      <c r="AN36" s="43"/>
      <c r="AO36" s="43"/>
    </row>
    <row r="37" spans="1:41" x14ac:dyDescent="0.25">
      <c r="A37" s="102"/>
      <c r="B37" s="156">
        <v>34</v>
      </c>
      <c r="C37" s="44" t="s">
        <v>25</v>
      </c>
      <c r="D37" s="44" t="s">
        <v>604</v>
      </c>
      <c r="E37" s="8" t="s">
        <v>768</v>
      </c>
      <c r="F37" s="44">
        <v>2</v>
      </c>
      <c r="G37" s="44"/>
      <c r="H37" s="44">
        <v>2</v>
      </c>
      <c r="I37" s="44" t="s">
        <v>769</v>
      </c>
      <c r="J37" s="44">
        <f>H37*0.2</f>
        <v>0.4</v>
      </c>
      <c r="K37" s="44">
        <v>0.75</v>
      </c>
      <c r="L37" s="44"/>
      <c r="M37" s="44"/>
      <c r="N37" s="44">
        <v>12</v>
      </c>
      <c r="O37" s="44">
        <v>6</v>
      </c>
      <c r="P37" s="44" t="s">
        <v>651</v>
      </c>
      <c r="Q37" s="44">
        <v>10</v>
      </c>
      <c r="R37" s="44">
        <v>6</v>
      </c>
      <c r="S37" s="44" t="s">
        <v>588</v>
      </c>
      <c r="T37" s="8"/>
      <c r="U37" s="44">
        <v>0.5</v>
      </c>
      <c r="V37" s="44">
        <v>0.5</v>
      </c>
      <c r="W37" s="44">
        <f>U37*0.25</f>
        <v>0.125</v>
      </c>
      <c r="X37" s="44">
        <v>1</v>
      </c>
      <c r="Y37" s="44">
        <v>1</v>
      </c>
      <c r="Z37" s="44" t="s">
        <v>642</v>
      </c>
      <c r="AA37" s="8"/>
      <c r="AB37" s="8"/>
      <c r="AC37" s="8"/>
      <c r="AD37" s="8"/>
      <c r="AE37" s="8"/>
      <c r="AF37" s="8"/>
      <c r="AG37" s="8"/>
      <c r="AH37" s="43"/>
      <c r="AI37" s="43"/>
      <c r="AJ37" s="43"/>
      <c r="AK37" s="43"/>
      <c r="AL37" s="43"/>
      <c r="AM37" s="43"/>
      <c r="AN37" s="43"/>
      <c r="AO37" s="43"/>
    </row>
    <row r="38" spans="1:41" x14ac:dyDescent="0.25">
      <c r="A38" s="102"/>
      <c r="B38" s="156">
        <v>35</v>
      </c>
      <c r="C38" s="44" t="s">
        <v>25</v>
      </c>
      <c r="D38" s="44" t="s">
        <v>604</v>
      </c>
      <c r="E38" s="8" t="s">
        <v>774</v>
      </c>
      <c r="F38" s="44">
        <v>2</v>
      </c>
      <c r="G38" s="44"/>
      <c r="H38" s="44">
        <v>3</v>
      </c>
      <c r="I38" s="44" t="s">
        <v>769</v>
      </c>
      <c r="J38" s="44">
        <f>H38*0.2</f>
        <v>0.60000000000000009</v>
      </c>
      <c r="K38" s="44" t="s">
        <v>353</v>
      </c>
      <c r="L38" s="44"/>
      <c r="M38" s="44"/>
      <c r="N38" s="44">
        <v>12</v>
      </c>
      <c r="O38" s="44">
        <v>12</v>
      </c>
      <c r="P38" s="44" t="s">
        <v>651</v>
      </c>
      <c r="Q38" s="44">
        <v>18</v>
      </c>
      <c r="R38" s="44">
        <v>18</v>
      </c>
      <c r="S38" s="44" t="s">
        <v>588</v>
      </c>
      <c r="T38" s="8"/>
      <c r="U38" s="44"/>
      <c r="V38" s="44"/>
      <c r="W38" s="44"/>
      <c r="X38" s="44">
        <v>1.5</v>
      </c>
      <c r="Y38" s="44">
        <v>2</v>
      </c>
      <c r="Z38" s="44" t="s">
        <v>641</v>
      </c>
      <c r="AA38" s="8"/>
      <c r="AB38" s="8"/>
      <c r="AC38" s="8"/>
      <c r="AD38" s="8"/>
      <c r="AE38" s="8"/>
      <c r="AF38" s="8"/>
      <c r="AG38" s="8"/>
      <c r="AH38" s="43"/>
      <c r="AI38" s="43"/>
      <c r="AJ38" s="43"/>
      <c r="AK38" s="43"/>
      <c r="AL38" s="43"/>
      <c r="AM38" s="43"/>
      <c r="AN38" s="43"/>
      <c r="AO38" s="43"/>
    </row>
    <row r="39" spans="1:41" x14ac:dyDescent="0.25">
      <c r="A39" s="133"/>
      <c r="B39" s="156">
        <v>36</v>
      </c>
      <c r="C39" s="44" t="s">
        <v>25</v>
      </c>
      <c r="D39" s="44" t="s">
        <v>813</v>
      </c>
      <c r="E39" s="154" t="s">
        <v>816</v>
      </c>
      <c r="F39" s="44">
        <v>2</v>
      </c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8"/>
      <c r="U39" s="44"/>
      <c r="V39" s="44"/>
      <c r="W39" s="44"/>
      <c r="X39" s="44"/>
      <c r="Y39" s="44"/>
      <c r="Z39" s="44"/>
      <c r="AA39" s="8"/>
      <c r="AB39" s="8"/>
      <c r="AC39" s="8"/>
      <c r="AD39" s="8"/>
      <c r="AE39" s="8"/>
      <c r="AF39" s="8"/>
      <c r="AG39" s="8"/>
      <c r="AH39" s="43"/>
      <c r="AI39" s="43"/>
      <c r="AJ39" s="43"/>
      <c r="AK39" s="43"/>
      <c r="AL39" s="43"/>
      <c r="AM39" s="43"/>
      <c r="AN39" s="43"/>
      <c r="AO39" s="43"/>
    </row>
    <row r="40" spans="1:41" x14ac:dyDescent="0.25">
      <c r="A40" s="102"/>
      <c r="B40" s="156">
        <v>37</v>
      </c>
      <c r="C40" s="44" t="s">
        <v>25</v>
      </c>
      <c r="D40" s="44" t="s">
        <v>604</v>
      </c>
      <c r="E40" s="8" t="s">
        <v>780</v>
      </c>
      <c r="F40" s="44">
        <v>3</v>
      </c>
      <c r="G40" s="44"/>
      <c r="H40" s="44">
        <v>2</v>
      </c>
      <c r="I40" s="44" t="s">
        <v>769</v>
      </c>
      <c r="J40" s="44">
        <f>H40*0.2</f>
        <v>0.4</v>
      </c>
      <c r="K40" s="44">
        <v>0.25</v>
      </c>
      <c r="L40" s="44">
        <v>2</v>
      </c>
      <c r="M40" s="44">
        <f>L40*0.5</f>
        <v>1</v>
      </c>
      <c r="N40" s="44">
        <v>2</v>
      </c>
      <c r="O40" s="51">
        <v>0</v>
      </c>
      <c r="P40" s="44" t="s">
        <v>651</v>
      </c>
      <c r="Q40" s="44">
        <v>2</v>
      </c>
      <c r="R40" s="51">
        <v>0</v>
      </c>
      <c r="S40" s="44" t="s">
        <v>588</v>
      </c>
      <c r="T40" s="8" t="s">
        <v>595</v>
      </c>
      <c r="U40" s="44">
        <v>0.5</v>
      </c>
      <c r="V40" s="44">
        <v>0.5</v>
      </c>
      <c r="W40" s="44">
        <f>U40*0.25</f>
        <v>0.125</v>
      </c>
      <c r="X40" s="44">
        <v>0.25</v>
      </c>
      <c r="Y40" s="44">
        <v>0.25</v>
      </c>
      <c r="Z40" s="44" t="s">
        <v>641</v>
      </c>
      <c r="AA40" s="8" t="s">
        <v>417</v>
      </c>
      <c r="AB40" s="8"/>
      <c r="AC40" s="8"/>
      <c r="AD40" s="8"/>
      <c r="AE40" s="8"/>
      <c r="AF40" s="8"/>
      <c r="AG40" s="8"/>
      <c r="AH40" s="43"/>
      <c r="AI40" s="43"/>
      <c r="AJ40" s="43"/>
      <c r="AK40" s="43"/>
      <c r="AL40" s="43"/>
      <c r="AM40" s="43"/>
      <c r="AN40" s="43"/>
      <c r="AO40" s="43"/>
    </row>
    <row r="41" spans="1:41" customFormat="1" x14ac:dyDescent="0.25">
      <c r="A41" s="102"/>
      <c r="B41" s="156">
        <v>38</v>
      </c>
      <c r="C41" s="44" t="s">
        <v>25</v>
      </c>
      <c r="D41" s="44" t="s">
        <v>604</v>
      </c>
      <c r="E41" s="8" t="s">
        <v>787</v>
      </c>
      <c r="F41" s="44">
        <v>2</v>
      </c>
      <c r="G41" s="44"/>
      <c r="H41" s="44">
        <v>3</v>
      </c>
      <c r="I41" s="44" t="s">
        <v>769</v>
      </c>
      <c r="J41" s="44">
        <f>H41*0.2</f>
        <v>0.60000000000000009</v>
      </c>
      <c r="K41" s="44">
        <v>0.25</v>
      </c>
      <c r="L41" s="44">
        <v>2</v>
      </c>
      <c r="M41" s="44">
        <f>L41*0.5</f>
        <v>1</v>
      </c>
      <c r="N41" s="44">
        <v>2</v>
      </c>
      <c r="O41" s="44">
        <v>2</v>
      </c>
      <c r="P41" s="44" t="s">
        <v>650</v>
      </c>
      <c r="Q41" s="44">
        <v>1</v>
      </c>
      <c r="R41" s="44">
        <v>1</v>
      </c>
      <c r="S41" s="44" t="s">
        <v>588</v>
      </c>
      <c r="T41" s="8"/>
      <c r="U41" s="44">
        <v>0.5</v>
      </c>
      <c r="V41" s="44">
        <v>0.5</v>
      </c>
      <c r="W41" s="44">
        <f>U41*0.25</f>
        <v>0.125</v>
      </c>
      <c r="X41" s="44">
        <v>0.5</v>
      </c>
      <c r="Y41" s="44">
        <v>1</v>
      </c>
      <c r="Z41" s="44" t="s">
        <v>641</v>
      </c>
      <c r="AA41" s="8" t="s">
        <v>418</v>
      </c>
      <c r="AB41" s="8"/>
      <c r="AC41" s="8"/>
      <c r="AD41" s="8"/>
      <c r="AE41" s="8"/>
      <c r="AF41" s="8"/>
      <c r="AG41" s="8"/>
      <c r="AH41" s="43"/>
      <c r="AI41" s="43"/>
      <c r="AJ41" s="43"/>
      <c r="AK41" s="43"/>
      <c r="AL41" s="43"/>
      <c r="AM41" s="43"/>
      <c r="AN41" s="43"/>
      <c r="AO41" s="43"/>
    </row>
    <row r="42" spans="1:41" x14ac:dyDescent="0.25">
      <c r="A42" s="102"/>
      <c r="B42" s="156">
        <v>39</v>
      </c>
      <c r="C42" s="44" t="s">
        <v>25</v>
      </c>
      <c r="D42" s="44" t="s">
        <v>604</v>
      </c>
      <c r="E42" s="8" t="s">
        <v>792</v>
      </c>
      <c r="F42" s="44">
        <v>2</v>
      </c>
      <c r="G42" s="44"/>
      <c r="H42" s="44">
        <v>3</v>
      </c>
      <c r="I42" s="44" t="s">
        <v>769</v>
      </c>
      <c r="J42" s="44">
        <f>H42*0.2</f>
        <v>0.60000000000000009</v>
      </c>
      <c r="K42" s="44">
        <v>0.25</v>
      </c>
      <c r="L42" s="44">
        <v>2</v>
      </c>
      <c r="M42" s="44">
        <f>L42*0.5</f>
        <v>1</v>
      </c>
      <c r="N42" s="44">
        <v>2</v>
      </c>
      <c r="O42" s="44">
        <v>2</v>
      </c>
      <c r="P42" s="44" t="s">
        <v>650</v>
      </c>
      <c r="Q42" s="44">
        <v>1</v>
      </c>
      <c r="R42" s="44">
        <v>1</v>
      </c>
      <c r="S42" s="44" t="s">
        <v>588</v>
      </c>
      <c r="T42" s="8"/>
      <c r="U42" s="44">
        <v>0.5</v>
      </c>
      <c r="V42" s="44">
        <v>0.5</v>
      </c>
      <c r="W42" s="44">
        <f>U42*0.25</f>
        <v>0.125</v>
      </c>
      <c r="X42" s="44">
        <v>0.5</v>
      </c>
      <c r="Y42" s="44">
        <v>1</v>
      </c>
      <c r="Z42" s="44" t="s">
        <v>641</v>
      </c>
      <c r="AA42" s="8"/>
      <c r="AB42" s="8"/>
      <c r="AC42" s="8"/>
      <c r="AD42" s="8"/>
      <c r="AE42" s="8"/>
      <c r="AF42" s="8"/>
      <c r="AG42" s="8"/>
      <c r="AH42" s="43"/>
      <c r="AI42" s="43"/>
      <c r="AJ42" s="43"/>
      <c r="AK42" s="43"/>
      <c r="AL42" s="43"/>
      <c r="AM42" s="43"/>
      <c r="AN42" s="43"/>
      <c r="AO42" s="43"/>
    </row>
    <row r="43" spans="1:41" x14ac:dyDescent="0.25">
      <c r="A43" s="102"/>
      <c r="B43" s="156">
        <v>40</v>
      </c>
      <c r="C43" s="44" t="s">
        <v>25</v>
      </c>
      <c r="D43" s="44" t="s">
        <v>604</v>
      </c>
      <c r="E43" s="8" t="s">
        <v>796</v>
      </c>
      <c r="F43" s="44">
        <v>3</v>
      </c>
      <c r="G43" s="44"/>
      <c r="H43" s="44">
        <v>3</v>
      </c>
      <c r="I43" s="44" t="s">
        <v>769</v>
      </c>
      <c r="J43" s="44">
        <f>H43*0.2</f>
        <v>0.60000000000000009</v>
      </c>
      <c r="K43" s="44">
        <v>0.25</v>
      </c>
      <c r="L43" s="44">
        <v>2</v>
      </c>
      <c r="M43" s="44">
        <f>L43*0.5</f>
        <v>1</v>
      </c>
      <c r="N43" s="44">
        <v>2</v>
      </c>
      <c r="O43" s="44">
        <v>2</v>
      </c>
      <c r="P43" s="44" t="s">
        <v>650</v>
      </c>
      <c r="Q43" s="44">
        <v>1</v>
      </c>
      <c r="R43" s="44">
        <v>1</v>
      </c>
      <c r="S43" s="44" t="s">
        <v>588</v>
      </c>
      <c r="T43" s="8"/>
      <c r="U43" s="44">
        <v>0.5</v>
      </c>
      <c r="V43" s="44">
        <v>0.5</v>
      </c>
      <c r="W43" s="44">
        <f>U43*0.25</f>
        <v>0.125</v>
      </c>
      <c r="X43" s="44">
        <v>0.5</v>
      </c>
      <c r="Y43" s="44">
        <v>1</v>
      </c>
      <c r="Z43" s="44" t="s">
        <v>641</v>
      </c>
      <c r="AA43" s="8"/>
      <c r="AB43" s="8"/>
      <c r="AC43" s="8"/>
      <c r="AD43" s="8"/>
      <c r="AE43" s="8"/>
      <c r="AF43" s="8"/>
      <c r="AG43" s="8"/>
      <c r="AH43" s="43"/>
      <c r="AI43" s="43"/>
      <c r="AJ43" s="43"/>
      <c r="AK43" s="43"/>
      <c r="AL43" s="43"/>
      <c r="AM43" s="43"/>
      <c r="AN43" s="43"/>
      <c r="AO43" s="43"/>
    </row>
    <row r="44" spans="1:41" customFormat="1" x14ac:dyDescent="0.25">
      <c r="A44" s="102"/>
      <c r="B44" s="156">
        <v>41</v>
      </c>
      <c r="C44" s="44" t="s">
        <v>25</v>
      </c>
      <c r="D44" s="44" t="s">
        <v>604</v>
      </c>
      <c r="E44" s="8" t="s">
        <v>800</v>
      </c>
      <c r="F44" s="44">
        <v>3</v>
      </c>
      <c r="G44" s="44"/>
      <c r="H44" s="44">
        <v>3</v>
      </c>
      <c r="I44" s="44" t="s">
        <v>769</v>
      </c>
      <c r="J44" s="44">
        <f>H44*0.2</f>
        <v>0.60000000000000009</v>
      </c>
      <c r="K44" s="44">
        <v>0.25</v>
      </c>
      <c r="L44" s="44">
        <v>2</v>
      </c>
      <c r="M44" s="44">
        <f>L44*0.5</f>
        <v>1</v>
      </c>
      <c r="N44" s="44">
        <v>2</v>
      </c>
      <c r="O44" s="44">
        <v>2</v>
      </c>
      <c r="P44" s="44" t="s">
        <v>650</v>
      </c>
      <c r="Q44" s="44">
        <v>1</v>
      </c>
      <c r="R44" s="44">
        <v>1</v>
      </c>
      <c r="S44" s="44" t="s">
        <v>588</v>
      </c>
      <c r="T44" s="8"/>
      <c r="U44" s="44"/>
      <c r="V44" s="44"/>
      <c r="W44" s="44"/>
      <c r="X44" s="44">
        <v>0.5</v>
      </c>
      <c r="Y44" s="44">
        <v>1</v>
      </c>
      <c r="Z44" s="44" t="s">
        <v>641</v>
      </c>
      <c r="AA44" s="8"/>
      <c r="AB44" s="8"/>
      <c r="AC44" s="8"/>
      <c r="AD44" s="8"/>
      <c r="AE44" s="8"/>
      <c r="AF44" s="8"/>
      <c r="AG44" s="8"/>
      <c r="AH44" s="43"/>
      <c r="AI44" s="43"/>
      <c r="AJ44" s="43"/>
      <c r="AK44" s="43"/>
      <c r="AL44" s="43"/>
      <c r="AM44" s="43"/>
      <c r="AN44" s="43"/>
      <c r="AO44" s="43"/>
    </row>
    <row r="45" spans="1:41" customFormat="1" x14ac:dyDescent="0.25">
      <c r="A45" s="102"/>
      <c r="B45" s="156">
        <v>42</v>
      </c>
      <c r="C45" s="44" t="s">
        <v>25</v>
      </c>
      <c r="D45" s="178" t="s">
        <v>76</v>
      </c>
      <c r="E45" s="171" t="s">
        <v>821</v>
      </c>
      <c r="F45" s="178">
        <v>4</v>
      </c>
      <c r="G45" s="44"/>
      <c r="H45" s="44"/>
      <c r="I45" s="44"/>
      <c r="J45" s="44"/>
      <c r="K45" s="44">
        <v>0.25</v>
      </c>
      <c r="L45" s="44"/>
      <c r="M45" s="44"/>
      <c r="N45" s="44">
        <v>2</v>
      </c>
      <c r="O45" s="51">
        <v>0</v>
      </c>
      <c r="P45" s="44"/>
      <c r="Q45" s="44">
        <v>1</v>
      </c>
      <c r="R45" s="51">
        <v>0</v>
      </c>
      <c r="S45" s="44"/>
      <c r="T45" s="8"/>
      <c r="U45" s="44"/>
      <c r="V45" s="44"/>
      <c r="W45" s="44"/>
      <c r="X45" s="44"/>
      <c r="Y45" s="44"/>
      <c r="Z45" s="44"/>
      <c r="AA45" s="8"/>
      <c r="AB45" s="8"/>
      <c r="AC45" s="8"/>
      <c r="AD45" s="8"/>
      <c r="AE45" s="8"/>
      <c r="AF45" s="8"/>
      <c r="AG45" s="8"/>
      <c r="AH45" s="43"/>
      <c r="AI45" s="43"/>
      <c r="AJ45" s="43"/>
      <c r="AK45" s="43"/>
      <c r="AL45" s="43"/>
      <c r="AM45" s="43"/>
      <c r="AN45" s="43"/>
      <c r="AO45" s="43"/>
    </row>
    <row r="46" spans="1:41" customFormat="1" x14ac:dyDescent="0.25">
      <c r="A46" s="102"/>
      <c r="B46" s="156">
        <v>43</v>
      </c>
      <c r="C46" s="44" t="s">
        <v>25</v>
      </c>
      <c r="D46" s="44" t="s">
        <v>604</v>
      </c>
      <c r="E46" s="8" t="s">
        <v>801</v>
      </c>
      <c r="F46" s="44">
        <v>2</v>
      </c>
      <c r="G46" s="44"/>
      <c r="H46" s="44">
        <v>1.5</v>
      </c>
      <c r="I46" s="44" t="s">
        <v>613</v>
      </c>
      <c r="J46" s="44">
        <f>H46*0.2</f>
        <v>0.30000000000000004</v>
      </c>
      <c r="K46" s="44">
        <v>0.5</v>
      </c>
      <c r="L46" s="44"/>
      <c r="M46" s="44"/>
      <c r="N46" s="44">
        <v>6</v>
      </c>
      <c r="O46" s="44">
        <v>6</v>
      </c>
      <c r="P46" s="44" t="s">
        <v>651</v>
      </c>
      <c r="Q46" s="44">
        <v>3</v>
      </c>
      <c r="R46" s="44">
        <v>3</v>
      </c>
      <c r="S46" s="44" t="s">
        <v>588</v>
      </c>
      <c r="T46" s="8" t="s">
        <v>805</v>
      </c>
      <c r="U46" s="44">
        <v>0.5</v>
      </c>
      <c r="V46" s="44">
        <v>0.5</v>
      </c>
      <c r="W46" s="44">
        <f>U46*0.25</f>
        <v>0.125</v>
      </c>
      <c r="X46" s="44">
        <v>1</v>
      </c>
      <c r="Y46" s="44">
        <v>2</v>
      </c>
      <c r="Z46" s="44" t="s">
        <v>642</v>
      </c>
      <c r="AA46" s="8"/>
      <c r="AB46" s="8"/>
      <c r="AC46" s="8"/>
      <c r="AD46" s="8"/>
      <c r="AE46" s="8"/>
      <c r="AF46" s="8"/>
      <c r="AG46" s="8"/>
      <c r="AH46" s="43"/>
      <c r="AI46" s="43"/>
      <c r="AJ46" s="43"/>
      <c r="AK46" s="43"/>
      <c r="AL46" s="43"/>
      <c r="AM46" s="43"/>
      <c r="AN46" s="43"/>
      <c r="AO46" s="43"/>
    </row>
    <row r="47" spans="1:41" customFormat="1" x14ac:dyDescent="0.25">
      <c r="A47" s="102"/>
      <c r="B47" s="156">
        <v>44</v>
      </c>
      <c r="C47" s="44" t="s">
        <v>25</v>
      </c>
      <c r="D47" s="44" t="s">
        <v>604</v>
      </c>
      <c r="E47" s="8" t="s">
        <v>807</v>
      </c>
      <c r="F47" s="44">
        <v>3</v>
      </c>
      <c r="G47" s="44"/>
      <c r="H47" s="44">
        <v>1</v>
      </c>
      <c r="I47" s="44" t="s">
        <v>808</v>
      </c>
      <c r="J47" s="44">
        <f>H47*0.2</f>
        <v>0.2</v>
      </c>
      <c r="K47" s="44">
        <v>0.5</v>
      </c>
      <c r="L47" s="44"/>
      <c r="M47" s="44"/>
      <c r="N47" s="44">
        <v>3</v>
      </c>
      <c r="O47" s="44">
        <v>3</v>
      </c>
      <c r="P47" s="44" t="s">
        <v>809</v>
      </c>
      <c r="Q47" s="44">
        <v>2</v>
      </c>
      <c r="R47" s="44">
        <v>2</v>
      </c>
      <c r="S47" s="44" t="s">
        <v>588</v>
      </c>
      <c r="T47" s="8"/>
      <c r="U47" s="44">
        <v>0.5</v>
      </c>
      <c r="V47" s="44">
        <v>0.5</v>
      </c>
      <c r="W47" s="44">
        <f>U47*0.25</f>
        <v>0.125</v>
      </c>
      <c r="X47" s="44">
        <v>1</v>
      </c>
      <c r="Y47" s="44">
        <v>2</v>
      </c>
      <c r="Z47" s="44" t="s">
        <v>642</v>
      </c>
      <c r="AA47" s="8"/>
      <c r="AB47" s="8"/>
      <c r="AC47" s="8"/>
      <c r="AD47" s="8"/>
      <c r="AE47" s="8"/>
      <c r="AF47" s="8"/>
      <c r="AG47" s="8"/>
      <c r="AH47" s="43"/>
      <c r="AI47" s="43"/>
      <c r="AJ47" s="43"/>
      <c r="AK47" s="43"/>
      <c r="AL47" s="43"/>
      <c r="AM47" s="43"/>
      <c r="AN47" s="43"/>
      <c r="AO47" s="43"/>
    </row>
    <row r="48" spans="1:41" x14ac:dyDescent="0.25">
      <c r="A48" s="102"/>
      <c r="B48" s="156">
        <v>45</v>
      </c>
      <c r="C48" s="44" t="s">
        <v>25</v>
      </c>
      <c r="D48" s="44" t="s">
        <v>604</v>
      </c>
      <c r="E48" s="8" t="s">
        <v>810</v>
      </c>
      <c r="F48" s="44">
        <v>2</v>
      </c>
      <c r="G48" s="44"/>
      <c r="H48" s="44">
        <v>1</v>
      </c>
      <c r="I48" s="44" t="s">
        <v>613</v>
      </c>
      <c r="J48" s="44">
        <f>H48*0.2</f>
        <v>0.2</v>
      </c>
      <c r="K48" s="44">
        <v>0.5</v>
      </c>
      <c r="L48" s="44">
        <v>1</v>
      </c>
      <c r="M48" s="44">
        <f>L48*0.5</f>
        <v>0.5</v>
      </c>
      <c r="N48" s="44">
        <v>3</v>
      </c>
      <c r="O48" s="44">
        <v>3</v>
      </c>
      <c r="P48" s="44" t="s">
        <v>811</v>
      </c>
      <c r="Q48" s="44">
        <v>3</v>
      </c>
      <c r="R48" s="44">
        <v>3</v>
      </c>
      <c r="S48" s="44" t="s">
        <v>812</v>
      </c>
      <c r="T48" s="8"/>
      <c r="U48" s="44">
        <v>0.5</v>
      </c>
      <c r="V48" s="44">
        <v>0.5</v>
      </c>
      <c r="W48" s="44">
        <f>U48*0.25</f>
        <v>0.125</v>
      </c>
      <c r="X48" s="44">
        <v>0.5</v>
      </c>
      <c r="Y48" s="44">
        <v>1</v>
      </c>
      <c r="Z48" s="44" t="s">
        <v>642</v>
      </c>
      <c r="AA48" s="8"/>
      <c r="AB48" s="8"/>
      <c r="AC48" s="8"/>
      <c r="AD48" s="8"/>
      <c r="AE48" s="8"/>
      <c r="AF48" s="8"/>
      <c r="AG48" s="8"/>
      <c r="AH48" s="43"/>
      <c r="AI48" s="43"/>
      <c r="AJ48" s="43"/>
      <c r="AK48" s="43"/>
      <c r="AL48" s="43"/>
      <c r="AM48" s="43"/>
      <c r="AN48" s="43"/>
      <c r="AO48" s="43"/>
    </row>
    <row r="49" spans="1:41" x14ac:dyDescent="0.25">
      <c r="A49" s="133"/>
      <c r="B49" s="156">
        <v>46</v>
      </c>
      <c r="C49" s="44" t="s">
        <v>25</v>
      </c>
      <c r="D49" s="44" t="s">
        <v>604</v>
      </c>
      <c r="E49" s="154" t="s">
        <v>738</v>
      </c>
      <c r="F49" s="44">
        <v>3</v>
      </c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8"/>
      <c r="U49" s="44"/>
      <c r="V49" s="44"/>
      <c r="W49" s="44"/>
      <c r="X49" s="44"/>
      <c r="Y49" s="44"/>
      <c r="Z49" s="44"/>
      <c r="AA49" s="8"/>
      <c r="AB49" s="8"/>
      <c r="AC49" s="8"/>
      <c r="AD49" s="8"/>
      <c r="AE49" s="8"/>
      <c r="AF49" s="8"/>
      <c r="AG49" s="8"/>
      <c r="AH49" s="43"/>
      <c r="AI49" s="43"/>
      <c r="AJ49" s="43"/>
      <c r="AK49" s="43"/>
      <c r="AL49" s="43"/>
      <c r="AM49" s="43"/>
      <c r="AN49" s="43"/>
      <c r="AO49" s="43"/>
    </row>
    <row r="50" spans="1:41" x14ac:dyDescent="0.25">
      <c r="A50" s="133"/>
      <c r="B50" s="156">
        <v>47</v>
      </c>
      <c r="C50" s="44" t="s">
        <v>25</v>
      </c>
      <c r="D50" s="44" t="s">
        <v>604</v>
      </c>
      <c r="E50" s="154" t="s">
        <v>739</v>
      </c>
      <c r="F50" s="44">
        <v>3</v>
      </c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8"/>
      <c r="U50" s="44"/>
      <c r="V50" s="44"/>
      <c r="W50" s="44"/>
      <c r="X50" s="44"/>
      <c r="Y50" s="44"/>
      <c r="Z50" s="44"/>
      <c r="AA50" s="8"/>
      <c r="AB50" s="8"/>
      <c r="AC50" s="8"/>
      <c r="AD50" s="8"/>
      <c r="AE50" s="8"/>
      <c r="AF50" s="8"/>
      <c r="AG50" s="8"/>
      <c r="AH50" s="43"/>
      <c r="AI50" s="43"/>
      <c r="AJ50" s="43"/>
      <c r="AK50" s="43"/>
      <c r="AL50" s="43"/>
      <c r="AM50" s="43"/>
      <c r="AN50" s="43"/>
      <c r="AO50" s="43"/>
    </row>
    <row r="51" spans="1:41" customFormat="1" x14ac:dyDescent="0.25">
      <c r="A51" s="102"/>
      <c r="B51" s="156">
        <v>48</v>
      </c>
      <c r="C51" s="44" t="s">
        <v>25</v>
      </c>
      <c r="D51" s="177" t="s">
        <v>76</v>
      </c>
      <c r="E51" s="171" t="s">
        <v>95</v>
      </c>
      <c r="F51" s="50">
        <v>4</v>
      </c>
      <c r="G51" s="43"/>
      <c r="H51" s="83"/>
      <c r="I51" s="83"/>
      <c r="J51" s="43"/>
      <c r="K51" s="43">
        <v>1</v>
      </c>
      <c r="L51" s="43"/>
      <c r="M51" s="43"/>
      <c r="N51" s="43">
        <v>8</v>
      </c>
      <c r="O51" s="51">
        <v>0</v>
      </c>
      <c r="P51" s="43"/>
      <c r="Q51" s="43">
        <v>18</v>
      </c>
      <c r="R51" s="51">
        <v>0</v>
      </c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3"/>
      <c r="AG51" s="16"/>
      <c r="AH51" s="43"/>
      <c r="AI51" s="43"/>
      <c r="AJ51" s="43"/>
      <c r="AK51" s="43"/>
      <c r="AL51" s="43"/>
      <c r="AM51" s="43"/>
      <c r="AN51" s="43"/>
      <c r="AO51" s="43"/>
    </row>
    <row r="52" spans="1:41" x14ac:dyDescent="0.25">
      <c r="A52" s="102"/>
      <c r="B52" s="156">
        <v>49</v>
      </c>
      <c r="C52" s="44" t="s">
        <v>26</v>
      </c>
      <c r="D52" s="44" t="s">
        <v>90</v>
      </c>
      <c r="E52" s="168" t="s">
        <v>92</v>
      </c>
      <c r="F52" s="43">
        <v>2</v>
      </c>
      <c r="G52" s="43"/>
      <c r="H52" s="43">
        <v>2</v>
      </c>
      <c r="I52" s="82" t="s">
        <v>609</v>
      </c>
      <c r="J52" s="43">
        <f>H52*0.2</f>
        <v>0.4</v>
      </c>
      <c r="K52" s="43">
        <v>0.5</v>
      </c>
      <c r="L52" s="43"/>
      <c r="M52" s="43"/>
      <c r="N52" s="43">
        <v>12</v>
      </c>
      <c r="O52" s="51">
        <v>6</v>
      </c>
      <c r="P52" s="43" t="s">
        <v>650</v>
      </c>
      <c r="Q52" s="43">
        <v>10</v>
      </c>
      <c r="R52" s="51">
        <v>5</v>
      </c>
      <c r="S52" s="43" t="s">
        <v>588</v>
      </c>
      <c r="T52" s="43"/>
      <c r="U52" s="43">
        <v>1</v>
      </c>
      <c r="V52" s="43">
        <v>1</v>
      </c>
      <c r="W52" s="40">
        <f t="shared" ref="W52:W59" si="0">U52*0.25</f>
        <v>0.25</v>
      </c>
      <c r="X52" s="43">
        <v>1.5</v>
      </c>
      <c r="Y52" s="43">
        <v>2</v>
      </c>
      <c r="Z52" s="43" t="s">
        <v>642</v>
      </c>
      <c r="AA52" s="43"/>
      <c r="AB52" s="43"/>
      <c r="AC52" s="43"/>
      <c r="AD52" s="43"/>
      <c r="AE52" s="43"/>
      <c r="AF52" s="3"/>
      <c r="AG52" s="16"/>
      <c r="AH52" s="8"/>
      <c r="AI52" s="8"/>
      <c r="AJ52" s="8"/>
      <c r="AK52" s="8"/>
      <c r="AL52" s="16"/>
      <c r="AM52" s="16"/>
      <c r="AN52" s="16"/>
      <c r="AO52" s="6"/>
    </row>
    <row r="53" spans="1:41" customFormat="1" x14ac:dyDescent="0.25">
      <c r="A53" s="102"/>
      <c r="B53" s="156">
        <v>50</v>
      </c>
      <c r="C53" s="44" t="s">
        <v>26</v>
      </c>
      <c r="D53" s="44" t="s">
        <v>90</v>
      </c>
      <c r="E53" s="168" t="s">
        <v>93</v>
      </c>
      <c r="F53" s="43">
        <v>2</v>
      </c>
      <c r="G53" s="43"/>
      <c r="H53" s="43">
        <v>1.5</v>
      </c>
      <c r="I53" s="82" t="s">
        <v>609</v>
      </c>
      <c r="J53" s="43">
        <f>H53*0.2</f>
        <v>0.30000000000000004</v>
      </c>
      <c r="K53" s="43">
        <v>0.5</v>
      </c>
      <c r="L53" s="43"/>
      <c r="M53" s="43"/>
      <c r="N53" s="43">
        <v>2</v>
      </c>
      <c r="O53" s="51">
        <v>3</v>
      </c>
      <c r="P53" s="43" t="s">
        <v>650</v>
      </c>
      <c r="Q53" s="43">
        <v>2</v>
      </c>
      <c r="R53" s="51">
        <v>4</v>
      </c>
      <c r="S53" s="43" t="s">
        <v>588</v>
      </c>
      <c r="T53" s="43"/>
      <c r="U53" s="43">
        <v>0.5</v>
      </c>
      <c r="V53" s="43">
        <v>0.5</v>
      </c>
      <c r="W53" s="40">
        <f t="shared" si="0"/>
        <v>0.125</v>
      </c>
      <c r="X53" s="43">
        <v>1</v>
      </c>
      <c r="Y53" s="43">
        <v>1.5</v>
      </c>
      <c r="Z53" s="43" t="s">
        <v>641</v>
      </c>
      <c r="AA53" s="43"/>
      <c r="AB53" s="43"/>
      <c r="AC53" s="43"/>
      <c r="AD53" s="43"/>
      <c r="AE53" s="43"/>
      <c r="AF53" s="3"/>
      <c r="AG53" s="16"/>
      <c r="AH53" s="8"/>
      <c r="AI53" s="8"/>
      <c r="AJ53" s="8"/>
      <c r="AK53" s="8"/>
      <c r="AL53" s="16"/>
      <c r="AM53" s="16"/>
      <c r="AN53" s="16"/>
      <c r="AO53" s="6"/>
    </row>
    <row r="54" spans="1:41" x14ac:dyDescent="0.25">
      <c r="A54" s="102"/>
      <c r="B54" s="156">
        <v>51</v>
      </c>
      <c r="C54" s="44" t="s">
        <v>26</v>
      </c>
      <c r="D54" s="44" t="s">
        <v>90</v>
      </c>
      <c r="E54" s="168" t="s">
        <v>91</v>
      </c>
      <c r="F54" s="43">
        <v>3</v>
      </c>
      <c r="G54" s="43"/>
      <c r="H54" s="43">
        <v>2</v>
      </c>
      <c r="I54" s="82" t="s">
        <v>609</v>
      </c>
      <c r="J54" s="43">
        <f>H54*0.2</f>
        <v>0.4</v>
      </c>
      <c r="K54" s="43">
        <v>0.75</v>
      </c>
      <c r="L54" s="43"/>
      <c r="M54" s="43"/>
      <c r="N54" s="43">
        <v>6</v>
      </c>
      <c r="O54" s="43">
        <v>6</v>
      </c>
      <c r="P54" s="43" t="s">
        <v>651</v>
      </c>
      <c r="Q54" s="43">
        <v>6</v>
      </c>
      <c r="R54" s="43">
        <v>6</v>
      </c>
      <c r="S54" s="43" t="s">
        <v>587</v>
      </c>
      <c r="T54" s="43"/>
      <c r="U54" s="43">
        <v>0.5</v>
      </c>
      <c r="V54" s="43">
        <v>0.5</v>
      </c>
      <c r="W54" s="40">
        <f t="shared" si="0"/>
        <v>0.125</v>
      </c>
      <c r="X54" s="43">
        <v>2</v>
      </c>
      <c r="Y54" s="43">
        <v>2.5</v>
      </c>
      <c r="Z54" s="43" t="s">
        <v>642</v>
      </c>
      <c r="AA54" s="43"/>
      <c r="AB54" s="43"/>
      <c r="AC54" s="43"/>
      <c r="AD54" s="43"/>
      <c r="AE54" s="43"/>
      <c r="AF54" s="3"/>
      <c r="AG54" s="16"/>
      <c r="AH54" s="8"/>
      <c r="AI54" s="8"/>
      <c r="AJ54" s="8"/>
      <c r="AK54" s="8"/>
      <c r="AL54" s="16"/>
      <c r="AM54" s="16"/>
      <c r="AN54" s="16"/>
      <c r="AO54" s="6"/>
    </row>
    <row r="55" spans="1:41" x14ac:dyDescent="0.25">
      <c r="A55" s="102"/>
      <c r="B55" s="156">
        <v>52</v>
      </c>
      <c r="C55" s="44" t="s">
        <v>26</v>
      </c>
      <c r="D55" s="44" t="s">
        <v>90</v>
      </c>
      <c r="E55" s="168" t="s">
        <v>747</v>
      </c>
      <c r="F55" s="43">
        <v>3</v>
      </c>
      <c r="G55" s="43"/>
      <c r="H55" s="43">
        <v>1.5</v>
      </c>
      <c r="I55" s="82" t="s">
        <v>614</v>
      </c>
      <c r="J55" s="43">
        <f>H55*0.2</f>
        <v>0.30000000000000004</v>
      </c>
      <c r="K55" s="43">
        <v>1</v>
      </c>
      <c r="L55" s="43"/>
      <c r="M55" s="43"/>
      <c r="N55" s="43">
        <v>6</v>
      </c>
      <c r="O55" s="51">
        <v>12</v>
      </c>
      <c r="P55" s="43" t="s">
        <v>651</v>
      </c>
      <c r="Q55" s="43">
        <v>18</v>
      </c>
      <c r="R55" s="51">
        <v>12</v>
      </c>
      <c r="S55" s="43" t="s">
        <v>588</v>
      </c>
      <c r="T55" s="43"/>
      <c r="U55" s="43">
        <v>1</v>
      </c>
      <c r="V55" s="43">
        <v>1</v>
      </c>
      <c r="W55" s="40">
        <f t="shared" si="0"/>
        <v>0.25</v>
      </c>
      <c r="X55" s="43">
        <v>2</v>
      </c>
      <c r="Y55" s="43">
        <v>3</v>
      </c>
      <c r="Z55" s="43" t="s">
        <v>642</v>
      </c>
      <c r="AA55" s="43"/>
      <c r="AB55" s="43"/>
      <c r="AC55" s="43"/>
      <c r="AD55" s="43"/>
      <c r="AE55" s="43"/>
      <c r="AF55" s="3"/>
      <c r="AG55" s="16"/>
      <c r="AH55" s="8"/>
      <c r="AI55" s="8"/>
      <c r="AJ55" s="8"/>
      <c r="AK55" s="8"/>
      <c r="AL55" s="16"/>
      <c r="AM55" s="16"/>
      <c r="AN55" s="16"/>
      <c r="AO55" s="6"/>
    </row>
    <row r="56" spans="1:41" customFormat="1" x14ac:dyDescent="0.25">
      <c r="A56" s="102"/>
      <c r="B56" s="156">
        <v>53</v>
      </c>
      <c r="C56" s="44" t="s">
        <v>26</v>
      </c>
      <c r="D56" s="44" t="s">
        <v>125</v>
      </c>
      <c r="E56" s="168" t="s">
        <v>126</v>
      </c>
      <c r="F56" s="43">
        <v>3</v>
      </c>
      <c r="G56" s="43"/>
      <c r="H56" s="43">
        <v>1.5</v>
      </c>
      <c r="I56" s="82" t="s">
        <v>614</v>
      </c>
      <c r="J56" s="43">
        <f>H56*0.2</f>
        <v>0.30000000000000004</v>
      </c>
      <c r="K56" s="43">
        <v>0.25</v>
      </c>
      <c r="L56" s="43"/>
      <c r="M56" s="43"/>
      <c r="N56" s="43">
        <v>3</v>
      </c>
      <c r="O56" s="43">
        <v>3</v>
      </c>
      <c r="P56" s="43" t="s">
        <v>651</v>
      </c>
      <c r="Q56" s="43">
        <v>12</v>
      </c>
      <c r="R56" s="43">
        <v>12</v>
      </c>
      <c r="S56" s="43" t="s">
        <v>587</v>
      </c>
      <c r="T56" s="43"/>
      <c r="U56" s="43">
        <v>0.5</v>
      </c>
      <c r="V56" s="43">
        <v>0.5</v>
      </c>
      <c r="W56" s="40">
        <f t="shared" si="0"/>
        <v>0.125</v>
      </c>
      <c r="X56" s="43">
        <v>0.5</v>
      </c>
      <c r="Y56" s="43">
        <v>2</v>
      </c>
      <c r="Z56" s="43" t="s">
        <v>641</v>
      </c>
      <c r="AA56" s="43"/>
      <c r="AB56" s="43"/>
      <c r="AC56" s="43"/>
      <c r="AD56" s="43"/>
      <c r="AE56" s="43"/>
      <c r="AF56" s="3"/>
      <c r="AG56" s="16"/>
      <c r="AH56" s="8"/>
      <c r="AI56" s="8"/>
      <c r="AJ56" s="8"/>
      <c r="AK56" s="8"/>
      <c r="AL56" s="16"/>
      <c r="AM56" s="16"/>
      <c r="AN56" s="16"/>
      <c r="AO56" s="6"/>
    </row>
    <row r="57" spans="1:41" customFormat="1" x14ac:dyDescent="0.25">
      <c r="A57" s="102"/>
      <c r="B57" s="156">
        <v>54</v>
      </c>
      <c r="C57" s="37" t="s">
        <v>13</v>
      </c>
      <c r="D57" s="37" t="s">
        <v>64</v>
      </c>
      <c r="E57" s="172" t="s">
        <v>732</v>
      </c>
      <c r="F57" s="43">
        <v>2</v>
      </c>
      <c r="G57" s="43"/>
      <c r="H57" s="43" t="s">
        <v>438</v>
      </c>
      <c r="I57" s="85" t="s">
        <v>611</v>
      </c>
      <c r="J57" s="43"/>
      <c r="K57" s="43">
        <v>0.25</v>
      </c>
      <c r="L57" s="43"/>
      <c r="M57" s="43"/>
      <c r="N57" s="43">
        <v>4</v>
      </c>
      <c r="O57" s="43">
        <v>4</v>
      </c>
      <c r="P57" s="43" t="s">
        <v>651</v>
      </c>
      <c r="Q57" s="43">
        <v>3</v>
      </c>
      <c r="R57" s="51">
        <v>1</v>
      </c>
      <c r="S57" s="43" t="s">
        <v>588</v>
      </c>
      <c r="T57" s="43"/>
      <c r="U57" s="43">
        <v>1</v>
      </c>
      <c r="V57" s="43">
        <v>1</v>
      </c>
      <c r="W57" s="40">
        <f t="shared" si="0"/>
        <v>0.25</v>
      </c>
      <c r="X57" s="43">
        <v>0.5</v>
      </c>
      <c r="Y57" s="43">
        <v>1</v>
      </c>
      <c r="Z57" s="43" t="s">
        <v>641</v>
      </c>
      <c r="AA57" s="43"/>
      <c r="AB57" s="43"/>
      <c r="AC57" s="43"/>
      <c r="AD57" s="43"/>
      <c r="AE57" s="43"/>
      <c r="AF57" s="3"/>
      <c r="AG57" s="8"/>
      <c r="AH57" s="9"/>
      <c r="AI57" s="11"/>
      <c r="AJ57" s="9"/>
      <c r="AK57" s="11"/>
      <c r="AL57" s="11"/>
      <c r="AM57" s="11"/>
      <c r="AN57" s="11"/>
      <c r="AO57" s="10"/>
    </row>
    <row r="58" spans="1:41" customFormat="1" x14ac:dyDescent="0.25">
      <c r="A58" s="102"/>
      <c r="B58" s="156">
        <v>55</v>
      </c>
      <c r="C58" s="44" t="s">
        <v>25</v>
      </c>
      <c r="D58" s="44" t="s">
        <v>64</v>
      </c>
      <c r="E58" s="173" t="s">
        <v>77</v>
      </c>
      <c r="F58" s="43">
        <v>2</v>
      </c>
      <c r="G58" s="43"/>
      <c r="H58" s="43">
        <v>1</v>
      </c>
      <c r="I58" s="148" t="s">
        <v>614</v>
      </c>
      <c r="J58" s="43">
        <f>H58*0.2</f>
        <v>0.2</v>
      </c>
      <c r="K58" s="43">
        <v>0.25</v>
      </c>
      <c r="L58" s="43"/>
      <c r="M58" s="43"/>
      <c r="N58" s="43">
        <v>2</v>
      </c>
      <c r="O58" s="43">
        <v>2</v>
      </c>
      <c r="P58" s="43" t="s">
        <v>651</v>
      </c>
      <c r="Q58" s="43"/>
      <c r="R58" s="43"/>
      <c r="S58" s="43"/>
      <c r="T58" s="43"/>
      <c r="U58" s="43">
        <v>1</v>
      </c>
      <c r="V58" s="43">
        <v>1</v>
      </c>
      <c r="W58" s="40">
        <f t="shared" si="0"/>
        <v>0.25</v>
      </c>
      <c r="X58" s="43">
        <v>0.25</v>
      </c>
      <c r="Y58" s="43">
        <v>0.5</v>
      </c>
      <c r="Z58" s="43" t="s">
        <v>641</v>
      </c>
      <c r="AA58" s="43"/>
      <c r="AB58" s="43"/>
      <c r="AC58" s="43"/>
      <c r="AD58" s="43"/>
      <c r="AE58" s="43"/>
      <c r="AF58" s="3"/>
      <c r="AG58" s="8"/>
      <c r="AH58" s="9"/>
      <c r="AI58" s="11"/>
      <c r="AJ58" s="9"/>
      <c r="AK58" s="11"/>
      <c r="AL58" s="11"/>
      <c r="AM58" s="11"/>
      <c r="AN58" s="11"/>
      <c r="AO58" s="10"/>
    </row>
    <row r="59" spans="1:41" x14ac:dyDescent="0.25">
      <c r="A59" s="102"/>
      <c r="B59" s="156">
        <v>56</v>
      </c>
      <c r="C59" s="44" t="s">
        <v>25</v>
      </c>
      <c r="D59" s="44" t="s">
        <v>64</v>
      </c>
      <c r="E59" s="168" t="s">
        <v>728</v>
      </c>
      <c r="F59" s="43">
        <v>2</v>
      </c>
      <c r="G59" s="43"/>
      <c r="H59" s="43">
        <v>0.5</v>
      </c>
      <c r="I59" s="82" t="s">
        <v>614</v>
      </c>
      <c r="J59" s="43">
        <f>H59*0.2</f>
        <v>0.1</v>
      </c>
      <c r="K59" s="43">
        <v>0.25</v>
      </c>
      <c r="L59" s="43"/>
      <c r="M59" s="43"/>
      <c r="N59" s="43">
        <v>2</v>
      </c>
      <c r="O59" s="51">
        <v>6</v>
      </c>
      <c r="P59" s="43" t="s">
        <v>651</v>
      </c>
      <c r="Q59" s="43">
        <v>1</v>
      </c>
      <c r="R59" s="51">
        <v>5</v>
      </c>
      <c r="S59" s="43" t="s">
        <v>588</v>
      </c>
      <c r="T59" s="43" t="s">
        <v>429</v>
      </c>
      <c r="U59" s="43">
        <v>0.5</v>
      </c>
      <c r="V59" s="43">
        <v>0.5</v>
      </c>
      <c r="W59" s="40">
        <f t="shared" si="0"/>
        <v>0.125</v>
      </c>
      <c r="X59" s="43">
        <v>0.25</v>
      </c>
      <c r="Y59" s="43">
        <v>0.5</v>
      </c>
      <c r="Z59" s="43" t="s">
        <v>641</v>
      </c>
      <c r="AA59" s="43"/>
      <c r="AB59" s="43"/>
      <c r="AC59" s="43"/>
      <c r="AD59" s="43"/>
      <c r="AE59" s="43"/>
      <c r="AF59" s="3"/>
      <c r="AG59" s="8"/>
      <c r="AH59" s="9"/>
      <c r="AI59" s="11"/>
      <c r="AJ59" s="9"/>
      <c r="AK59" s="11"/>
      <c r="AL59" s="11"/>
      <c r="AM59" s="11"/>
      <c r="AN59" s="11"/>
      <c r="AO59" s="10"/>
    </row>
    <row r="60" spans="1:41" x14ac:dyDescent="0.25">
      <c r="A60" s="102"/>
      <c r="B60" s="156">
        <v>57</v>
      </c>
      <c r="C60" s="44" t="s">
        <v>25</v>
      </c>
      <c r="D60" s="44" t="s">
        <v>727</v>
      </c>
      <c r="E60" s="169" t="s">
        <v>729</v>
      </c>
      <c r="F60" s="43">
        <v>3</v>
      </c>
      <c r="G60" s="43"/>
      <c r="H60" s="43"/>
      <c r="I60" s="82"/>
      <c r="J60" s="43"/>
      <c r="K60" s="43"/>
      <c r="L60" s="43"/>
      <c r="M60" s="43"/>
      <c r="N60" s="43"/>
      <c r="O60" s="43">
        <v>1</v>
      </c>
      <c r="P60" s="43"/>
      <c r="Q60" s="43"/>
      <c r="R60" s="43">
        <v>0</v>
      </c>
      <c r="S60" s="43"/>
      <c r="T60" s="43"/>
      <c r="U60" s="43"/>
      <c r="V60" s="43"/>
      <c r="W60" s="40"/>
      <c r="X60" s="43"/>
      <c r="Y60" s="43"/>
      <c r="Z60" s="43"/>
      <c r="AA60" s="43"/>
      <c r="AB60" s="43"/>
      <c r="AC60" s="43"/>
      <c r="AD60" s="43"/>
      <c r="AE60" s="43"/>
      <c r="AF60" s="3"/>
      <c r="AG60" s="8"/>
      <c r="AH60" s="9"/>
      <c r="AI60" s="11"/>
      <c r="AJ60" s="9"/>
      <c r="AK60" s="11"/>
      <c r="AL60" s="11"/>
      <c r="AM60" s="11"/>
      <c r="AN60" s="11"/>
      <c r="AO60" s="10"/>
    </row>
    <row r="61" spans="1:41" x14ac:dyDescent="0.25">
      <c r="A61" s="102"/>
      <c r="B61" s="156">
        <v>58</v>
      </c>
      <c r="C61" s="44" t="s">
        <v>25</v>
      </c>
      <c r="D61" s="44" t="s">
        <v>64</v>
      </c>
      <c r="E61" s="168" t="s">
        <v>82</v>
      </c>
      <c r="F61" s="43">
        <v>2</v>
      </c>
      <c r="G61" s="43"/>
      <c r="H61" s="43">
        <v>3</v>
      </c>
      <c r="I61" s="82" t="s">
        <v>615</v>
      </c>
      <c r="J61" s="43">
        <f>H61*0.2</f>
        <v>0.60000000000000009</v>
      </c>
      <c r="K61" s="43">
        <v>0.5</v>
      </c>
      <c r="L61" s="43"/>
      <c r="M61" s="43"/>
      <c r="N61" s="43">
        <v>2</v>
      </c>
      <c r="O61" s="43">
        <v>2</v>
      </c>
      <c r="P61" s="43" t="s">
        <v>651</v>
      </c>
      <c r="Q61" s="43">
        <v>6</v>
      </c>
      <c r="R61" s="43">
        <v>6</v>
      </c>
      <c r="S61" s="43" t="s">
        <v>588</v>
      </c>
      <c r="T61" s="43"/>
      <c r="U61" s="43"/>
      <c r="V61" s="43"/>
      <c r="W61" s="40"/>
      <c r="X61" s="43">
        <v>0.5</v>
      </c>
      <c r="Y61" s="43">
        <v>1</v>
      </c>
      <c r="Z61" s="43" t="s">
        <v>641</v>
      </c>
      <c r="AA61" s="43"/>
      <c r="AB61" s="43"/>
      <c r="AC61" s="43"/>
      <c r="AD61" s="43"/>
      <c r="AE61" s="43"/>
      <c r="AF61" s="3"/>
      <c r="AG61" s="8"/>
      <c r="AH61" s="9"/>
      <c r="AI61" s="11"/>
      <c r="AJ61" s="9"/>
      <c r="AK61" s="11"/>
      <c r="AL61" s="11"/>
      <c r="AM61" s="11"/>
      <c r="AN61" s="11"/>
      <c r="AO61" s="10"/>
    </row>
    <row r="62" spans="1:41" x14ac:dyDescent="0.25">
      <c r="A62" s="102"/>
      <c r="B62" s="156">
        <v>59</v>
      </c>
      <c r="C62" s="44" t="s">
        <v>25</v>
      </c>
      <c r="D62" s="44" t="s">
        <v>64</v>
      </c>
      <c r="E62" s="168" t="s">
        <v>83</v>
      </c>
      <c r="F62" s="43">
        <v>3</v>
      </c>
      <c r="G62" s="43"/>
      <c r="H62" s="43">
        <v>0.5</v>
      </c>
      <c r="I62" s="82" t="s">
        <v>614</v>
      </c>
      <c r="J62" s="43">
        <f>H62*0.2</f>
        <v>0.1</v>
      </c>
      <c r="K62" s="43">
        <v>0.5</v>
      </c>
      <c r="L62" s="43"/>
      <c r="M62" s="43"/>
      <c r="N62" s="43">
        <v>1.5</v>
      </c>
      <c r="O62" s="43">
        <v>1.5</v>
      </c>
      <c r="P62" s="43" t="s">
        <v>650</v>
      </c>
      <c r="Q62" s="43"/>
      <c r="R62" s="43"/>
      <c r="S62" s="43"/>
      <c r="T62" s="43"/>
      <c r="U62" s="43">
        <v>0.5</v>
      </c>
      <c r="V62" s="43">
        <v>0.5</v>
      </c>
      <c r="W62" s="40">
        <f>U62*0.25</f>
        <v>0.125</v>
      </c>
      <c r="X62" s="43">
        <v>1</v>
      </c>
      <c r="Y62" s="43">
        <v>1.5</v>
      </c>
      <c r="Z62" s="43" t="s">
        <v>642</v>
      </c>
      <c r="AA62" s="43"/>
      <c r="AB62" s="43"/>
      <c r="AC62" s="43"/>
      <c r="AD62" s="43"/>
      <c r="AE62" s="43"/>
      <c r="AF62" s="3"/>
      <c r="AG62" s="8"/>
      <c r="AH62" s="9"/>
      <c r="AI62" s="11"/>
      <c r="AJ62" s="9"/>
      <c r="AK62" s="11"/>
      <c r="AL62" s="11"/>
      <c r="AM62" s="11"/>
      <c r="AN62" s="11"/>
      <c r="AO62" s="10"/>
    </row>
    <row r="63" spans="1:41" customFormat="1" x14ac:dyDescent="0.25">
      <c r="A63" s="102"/>
      <c r="B63" s="156">
        <v>60</v>
      </c>
      <c r="C63" s="44" t="s">
        <v>25</v>
      </c>
      <c r="D63" s="44" t="s">
        <v>64</v>
      </c>
      <c r="E63" s="168" t="s">
        <v>84</v>
      </c>
      <c r="F63" s="43">
        <v>3</v>
      </c>
      <c r="G63" s="43"/>
      <c r="H63" s="43">
        <v>1</v>
      </c>
      <c r="I63" s="82" t="s">
        <v>614</v>
      </c>
      <c r="J63" s="43">
        <f>H63*0.2</f>
        <v>0.2</v>
      </c>
      <c r="K63" s="43">
        <v>0.5</v>
      </c>
      <c r="L63" s="43"/>
      <c r="M63" s="43"/>
      <c r="N63" s="43">
        <v>3</v>
      </c>
      <c r="O63" s="43">
        <v>3</v>
      </c>
      <c r="P63" s="43" t="s">
        <v>650</v>
      </c>
      <c r="Q63" s="43">
        <v>2</v>
      </c>
      <c r="R63" s="43">
        <v>2</v>
      </c>
      <c r="S63" s="43" t="s">
        <v>587</v>
      </c>
      <c r="T63" s="43"/>
      <c r="U63" s="43">
        <v>0.5</v>
      </c>
      <c r="V63" s="43">
        <v>0.5</v>
      </c>
      <c r="W63" s="40">
        <f>U63*0.25</f>
        <v>0.125</v>
      </c>
      <c r="X63" s="43">
        <v>1</v>
      </c>
      <c r="Y63" s="43">
        <v>1.5</v>
      </c>
      <c r="Z63" s="43" t="s">
        <v>642</v>
      </c>
      <c r="AA63" s="43"/>
      <c r="AB63" s="43"/>
      <c r="AC63" s="43"/>
      <c r="AD63" s="43"/>
      <c r="AE63" s="43"/>
      <c r="AF63" s="3"/>
      <c r="AG63" s="8"/>
      <c r="AH63" s="9"/>
      <c r="AI63" s="11"/>
      <c r="AJ63" s="9"/>
      <c r="AK63" s="11"/>
      <c r="AL63" s="11"/>
      <c r="AM63" s="11"/>
      <c r="AN63" s="11"/>
      <c r="AO63" s="10"/>
    </row>
    <row r="64" spans="1:41" customFormat="1" x14ac:dyDescent="0.25">
      <c r="A64" s="102"/>
      <c r="B64" s="156">
        <v>61</v>
      </c>
      <c r="C64" s="44" t="s">
        <v>25</v>
      </c>
      <c r="D64" s="44" t="s">
        <v>64</v>
      </c>
      <c r="E64" s="168" t="s">
        <v>85</v>
      </c>
      <c r="F64" s="43">
        <v>3</v>
      </c>
      <c r="G64" s="43"/>
      <c r="H64" s="43">
        <v>2</v>
      </c>
      <c r="I64" s="82" t="s">
        <v>614</v>
      </c>
      <c r="J64" s="43">
        <f>H64*0.2</f>
        <v>0.4</v>
      </c>
      <c r="K64" s="43">
        <v>1</v>
      </c>
      <c r="L64" s="43"/>
      <c r="M64" s="43"/>
      <c r="N64" s="43">
        <v>12</v>
      </c>
      <c r="O64" s="43">
        <v>12</v>
      </c>
      <c r="P64" s="43" t="s">
        <v>650</v>
      </c>
      <c r="Q64" s="43">
        <v>2</v>
      </c>
      <c r="R64" s="43">
        <v>2</v>
      </c>
      <c r="S64" s="43" t="s">
        <v>587</v>
      </c>
      <c r="T64" s="43"/>
      <c r="U64" s="43">
        <v>2</v>
      </c>
      <c r="V64" s="43">
        <v>2</v>
      </c>
      <c r="W64" s="40">
        <f>U64*0.25</f>
        <v>0.5</v>
      </c>
      <c r="X64" s="43">
        <v>1</v>
      </c>
      <c r="Y64" s="43">
        <v>1.5</v>
      </c>
      <c r="Z64" s="43" t="s">
        <v>642</v>
      </c>
      <c r="AA64" s="43"/>
      <c r="AB64" s="43"/>
      <c r="AC64" s="43"/>
      <c r="AD64" s="43"/>
      <c r="AE64" s="43"/>
      <c r="AF64" s="3"/>
      <c r="AG64" s="8"/>
      <c r="AH64" s="9"/>
      <c r="AI64" s="11"/>
      <c r="AJ64" s="9"/>
      <c r="AK64" s="11"/>
      <c r="AL64" s="11"/>
      <c r="AM64" s="11"/>
      <c r="AN64" s="11"/>
      <c r="AO64" s="10"/>
    </row>
    <row r="65" spans="1:41" x14ac:dyDescent="0.25">
      <c r="A65" s="133"/>
      <c r="B65" s="156">
        <v>62</v>
      </c>
      <c r="C65" s="44" t="s">
        <v>25</v>
      </c>
      <c r="D65" s="44" t="s">
        <v>64</v>
      </c>
      <c r="E65" s="154" t="s">
        <v>832</v>
      </c>
      <c r="F65" s="43">
        <v>3</v>
      </c>
      <c r="G65" s="44"/>
      <c r="H65" s="44"/>
      <c r="I65" s="44"/>
      <c r="J65" s="44"/>
      <c r="K65" s="44"/>
      <c r="L65" s="44"/>
      <c r="M65" s="44"/>
      <c r="N65" s="44"/>
      <c r="O65" s="51">
        <v>3</v>
      </c>
      <c r="P65" s="44"/>
      <c r="Q65" s="43"/>
      <c r="R65" s="43">
        <v>3</v>
      </c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</row>
    <row r="66" spans="1:41" x14ac:dyDescent="0.25">
      <c r="A66" s="133"/>
      <c r="B66" s="156">
        <v>63</v>
      </c>
      <c r="C66" s="44" t="s">
        <v>25</v>
      </c>
      <c r="D66" s="44" t="s">
        <v>64</v>
      </c>
      <c r="E66" s="154" t="s">
        <v>835</v>
      </c>
      <c r="F66" s="43">
        <v>3</v>
      </c>
      <c r="G66" s="44"/>
      <c r="H66" s="44"/>
      <c r="I66" s="44"/>
      <c r="J66" s="44"/>
      <c r="K66" s="44"/>
      <c r="L66" s="44"/>
      <c r="M66" s="44"/>
      <c r="N66" s="44"/>
      <c r="O66" s="51">
        <v>2</v>
      </c>
      <c r="P66" s="44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</row>
    <row r="67" spans="1:41" x14ac:dyDescent="0.25">
      <c r="A67" s="133"/>
      <c r="B67" s="156">
        <v>64</v>
      </c>
      <c r="C67" s="44" t="s">
        <v>25</v>
      </c>
      <c r="D67" s="44" t="s">
        <v>64</v>
      </c>
      <c r="E67" s="154" t="s">
        <v>763</v>
      </c>
      <c r="F67" s="43">
        <v>3</v>
      </c>
      <c r="G67" s="44"/>
      <c r="H67" s="44"/>
      <c r="I67" s="44"/>
      <c r="J67" s="44"/>
      <c r="K67" s="44"/>
      <c r="L67" s="44"/>
      <c r="M67" s="44"/>
      <c r="N67" s="44"/>
      <c r="O67" s="51">
        <v>6</v>
      </c>
      <c r="P67" s="44"/>
      <c r="Q67" s="43"/>
      <c r="R67" s="43">
        <v>6</v>
      </c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</row>
    <row r="68" spans="1:41" x14ac:dyDescent="0.25">
      <c r="A68" s="133"/>
      <c r="B68" s="156">
        <v>65</v>
      </c>
      <c r="C68" s="44" t="s">
        <v>25</v>
      </c>
      <c r="D68" s="44" t="s">
        <v>64</v>
      </c>
      <c r="E68" s="154" t="s">
        <v>765</v>
      </c>
      <c r="F68" s="43">
        <v>3</v>
      </c>
      <c r="G68" s="44"/>
      <c r="H68" s="44"/>
      <c r="I68" s="44"/>
      <c r="J68" s="44"/>
      <c r="K68" s="44"/>
      <c r="L68" s="44"/>
      <c r="M68" s="44"/>
      <c r="N68" s="44"/>
      <c r="O68" s="51">
        <v>1</v>
      </c>
      <c r="P68" s="44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</row>
    <row r="69" spans="1:41" x14ac:dyDescent="0.25">
      <c r="B69" s="156">
        <v>66</v>
      </c>
      <c r="C69" s="44" t="s">
        <v>25</v>
      </c>
      <c r="D69" s="44" t="s">
        <v>822</v>
      </c>
      <c r="E69" s="154" t="s">
        <v>823</v>
      </c>
      <c r="F69" s="43">
        <v>3</v>
      </c>
      <c r="G69" s="44"/>
      <c r="H69" s="44"/>
      <c r="I69" s="44"/>
      <c r="J69" s="44"/>
      <c r="K69" s="44"/>
      <c r="L69" s="44"/>
      <c r="M69" s="44"/>
      <c r="N69" s="44"/>
      <c r="O69" s="51"/>
      <c r="P69" s="44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</row>
    <row r="70" spans="1:41" customFormat="1" x14ac:dyDescent="0.25">
      <c r="A70" s="102" t="s">
        <v>173</v>
      </c>
      <c r="B70" s="156">
        <v>67</v>
      </c>
      <c r="C70" s="44" t="s">
        <v>25</v>
      </c>
      <c r="D70" s="44" t="s">
        <v>148</v>
      </c>
      <c r="E70" s="168" t="s">
        <v>730</v>
      </c>
      <c r="F70" s="43">
        <v>3</v>
      </c>
      <c r="G70" s="43"/>
      <c r="H70" s="43">
        <v>2</v>
      </c>
      <c r="I70" s="82" t="s">
        <v>609</v>
      </c>
      <c r="J70" s="43">
        <f t="shared" ref="J70:J82" si="1">H70*0.2</f>
        <v>0.4</v>
      </c>
      <c r="K70" s="43">
        <v>0.5</v>
      </c>
      <c r="L70" s="43"/>
      <c r="M70" s="43"/>
      <c r="N70" s="43">
        <v>3</v>
      </c>
      <c r="O70" s="43">
        <v>3</v>
      </c>
      <c r="P70" s="43" t="s">
        <v>651</v>
      </c>
      <c r="Q70" s="43">
        <v>2</v>
      </c>
      <c r="R70" s="43">
        <v>2</v>
      </c>
      <c r="S70" s="43" t="s">
        <v>588</v>
      </c>
      <c r="T70" s="43"/>
      <c r="U70" s="43">
        <v>0.5</v>
      </c>
      <c r="V70" s="43">
        <v>0.5</v>
      </c>
      <c r="W70" s="40">
        <f t="shared" ref="W70:W82" si="2">U70*0.25</f>
        <v>0.125</v>
      </c>
      <c r="X70" s="43">
        <v>0.5</v>
      </c>
      <c r="Y70" s="43">
        <v>1</v>
      </c>
      <c r="Z70" s="43" t="s">
        <v>642</v>
      </c>
      <c r="AA70" s="43"/>
      <c r="AB70" s="43"/>
      <c r="AC70" s="43"/>
      <c r="AD70" s="43"/>
      <c r="AE70" s="43"/>
      <c r="AF70" s="3"/>
      <c r="AG70" s="8"/>
      <c r="AH70" s="9"/>
      <c r="AI70" s="11"/>
      <c r="AJ70" s="9"/>
      <c r="AK70" s="11"/>
      <c r="AL70" s="11"/>
      <c r="AM70" s="11"/>
      <c r="AN70" s="11"/>
      <c r="AO70" s="10"/>
    </row>
    <row r="71" spans="1:41" customFormat="1" x14ac:dyDescent="0.25">
      <c r="A71" s="133"/>
      <c r="B71" s="156">
        <v>68</v>
      </c>
      <c r="C71" s="44" t="s">
        <v>25</v>
      </c>
      <c r="D71" s="44" t="s">
        <v>148</v>
      </c>
      <c r="E71" s="168" t="s">
        <v>138</v>
      </c>
      <c r="F71" s="43">
        <v>2</v>
      </c>
      <c r="G71" s="43"/>
      <c r="H71" s="43">
        <v>0.5</v>
      </c>
      <c r="I71" s="82" t="s">
        <v>614</v>
      </c>
      <c r="J71" s="43">
        <f t="shared" si="1"/>
        <v>0.1</v>
      </c>
      <c r="K71" s="43">
        <v>0.25</v>
      </c>
      <c r="L71" s="43"/>
      <c r="M71" s="43"/>
      <c r="N71" s="43">
        <v>1</v>
      </c>
      <c r="O71" s="43">
        <v>1</v>
      </c>
      <c r="P71" s="43" t="s">
        <v>651</v>
      </c>
      <c r="Q71" s="43">
        <v>6</v>
      </c>
      <c r="R71" s="43">
        <v>6</v>
      </c>
      <c r="S71" s="43" t="s">
        <v>587</v>
      </c>
      <c r="T71" s="43" t="s">
        <v>430</v>
      </c>
      <c r="U71" s="43">
        <v>0.5</v>
      </c>
      <c r="V71" s="43">
        <v>0.5</v>
      </c>
      <c r="W71" s="40">
        <f t="shared" si="2"/>
        <v>0.125</v>
      </c>
      <c r="X71" s="43">
        <v>0.5</v>
      </c>
      <c r="Y71" s="43">
        <v>0.5</v>
      </c>
      <c r="Z71" s="43" t="s">
        <v>642</v>
      </c>
      <c r="AA71" s="43"/>
      <c r="AB71" s="43"/>
      <c r="AC71" s="43"/>
      <c r="AD71" s="43"/>
      <c r="AE71" s="43"/>
      <c r="AF71" s="3"/>
      <c r="AG71" s="8"/>
      <c r="AH71" s="9"/>
      <c r="AI71" s="11"/>
      <c r="AJ71" s="9"/>
      <c r="AK71" s="11"/>
      <c r="AL71" s="11"/>
      <c r="AM71" s="11"/>
      <c r="AN71" s="11"/>
      <c r="AO71" s="10"/>
    </row>
    <row r="72" spans="1:41" x14ac:dyDescent="0.25">
      <c r="A72" s="102"/>
      <c r="B72" s="156">
        <v>69</v>
      </c>
      <c r="C72" s="44" t="s">
        <v>25</v>
      </c>
      <c r="D72" s="179" t="s">
        <v>148</v>
      </c>
      <c r="E72" s="180" t="s">
        <v>139</v>
      </c>
      <c r="F72" s="181">
        <v>2</v>
      </c>
      <c r="G72" s="43"/>
      <c r="H72" s="43">
        <v>1.5</v>
      </c>
      <c r="I72" s="82" t="s">
        <v>609</v>
      </c>
      <c r="J72" s="43">
        <f t="shared" si="1"/>
        <v>0.30000000000000004</v>
      </c>
      <c r="K72" s="43">
        <v>0.5</v>
      </c>
      <c r="L72" s="43"/>
      <c r="M72" s="43"/>
      <c r="N72" s="43">
        <v>3</v>
      </c>
      <c r="O72" s="51">
        <v>0</v>
      </c>
      <c r="P72" s="43" t="s">
        <v>651</v>
      </c>
      <c r="Q72" s="43">
        <v>3</v>
      </c>
      <c r="R72" s="43">
        <v>3</v>
      </c>
      <c r="S72" s="43" t="s">
        <v>587</v>
      </c>
      <c r="T72" s="43"/>
      <c r="U72" s="43">
        <v>0.5</v>
      </c>
      <c r="V72" s="43">
        <v>0.5</v>
      </c>
      <c r="W72" s="40">
        <f t="shared" si="2"/>
        <v>0.125</v>
      </c>
      <c r="X72" s="43">
        <v>0.5</v>
      </c>
      <c r="Y72" s="43">
        <v>1</v>
      </c>
      <c r="Z72" s="43" t="s">
        <v>642</v>
      </c>
      <c r="AA72" s="43"/>
      <c r="AB72" s="43"/>
      <c r="AC72" s="43"/>
      <c r="AD72" s="43"/>
      <c r="AE72" s="43"/>
      <c r="AF72" s="3"/>
      <c r="AG72" s="8"/>
      <c r="AH72" s="9"/>
      <c r="AI72" s="11"/>
      <c r="AJ72" s="9"/>
      <c r="AK72" s="11"/>
      <c r="AL72" s="11"/>
      <c r="AM72" s="11"/>
      <c r="AN72" s="11"/>
      <c r="AO72" s="10"/>
    </row>
    <row r="73" spans="1:41" x14ac:dyDescent="0.25">
      <c r="A73" s="102"/>
      <c r="B73" s="156">
        <v>70</v>
      </c>
      <c r="C73" s="44" t="s">
        <v>25</v>
      </c>
      <c r="D73" s="44" t="s">
        <v>148</v>
      </c>
      <c r="E73" s="168" t="s">
        <v>140</v>
      </c>
      <c r="F73" s="43">
        <v>2</v>
      </c>
      <c r="G73" s="43"/>
      <c r="H73" s="43">
        <v>4</v>
      </c>
      <c r="I73" s="82" t="s">
        <v>609</v>
      </c>
      <c r="J73" s="43">
        <f t="shared" si="1"/>
        <v>0.8</v>
      </c>
      <c r="K73" s="43">
        <v>1</v>
      </c>
      <c r="L73" s="43"/>
      <c r="M73" s="43"/>
      <c r="N73" s="43">
        <v>12</v>
      </c>
      <c r="O73" s="51">
        <v>6</v>
      </c>
      <c r="P73" s="43" t="s">
        <v>650</v>
      </c>
      <c r="Q73" s="43">
        <v>2</v>
      </c>
      <c r="R73" s="51">
        <v>3</v>
      </c>
      <c r="S73" s="43" t="s">
        <v>588</v>
      </c>
      <c r="T73" s="43"/>
      <c r="U73" s="43">
        <v>1</v>
      </c>
      <c r="V73" s="43">
        <v>1</v>
      </c>
      <c r="W73" s="40">
        <f t="shared" si="2"/>
        <v>0.25</v>
      </c>
      <c r="X73" s="43">
        <v>1.5</v>
      </c>
      <c r="Y73" s="43">
        <v>2</v>
      </c>
      <c r="Z73" s="43" t="s">
        <v>642</v>
      </c>
      <c r="AA73" s="43"/>
      <c r="AB73" s="43"/>
      <c r="AC73" s="43"/>
      <c r="AD73" s="43"/>
      <c r="AE73" s="43"/>
      <c r="AF73" s="3"/>
      <c r="AG73" s="8"/>
      <c r="AH73" s="9"/>
      <c r="AI73" s="11"/>
      <c r="AJ73" s="9"/>
      <c r="AK73" s="11"/>
      <c r="AL73" s="11"/>
      <c r="AM73" s="11"/>
      <c r="AN73" s="11"/>
      <c r="AO73" s="10"/>
    </row>
    <row r="74" spans="1:41" x14ac:dyDescent="0.25">
      <c r="A74" s="102"/>
      <c r="B74" s="156">
        <v>71</v>
      </c>
      <c r="C74" s="44" t="s">
        <v>25</v>
      </c>
      <c r="D74" s="44" t="s">
        <v>148</v>
      </c>
      <c r="E74" s="168" t="s">
        <v>141</v>
      </c>
      <c r="F74" s="43">
        <v>2</v>
      </c>
      <c r="G74" s="43"/>
      <c r="H74" s="43">
        <v>2</v>
      </c>
      <c r="I74" s="82" t="s">
        <v>614</v>
      </c>
      <c r="J74" s="43">
        <f t="shared" si="1"/>
        <v>0.4</v>
      </c>
      <c r="K74" s="43">
        <v>0.75</v>
      </c>
      <c r="L74" s="43"/>
      <c r="M74" s="43"/>
      <c r="N74" s="43">
        <v>12</v>
      </c>
      <c r="O74" s="43">
        <v>12</v>
      </c>
      <c r="P74" s="43" t="s">
        <v>651</v>
      </c>
      <c r="Q74" s="43">
        <v>2</v>
      </c>
      <c r="R74" s="51">
        <v>5</v>
      </c>
      <c r="S74" s="43" t="s">
        <v>587</v>
      </c>
      <c r="T74" s="43"/>
      <c r="U74" s="43">
        <v>1</v>
      </c>
      <c r="V74" s="43">
        <v>1</v>
      </c>
      <c r="W74" s="40">
        <f t="shared" si="2"/>
        <v>0.25</v>
      </c>
      <c r="X74" s="43">
        <v>1</v>
      </c>
      <c r="Y74" s="43">
        <v>3</v>
      </c>
      <c r="Z74" s="43" t="s">
        <v>641</v>
      </c>
      <c r="AA74" s="43"/>
      <c r="AB74" s="43"/>
      <c r="AC74" s="43"/>
      <c r="AD74" s="43"/>
      <c r="AE74" s="43"/>
      <c r="AF74" s="3"/>
      <c r="AG74" s="8"/>
      <c r="AH74" s="9"/>
      <c r="AI74" s="11"/>
      <c r="AJ74" s="9"/>
      <c r="AK74" s="11"/>
      <c r="AL74" s="11"/>
      <c r="AM74" s="11"/>
      <c r="AN74" s="11"/>
      <c r="AO74" s="10"/>
    </row>
    <row r="75" spans="1:41" x14ac:dyDescent="0.25">
      <c r="A75" s="102"/>
      <c r="B75" s="156">
        <v>72</v>
      </c>
      <c r="C75" s="44" t="s">
        <v>25</v>
      </c>
      <c r="D75" s="179" t="s">
        <v>148</v>
      </c>
      <c r="E75" s="180" t="s">
        <v>145</v>
      </c>
      <c r="F75" s="181">
        <v>2</v>
      </c>
      <c r="G75" s="43"/>
      <c r="H75" s="43">
        <v>3</v>
      </c>
      <c r="I75" s="82" t="s">
        <v>609</v>
      </c>
      <c r="J75" s="43">
        <f t="shared" si="1"/>
        <v>0.60000000000000009</v>
      </c>
      <c r="K75" s="43">
        <v>0.5</v>
      </c>
      <c r="L75" s="43"/>
      <c r="M75" s="43"/>
      <c r="N75" s="43">
        <v>12</v>
      </c>
      <c r="O75" s="51">
        <v>0</v>
      </c>
      <c r="P75" s="43" t="s">
        <v>650</v>
      </c>
      <c r="Q75" s="43">
        <v>2</v>
      </c>
      <c r="R75" s="51">
        <v>0</v>
      </c>
      <c r="S75" s="43" t="s">
        <v>588</v>
      </c>
      <c r="T75" s="43"/>
      <c r="U75" s="43">
        <v>1</v>
      </c>
      <c r="V75" s="43">
        <v>1</v>
      </c>
      <c r="W75" s="40">
        <f t="shared" si="2"/>
        <v>0.25</v>
      </c>
      <c r="X75" s="43">
        <v>1</v>
      </c>
      <c r="Y75" s="43">
        <v>1</v>
      </c>
      <c r="Z75" s="43" t="s">
        <v>642</v>
      </c>
      <c r="AA75" s="43"/>
      <c r="AB75" s="43"/>
      <c r="AC75" s="43"/>
      <c r="AD75" s="43"/>
      <c r="AE75" s="43"/>
      <c r="AF75" s="3"/>
      <c r="AG75" s="8"/>
      <c r="AH75" s="9"/>
      <c r="AI75" s="11"/>
      <c r="AJ75" s="9"/>
      <c r="AK75" s="11"/>
      <c r="AL75" s="11"/>
      <c r="AM75" s="11"/>
      <c r="AN75" s="11"/>
      <c r="AO75" s="10"/>
    </row>
    <row r="76" spans="1:41" x14ac:dyDescent="0.25">
      <c r="A76" s="102"/>
      <c r="B76" s="156">
        <v>73</v>
      </c>
      <c r="C76" s="44" t="s">
        <v>25</v>
      </c>
      <c r="D76" s="40" t="s">
        <v>148</v>
      </c>
      <c r="E76" s="172" t="s">
        <v>827</v>
      </c>
      <c r="F76" s="43">
        <v>2</v>
      </c>
      <c r="G76" s="43"/>
      <c r="H76" s="43">
        <v>3</v>
      </c>
      <c r="I76" s="82" t="s">
        <v>609</v>
      </c>
      <c r="J76" s="43">
        <f t="shared" si="1"/>
        <v>0.60000000000000009</v>
      </c>
      <c r="K76" s="43">
        <v>0.75</v>
      </c>
      <c r="L76" s="43"/>
      <c r="M76" s="43"/>
      <c r="N76" s="43">
        <v>12</v>
      </c>
      <c r="O76" s="51">
        <v>1</v>
      </c>
      <c r="P76" s="43" t="s">
        <v>651</v>
      </c>
      <c r="Q76" s="43">
        <v>2</v>
      </c>
      <c r="R76" s="51">
        <v>3</v>
      </c>
      <c r="S76" s="43" t="s">
        <v>587</v>
      </c>
      <c r="T76" s="43"/>
      <c r="U76" s="43">
        <v>1</v>
      </c>
      <c r="V76" s="43">
        <v>1</v>
      </c>
      <c r="W76" s="40">
        <f t="shared" si="2"/>
        <v>0.25</v>
      </c>
      <c r="X76" s="43">
        <v>1.5</v>
      </c>
      <c r="Y76" s="43">
        <v>2</v>
      </c>
      <c r="Z76" s="43" t="s">
        <v>642</v>
      </c>
      <c r="AA76" s="43"/>
      <c r="AB76" s="43"/>
      <c r="AC76" s="43"/>
      <c r="AD76" s="43"/>
      <c r="AE76" s="43"/>
      <c r="AF76" s="3"/>
      <c r="AG76" s="8"/>
      <c r="AH76" s="9"/>
      <c r="AI76" s="11"/>
      <c r="AJ76" s="9"/>
      <c r="AK76" s="11"/>
      <c r="AL76" s="11"/>
      <c r="AM76" s="11"/>
      <c r="AN76" s="11"/>
      <c r="AO76" s="10"/>
    </row>
    <row r="77" spans="1:41" x14ac:dyDescent="0.25">
      <c r="A77" s="102"/>
      <c r="B77" s="156">
        <v>74</v>
      </c>
      <c r="C77" s="44" t="s">
        <v>25</v>
      </c>
      <c r="D77" s="179" t="s">
        <v>148</v>
      </c>
      <c r="E77" s="180" t="s">
        <v>734</v>
      </c>
      <c r="F77" s="181">
        <v>3</v>
      </c>
      <c r="G77" s="43"/>
      <c r="H77" s="43">
        <v>2</v>
      </c>
      <c r="I77" s="82" t="s">
        <v>614</v>
      </c>
      <c r="J77" s="43">
        <f t="shared" si="1"/>
        <v>0.4</v>
      </c>
      <c r="K77" s="43">
        <v>1</v>
      </c>
      <c r="L77" s="43"/>
      <c r="M77" s="43"/>
      <c r="N77" s="43">
        <v>12</v>
      </c>
      <c r="O77" s="51">
        <v>0</v>
      </c>
      <c r="P77" s="43" t="s">
        <v>650</v>
      </c>
      <c r="Q77" s="43">
        <v>3</v>
      </c>
      <c r="R77" s="51">
        <v>0</v>
      </c>
      <c r="S77" s="43" t="s">
        <v>587</v>
      </c>
      <c r="T77" s="43"/>
      <c r="U77" s="43">
        <v>1</v>
      </c>
      <c r="V77" s="43">
        <v>1</v>
      </c>
      <c r="W77" s="40">
        <f t="shared" si="2"/>
        <v>0.25</v>
      </c>
      <c r="X77" s="43">
        <v>2</v>
      </c>
      <c r="Y77" s="43">
        <v>2.5</v>
      </c>
      <c r="Z77" s="43" t="s">
        <v>642</v>
      </c>
      <c r="AA77" s="43"/>
      <c r="AB77" s="43"/>
      <c r="AC77" s="43"/>
      <c r="AD77" s="43"/>
      <c r="AE77" s="43"/>
      <c r="AF77" s="3"/>
      <c r="AG77" s="8"/>
      <c r="AH77" s="9"/>
      <c r="AI77" s="11"/>
      <c r="AJ77" s="9"/>
      <c r="AK77" s="11"/>
      <c r="AL77" s="11"/>
      <c r="AM77" s="11"/>
      <c r="AN77" s="11"/>
      <c r="AO77" s="10"/>
    </row>
    <row r="78" spans="1:41" x14ac:dyDescent="0.25">
      <c r="A78" s="102"/>
      <c r="B78" s="156">
        <v>75</v>
      </c>
      <c r="C78" s="44" t="s">
        <v>25</v>
      </c>
      <c r="D78" s="182" t="s">
        <v>148</v>
      </c>
      <c r="E78" s="180" t="s">
        <v>142</v>
      </c>
      <c r="F78" s="182">
        <v>3</v>
      </c>
      <c r="G78" s="43"/>
      <c r="H78" s="43">
        <v>1.5</v>
      </c>
      <c r="I78" s="82" t="s">
        <v>614</v>
      </c>
      <c r="J78" s="43">
        <f t="shared" si="1"/>
        <v>0.30000000000000004</v>
      </c>
      <c r="K78" s="43">
        <v>0.75</v>
      </c>
      <c r="L78" s="43"/>
      <c r="M78" s="43"/>
      <c r="N78" s="43">
        <v>12</v>
      </c>
      <c r="O78" s="51">
        <v>0</v>
      </c>
      <c r="P78" s="43" t="s">
        <v>651</v>
      </c>
      <c r="Q78" s="43">
        <v>2</v>
      </c>
      <c r="R78" s="51">
        <v>0</v>
      </c>
      <c r="S78" s="43" t="s">
        <v>587</v>
      </c>
      <c r="T78" s="43"/>
      <c r="U78" s="43">
        <v>0.5</v>
      </c>
      <c r="V78" s="43">
        <v>0.5</v>
      </c>
      <c r="W78" s="40">
        <f t="shared" si="2"/>
        <v>0.125</v>
      </c>
      <c r="X78" s="43">
        <v>1</v>
      </c>
      <c r="Y78" s="43">
        <v>1.5</v>
      </c>
      <c r="Z78" s="43" t="s">
        <v>642</v>
      </c>
      <c r="AA78" s="43"/>
      <c r="AB78" s="43"/>
      <c r="AC78" s="43"/>
      <c r="AD78" s="43"/>
      <c r="AE78" s="43"/>
      <c r="AF78" s="3"/>
      <c r="AG78" s="8"/>
      <c r="AH78" s="9"/>
      <c r="AI78" s="11"/>
      <c r="AJ78" s="9"/>
      <c r="AK78" s="11"/>
      <c r="AL78" s="11"/>
      <c r="AM78" s="11"/>
      <c r="AN78" s="11"/>
      <c r="AO78" s="10"/>
    </row>
    <row r="79" spans="1:41" customFormat="1" x14ac:dyDescent="0.25">
      <c r="A79" s="102"/>
      <c r="B79" s="156">
        <v>76</v>
      </c>
      <c r="C79" s="44" t="s">
        <v>25</v>
      </c>
      <c r="D79" s="177" t="s">
        <v>148</v>
      </c>
      <c r="E79" s="171" t="s">
        <v>143</v>
      </c>
      <c r="F79" s="50">
        <v>3</v>
      </c>
      <c r="G79" s="43"/>
      <c r="H79" s="43">
        <v>4</v>
      </c>
      <c r="I79" s="82" t="s">
        <v>609</v>
      </c>
      <c r="J79" s="43">
        <f t="shared" si="1"/>
        <v>0.8</v>
      </c>
      <c r="K79" s="43"/>
      <c r="L79" s="43"/>
      <c r="M79" s="43"/>
      <c r="N79" s="43">
        <v>6</v>
      </c>
      <c r="O79" s="51">
        <v>0</v>
      </c>
      <c r="P79" s="43"/>
      <c r="Q79" s="43">
        <v>3</v>
      </c>
      <c r="R79" s="51">
        <v>0</v>
      </c>
      <c r="S79" s="43"/>
      <c r="T79" s="43"/>
      <c r="U79" s="43">
        <v>0.5</v>
      </c>
      <c r="V79" s="43">
        <v>0.5</v>
      </c>
      <c r="W79" s="40">
        <f t="shared" si="2"/>
        <v>0.125</v>
      </c>
      <c r="X79" s="43"/>
      <c r="Y79" s="43"/>
      <c r="Z79" s="43"/>
      <c r="AA79" s="43"/>
      <c r="AB79" s="43"/>
      <c r="AC79" s="43"/>
      <c r="AD79" s="43"/>
      <c r="AE79" s="43"/>
      <c r="AF79" s="3"/>
      <c r="AG79" s="8"/>
      <c r="AH79" s="9"/>
      <c r="AI79" s="11"/>
      <c r="AJ79" s="9"/>
      <c r="AK79" s="11"/>
      <c r="AL79" s="11"/>
      <c r="AM79" s="11"/>
      <c r="AN79" s="11"/>
      <c r="AO79" s="10"/>
    </row>
    <row r="80" spans="1:41" customFormat="1" x14ac:dyDescent="0.25">
      <c r="A80" s="102"/>
      <c r="B80" s="156">
        <v>77</v>
      </c>
      <c r="C80" s="44" t="s">
        <v>25</v>
      </c>
      <c r="D80" s="177" t="s">
        <v>148</v>
      </c>
      <c r="E80" s="171" t="s">
        <v>449</v>
      </c>
      <c r="F80" s="50">
        <v>2</v>
      </c>
      <c r="G80" s="43"/>
      <c r="H80" s="43">
        <v>4</v>
      </c>
      <c r="I80" s="82" t="s">
        <v>609</v>
      </c>
      <c r="J80" s="43">
        <f t="shared" si="1"/>
        <v>0.8</v>
      </c>
      <c r="K80" s="43"/>
      <c r="L80" s="43"/>
      <c r="M80" s="43"/>
      <c r="N80" s="43">
        <v>6</v>
      </c>
      <c r="O80" s="51">
        <v>0</v>
      </c>
      <c r="P80" s="43"/>
      <c r="Q80" s="43">
        <v>5</v>
      </c>
      <c r="R80" s="51">
        <v>0</v>
      </c>
      <c r="S80" s="43"/>
      <c r="T80" s="43"/>
      <c r="U80" s="43">
        <v>0.5</v>
      </c>
      <c r="V80" s="43">
        <v>0.5</v>
      </c>
      <c r="W80" s="40">
        <f t="shared" si="2"/>
        <v>0.125</v>
      </c>
      <c r="X80" s="43"/>
      <c r="Y80" s="43"/>
      <c r="Z80" s="43"/>
      <c r="AA80" s="35" t="s">
        <v>419</v>
      </c>
      <c r="AB80" s="43"/>
      <c r="AC80" s="43"/>
      <c r="AD80" s="43"/>
      <c r="AE80" s="43"/>
      <c r="AF80" s="3"/>
      <c r="AG80" s="8"/>
      <c r="AH80" s="9"/>
      <c r="AI80" s="11"/>
      <c r="AJ80" s="9"/>
      <c r="AK80" s="11"/>
      <c r="AL80" s="11"/>
      <c r="AM80" s="11"/>
      <c r="AN80" s="11"/>
      <c r="AO80" s="10"/>
    </row>
    <row r="81" spans="1:41" customFormat="1" x14ac:dyDescent="0.25">
      <c r="A81" s="102"/>
      <c r="B81" s="156">
        <v>78</v>
      </c>
      <c r="C81" s="44" t="s">
        <v>25</v>
      </c>
      <c r="D81" s="44" t="s">
        <v>148</v>
      </c>
      <c r="E81" s="168" t="s">
        <v>144</v>
      </c>
      <c r="F81" s="43">
        <v>3</v>
      </c>
      <c r="G81" s="43"/>
      <c r="H81" s="43">
        <v>2</v>
      </c>
      <c r="I81" s="86" t="s">
        <v>614</v>
      </c>
      <c r="J81" s="43">
        <f t="shared" si="1"/>
        <v>0.4</v>
      </c>
      <c r="K81" s="43">
        <v>1</v>
      </c>
      <c r="L81" s="43"/>
      <c r="M81" s="43"/>
      <c r="N81" s="43">
        <v>12</v>
      </c>
      <c r="O81" s="43">
        <v>12</v>
      </c>
      <c r="P81" s="43" t="s">
        <v>650</v>
      </c>
      <c r="Q81" s="43">
        <v>3</v>
      </c>
      <c r="R81" s="51">
        <v>4</v>
      </c>
      <c r="S81" s="43" t="s">
        <v>587</v>
      </c>
      <c r="T81" s="43"/>
      <c r="U81" s="43">
        <v>0.5</v>
      </c>
      <c r="V81" s="43">
        <v>0.5</v>
      </c>
      <c r="W81" s="40">
        <f t="shared" si="2"/>
        <v>0.125</v>
      </c>
      <c r="X81" s="43">
        <v>3</v>
      </c>
      <c r="Y81" s="43">
        <v>4</v>
      </c>
      <c r="Z81" s="43" t="s">
        <v>641</v>
      </c>
      <c r="AA81" s="43"/>
      <c r="AB81" s="43"/>
      <c r="AC81" s="43"/>
      <c r="AD81" s="43"/>
      <c r="AE81" s="43"/>
      <c r="AF81" s="3"/>
      <c r="AG81" s="8"/>
      <c r="AH81" s="9"/>
      <c r="AI81" s="11"/>
      <c r="AJ81" s="9"/>
      <c r="AK81" s="11"/>
      <c r="AL81" s="11"/>
      <c r="AM81" s="11"/>
      <c r="AN81" s="11"/>
      <c r="AO81" s="10"/>
    </row>
    <row r="82" spans="1:41" x14ac:dyDescent="0.25">
      <c r="A82" s="102"/>
      <c r="B82" s="156">
        <v>79</v>
      </c>
      <c r="C82" s="44" t="s">
        <v>25</v>
      </c>
      <c r="D82" s="179" t="s">
        <v>148</v>
      </c>
      <c r="E82" s="180" t="s">
        <v>146</v>
      </c>
      <c r="F82" s="181">
        <v>3</v>
      </c>
      <c r="G82" s="43"/>
      <c r="H82" s="43">
        <v>2</v>
      </c>
      <c r="I82" s="86" t="s">
        <v>614</v>
      </c>
      <c r="J82" s="43">
        <f t="shared" si="1"/>
        <v>0.4</v>
      </c>
      <c r="K82" s="43">
        <v>0.75</v>
      </c>
      <c r="L82" s="43"/>
      <c r="M82" s="43"/>
      <c r="N82" s="43">
        <v>12</v>
      </c>
      <c r="O82" s="51">
        <v>0</v>
      </c>
      <c r="P82" s="43" t="s">
        <v>651</v>
      </c>
      <c r="Q82" s="43">
        <v>2</v>
      </c>
      <c r="R82" s="51">
        <v>0</v>
      </c>
      <c r="S82" s="43" t="s">
        <v>588</v>
      </c>
      <c r="T82" s="43"/>
      <c r="U82" s="43">
        <v>1</v>
      </c>
      <c r="V82" s="43">
        <v>1</v>
      </c>
      <c r="W82" s="40">
        <f t="shared" si="2"/>
        <v>0.25</v>
      </c>
      <c r="X82" s="43">
        <v>1.5</v>
      </c>
      <c r="Y82" s="43">
        <v>2</v>
      </c>
      <c r="Z82" s="43" t="s">
        <v>642</v>
      </c>
      <c r="AA82" s="43"/>
      <c r="AB82" s="43"/>
      <c r="AC82" s="43"/>
      <c r="AD82" s="43"/>
      <c r="AE82" s="43"/>
      <c r="AF82" s="3"/>
      <c r="AG82" s="16"/>
      <c r="AH82" s="8"/>
      <c r="AI82" s="8"/>
      <c r="AJ82" s="8"/>
      <c r="AK82" s="8"/>
      <c r="AL82" s="16"/>
      <c r="AM82" s="16"/>
      <c r="AN82" s="16"/>
      <c r="AO82" s="6"/>
    </row>
    <row r="83" spans="1:41" customFormat="1" x14ac:dyDescent="0.25">
      <c r="A83" s="102"/>
      <c r="B83" s="156">
        <v>80</v>
      </c>
      <c r="C83" s="44" t="s">
        <v>25</v>
      </c>
      <c r="D83" s="50" t="s">
        <v>148</v>
      </c>
      <c r="E83" s="171" t="s">
        <v>147</v>
      </c>
      <c r="F83" s="50">
        <v>4</v>
      </c>
      <c r="G83" s="43"/>
      <c r="H83" s="43"/>
      <c r="I83" s="43"/>
      <c r="J83" s="43"/>
      <c r="K83" s="43"/>
      <c r="L83" s="43"/>
      <c r="M83" s="43"/>
      <c r="N83" s="43">
        <v>32</v>
      </c>
      <c r="O83" s="51">
        <v>0</v>
      </c>
      <c r="P83" s="43"/>
      <c r="Q83" s="43">
        <v>36</v>
      </c>
      <c r="R83" s="51">
        <v>0</v>
      </c>
      <c r="S83" s="43"/>
      <c r="T83" s="43" t="s">
        <v>431</v>
      </c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3"/>
      <c r="AG83" s="16"/>
      <c r="AH83" s="8"/>
      <c r="AI83" s="8"/>
      <c r="AJ83" s="8"/>
      <c r="AK83" s="8"/>
      <c r="AL83" s="16"/>
      <c r="AM83" s="16"/>
      <c r="AN83" s="16"/>
      <c r="AO83" s="6"/>
    </row>
    <row r="84" spans="1:41" customFormat="1" x14ac:dyDescent="0.25">
      <c r="A84" s="102"/>
      <c r="B84" s="156">
        <v>81</v>
      </c>
      <c r="C84" s="44" t="s">
        <v>25</v>
      </c>
      <c r="D84" s="50" t="s">
        <v>148</v>
      </c>
      <c r="E84" s="171" t="s">
        <v>445</v>
      </c>
      <c r="F84" s="50">
        <v>4</v>
      </c>
      <c r="G84" s="40"/>
      <c r="H84" s="40"/>
      <c r="I84" s="132"/>
      <c r="J84" s="43"/>
      <c r="K84" s="40"/>
      <c r="L84" s="40"/>
      <c r="M84" s="40"/>
      <c r="N84" s="40">
        <v>15</v>
      </c>
      <c r="O84" s="51">
        <v>0</v>
      </c>
      <c r="P84" s="43"/>
      <c r="Q84" s="40">
        <v>15</v>
      </c>
      <c r="R84" s="51">
        <v>0</v>
      </c>
      <c r="S84" s="43"/>
      <c r="T84" s="40" t="s">
        <v>432</v>
      </c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3"/>
      <c r="AG84" s="16"/>
      <c r="AH84" s="8"/>
      <c r="AI84" s="8"/>
      <c r="AJ84" s="8"/>
      <c r="AK84" s="8"/>
      <c r="AL84" s="16"/>
      <c r="AM84" s="16"/>
      <c r="AN84" s="16"/>
      <c r="AO84" s="6"/>
    </row>
    <row r="85" spans="1:41" x14ac:dyDescent="0.25">
      <c r="B85" s="156">
        <v>82</v>
      </c>
      <c r="C85" s="44" t="s">
        <v>26</v>
      </c>
      <c r="D85" s="156" t="s">
        <v>759</v>
      </c>
      <c r="E85" s="153" t="s">
        <v>685</v>
      </c>
      <c r="F85" s="156">
        <v>3</v>
      </c>
      <c r="G85" s="156"/>
      <c r="H85" s="156"/>
      <c r="I85" s="156"/>
      <c r="J85" s="156"/>
      <c r="K85" s="156"/>
      <c r="L85" s="156"/>
      <c r="M85" s="156"/>
      <c r="N85" s="156"/>
      <c r="O85" s="156"/>
      <c r="P85" s="156"/>
      <c r="Q85" s="156"/>
      <c r="R85" s="156"/>
      <c r="S85" s="156"/>
      <c r="T85" s="152"/>
      <c r="U85" s="156"/>
      <c r="V85" s="156"/>
      <c r="W85" s="156"/>
      <c r="X85" s="156"/>
      <c r="Y85" s="156"/>
      <c r="Z85" s="156"/>
      <c r="AA85" s="152"/>
      <c r="AB85" s="152"/>
      <c r="AC85" s="152"/>
      <c r="AD85" s="152"/>
      <c r="AE85" s="152"/>
      <c r="AF85" s="152"/>
      <c r="AG85" s="152"/>
      <c r="AH85" s="152"/>
      <c r="AI85" s="152"/>
      <c r="AJ85" s="152"/>
      <c r="AK85" s="152"/>
      <c r="AL85" s="152"/>
      <c r="AM85" s="152"/>
      <c r="AN85" s="152"/>
      <c r="AO85" s="152"/>
    </row>
    <row r="86" spans="1:41" customFormat="1" x14ac:dyDescent="0.25">
      <c r="A86" s="130"/>
      <c r="B86" s="156">
        <v>83</v>
      </c>
      <c r="C86" s="44" t="s">
        <v>26</v>
      </c>
      <c r="D86" s="44" t="s">
        <v>162</v>
      </c>
      <c r="E86" s="168" t="s">
        <v>97</v>
      </c>
      <c r="F86" s="43">
        <v>3</v>
      </c>
      <c r="G86" s="43"/>
      <c r="H86" s="43"/>
      <c r="I86" s="86" t="s">
        <v>615</v>
      </c>
      <c r="J86" s="43"/>
      <c r="K86" s="43">
        <v>0.5</v>
      </c>
      <c r="L86" s="43"/>
      <c r="M86" s="43"/>
      <c r="N86" s="43" t="s">
        <v>424</v>
      </c>
      <c r="O86" s="43" t="s">
        <v>424</v>
      </c>
      <c r="P86" s="43" t="s">
        <v>659</v>
      </c>
      <c r="Q86" s="43" t="s">
        <v>424</v>
      </c>
      <c r="R86" s="43" t="s">
        <v>424</v>
      </c>
      <c r="S86" s="43" t="s">
        <v>588</v>
      </c>
      <c r="T86" s="43" t="s">
        <v>433</v>
      </c>
      <c r="U86" s="43"/>
      <c r="V86" s="43"/>
      <c r="W86" s="43"/>
      <c r="X86" s="43">
        <v>1</v>
      </c>
      <c r="Y86" s="43"/>
      <c r="Z86" s="43" t="s">
        <v>641</v>
      </c>
      <c r="AA86" s="35" t="s">
        <v>420</v>
      </c>
      <c r="AB86" s="43"/>
      <c r="AC86" s="43"/>
      <c r="AD86" s="43"/>
      <c r="AE86" s="43"/>
      <c r="AF86" s="3"/>
      <c r="AG86" s="16"/>
      <c r="AH86" s="8"/>
      <c r="AI86" s="8"/>
      <c r="AJ86" s="8"/>
      <c r="AK86" s="8"/>
      <c r="AL86" s="16"/>
      <c r="AM86" s="16"/>
      <c r="AN86" s="16"/>
      <c r="AO86" s="6"/>
    </row>
    <row r="87" spans="1:41" customFormat="1" x14ac:dyDescent="0.25">
      <c r="A87" s="130"/>
      <c r="B87" s="156">
        <v>84</v>
      </c>
      <c r="C87" s="44" t="s">
        <v>157</v>
      </c>
      <c r="D87" s="44" t="s">
        <v>44</v>
      </c>
      <c r="E87" s="167" t="s">
        <v>156</v>
      </c>
      <c r="F87" s="40">
        <v>3</v>
      </c>
      <c r="G87" s="40"/>
      <c r="H87" s="40"/>
      <c r="I87" s="131" t="s">
        <v>615</v>
      </c>
      <c r="J87" s="43"/>
      <c r="K87" s="40">
        <v>1</v>
      </c>
      <c r="L87" s="40"/>
      <c r="M87" s="40"/>
      <c r="N87" s="40">
        <v>2</v>
      </c>
      <c r="O87" s="40">
        <v>2</v>
      </c>
      <c r="P87" s="40" t="s">
        <v>650</v>
      </c>
      <c r="Q87" s="40">
        <v>30</v>
      </c>
      <c r="R87" s="51">
        <v>20</v>
      </c>
      <c r="S87" s="40" t="s">
        <v>588</v>
      </c>
      <c r="T87" s="40" t="s">
        <v>434</v>
      </c>
      <c r="U87" s="40"/>
      <c r="V87" s="40"/>
      <c r="W87" s="40"/>
      <c r="X87" s="40">
        <v>2</v>
      </c>
      <c r="Y87" s="40">
        <v>3</v>
      </c>
      <c r="Z87" s="40" t="s">
        <v>641</v>
      </c>
      <c r="AA87" s="40"/>
      <c r="AB87" s="40"/>
      <c r="AC87" s="40"/>
      <c r="AD87" s="40"/>
      <c r="AE87" s="40"/>
      <c r="AF87" s="3"/>
      <c r="AG87" s="16"/>
      <c r="AH87" s="16"/>
      <c r="AI87" s="8"/>
      <c r="AJ87" s="8"/>
      <c r="AK87" s="3"/>
      <c r="AL87" s="16"/>
      <c r="AM87" s="16"/>
      <c r="AN87" s="16"/>
      <c r="AO87" s="6"/>
    </row>
    <row r="88" spans="1:41" customFormat="1" x14ac:dyDescent="0.25">
      <c r="A88" s="134"/>
      <c r="B88" s="156">
        <v>85</v>
      </c>
      <c r="C88" s="43" t="s">
        <v>36</v>
      </c>
      <c r="D88" s="43" t="s">
        <v>756</v>
      </c>
      <c r="E88" s="172" t="s">
        <v>37</v>
      </c>
      <c r="F88" s="39">
        <v>1</v>
      </c>
      <c r="G88" s="39"/>
      <c r="H88" s="39">
        <v>2</v>
      </c>
      <c r="I88" s="82" t="s">
        <v>615</v>
      </c>
      <c r="J88" s="43">
        <f>H88*0.2</f>
        <v>0.4</v>
      </c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"/>
      <c r="AG88" s="22"/>
      <c r="AH88" s="16"/>
      <c r="AI88" s="8"/>
      <c r="AJ88" s="8"/>
      <c r="AK88" s="3"/>
      <c r="AL88" s="16"/>
      <c r="AM88" s="16"/>
      <c r="AN88" s="16"/>
      <c r="AO88" s="6"/>
    </row>
    <row r="89" spans="1:41" customFormat="1" x14ac:dyDescent="0.25">
      <c r="A89" s="133"/>
      <c r="B89" s="156">
        <v>86</v>
      </c>
      <c r="C89" s="176" t="s">
        <v>38</v>
      </c>
      <c r="D89" s="43" t="s">
        <v>756</v>
      </c>
      <c r="E89" s="167" t="s">
        <v>39</v>
      </c>
      <c r="F89" s="40">
        <v>2</v>
      </c>
      <c r="G89" s="40"/>
      <c r="H89" s="40"/>
      <c r="I89" s="82" t="s">
        <v>615</v>
      </c>
      <c r="J89" s="43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3"/>
      <c r="AG89" s="8"/>
      <c r="AH89" s="16"/>
      <c r="AI89" s="8"/>
      <c r="AJ89" s="8"/>
      <c r="AK89" s="3"/>
      <c r="AL89" s="16"/>
      <c r="AM89" s="16"/>
      <c r="AN89" s="16"/>
      <c r="AO89" s="6"/>
    </row>
    <row r="90" spans="1:41" x14ac:dyDescent="0.25">
      <c r="A90" s="133"/>
      <c r="B90" s="156">
        <v>87</v>
      </c>
      <c r="C90" s="44" t="s">
        <v>40</v>
      </c>
      <c r="D90" s="43" t="s">
        <v>756</v>
      </c>
      <c r="E90" s="167" t="s">
        <v>155</v>
      </c>
      <c r="F90" s="40">
        <v>2</v>
      </c>
      <c r="G90" s="40"/>
      <c r="H90" s="40"/>
      <c r="I90" s="82" t="s">
        <v>615</v>
      </c>
      <c r="J90" s="43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3"/>
      <c r="AG90" s="16"/>
      <c r="AH90" s="16"/>
      <c r="AI90" s="8"/>
      <c r="AJ90" s="8"/>
      <c r="AK90" s="3"/>
      <c r="AL90" s="16"/>
      <c r="AM90" s="16"/>
      <c r="AN90" s="16"/>
      <c r="AO90" s="6"/>
    </row>
    <row r="91" spans="1:41" customFormat="1" x14ac:dyDescent="0.25">
      <c r="A91" s="134"/>
      <c r="B91" s="156">
        <v>88</v>
      </c>
      <c r="C91" s="37" t="s">
        <v>32</v>
      </c>
      <c r="D91" s="43" t="s">
        <v>756</v>
      </c>
      <c r="E91" s="172" t="s">
        <v>33</v>
      </c>
      <c r="F91" s="39">
        <v>1</v>
      </c>
      <c r="G91" s="39"/>
      <c r="H91" s="39"/>
      <c r="I91" s="39"/>
      <c r="J91" s="43"/>
      <c r="K91" s="39">
        <v>1</v>
      </c>
      <c r="L91" s="39"/>
      <c r="M91" s="39"/>
      <c r="N91" s="39">
        <v>30</v>
      </c>
      <c r="O91" s="52">
        <v>0</v>
      </c>
      <c r="P91" s="40"/>
      <c r="Q91" s="39"/>
      <c r="R91" s="39"/>
      <c r="S91" s="39"/>
      <c r="T91" s="39"/>
      <c r="U91" s="39"/>
      <c r="V91" s="39"/>
      <c r="W91" s="39"/>
      <c r="X91" s="39">
        <v>2</v>
      </c>
      <c r="Y91" s="39">
        <v>3</v>
      </c>
      <c r="Z91" s="39"/>
      <c r="AA91" s="22" t="s">
        <v>421</v>
      </c>
      <c r="AB91" s="39"/>
      <c r="AC91" s="39"/>
      <c r="AD91" s="39"/>
      <c r="AE91" s="39"/>
      <c r="AF91" s="3"/>
      <c r="AG91" s="20"/>
      <c r="AH91" s="16"/>
      <c r="AI91" s="8"/>
      <c r="AJ91" s="8"/>
      <c r="AK91" s="8"/>
      <c r="AL91" s="16"/>
      <c r="AM91" s="16"/>
      <c r="AN91" s="8"/>
      <c r="AO91" s="6"/>
    </row>
    <row r="92" spans="1:41" x14ac:dyDescent="0.25">
      <c r="A92" s="133"/>
      <c r="B92" s="156">
        <v>89</v>
      </c>
      <c r="C92" s="37" t="s">
        <v>34</v>
      </c>
      <c r="D92" s="43" t="s">
        <v>756</v>
      </c>
      <c r="E92" s="172" t="s">
        <v>35</v>
      </c>
      <c r="F92" s="39">
        <v>2</v>
      </c>
      <c r="G92" s="39"/>
      <c r="H92" s="39"/>
      <c r="I92" s="39"/>
      <c r="J92" s="43"/>
      <c r="K92" s="39"/>
      <c r="L92" s="39"/>
      <c r="M92" s="39"/>
      <c r="N92" s="39">
        <v>6</v>
      </c>
      <c r="O92" s="39">
        <v>6</v>
      </c>
      <c r="P92" s="40" t="s">
        <v>659</v>
      </c>
      <c r="Q92" s="39"/>
      <c r="R92" s="39"/>
      <c r="S92" s="39"/>
      <c r="T92" s="39" t="s">
        <v>435</v>
      </c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"/>
      <c r="AG92" s="20"/>
      <c r="AH92" s="16"/>
      <c r="AI92" s="8"/>
      <c r="AJ92" s="8"/>
      <c r="AK92" s="8"/>
      <c r="AL92" s="16"/>
      <c r="AM92" s="16"/>
      <c r="AN92" s="8"/>
      <c r="AO92" s="6"/>
    </row>
    <row r="93" spans="1:41" x14ac:dyDescent="0.25">
      <c r="A93" s="133"/>
      <c r="B93" s="156">
        <v>90</v>
      </c>
      <c r="C93" s="44" t="s">
        <v>34</v>
      </c>
      <c r="D93" s="43" t="s">
        <v>756</v>
      </c>
      <c r="E93" s="167" t="s">
        <v>41</v>
      </c>
      <c r="F93" s="40">
        <v>2</v>
      </c>
      <c r="G93" s="40"/>
      <c r="H93" s="40"/>
      <c r="I93" s="40"/>
      <c r="J93" s="43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3"/>
      <c r="AG93" s="16"/>
      <c r="AH93" s="16"/>
      <c r="AI93" s="8"/>
      <c r="AJ93" s="8"/>
      <c r="AK93" s="3"/>
      <c r="AL93" s="16"/>
      <c r="AM93" s="16"/>
      <c r="AN93" s="16"/>
      <c r="AO93" s="6"/>
    </row>
    <row r="94" spans="1:41" customFormat="1" x14ac:dyDescent="0.25">
      <c r="B94" s="156">
        <v>91</v>
      </c>
      <c r="C94" s="37" t="s">
        <v>32</v>
      </c>
      <c r="D94" s="44" t="s">
        <v>44</v>
      </c>
      <c r="E94" s="168" t="s">
        <v>43</v>
      </c>
      <c r="F94" s="41">
        <v>3</v>
      </c>
      <c r="G94" s="41"/>
      <c r="H94" s="41"/>
      <c r="I94" s="41"/>
      <c r="J94" s="43"/>
      <c r="K94" s="41"/>
      <c r="L94" s="41"/>
      <c r="M94" s="41"/>
      <c r="N94" s="41"/>
      <c r="O94" s="41"/>
      <c r="P94" s="41" t="s">
        <v>651</v>
      </c>
      <c r="Q94" s="41">
        <v>18</v>
      </c>
      <c r="R94" s="41">
        <v>18</v>
      </c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3"/>
      <c r="AG94" s="22"/>
      <c r="AH94" s="16"/>
      <c r="AI94" s="8"/>
      <c r="AJ94" s="8"/>
      <c r="AK94" s="3"/>
      <c r="AL94" s="16"/>
      <c r="AM94" s="16"/>
      <c r="AN94" s="16"/>
      <c r="AO94" s="6"/>
    </row>
    <row r="95" spans="1:41" x14ac:dyDescent="0.25">
      <c r="B95" s="156">
        <v>92</v>
      </c>
      <c r="C95" s="37" t="s">
        <v>404</v>
      </c>
      <c r="D95" s="44" t="s">
        <v>756</v>
      </c>
      <c r="E95" s="152" t="s">
        <v>713</v>
      </c>
      <c r="F95" s="37"/>
      <c r="G95" s="44"/>
      <c r="H95" s="156"/>
      <c r="I95" s="37"/>
      <c r="J95" s="44"/>
      <c r="K95" s="156"/>
      <c r="L95" s="37"/>
      <c r="M95" s="44"/>
      <c r="N95" s="156"/>
      <c r="O95" s="37"/>
      <c r="P95" s="44"/>
      <c r="Q95" s="156"/>
      <c r="R95" s="37"/>
      <c r="S95" s="44"/>
      <c r="T95" s="152"/>
      <c r="U95" s="37"/>
      <c r="V95" s="44"/>
      <c r="W95" s="156"/>
      <c r="X95" s="37"/>
      <c r="Y95" s="44"/>
      <c r="Z95" s="156"/>
      <c r="AA95" s="17"/>
      <c r="AB95" s="8"/>
      <c r="AC95" s="152"/>
      <c r="AD95" s="17"/>
      <c r="AE95" s="8"/>
      <c r="AF95" s="152"/>
      <c r="AG95" s="17"/>
      <c r="AH95" s="8"/>
      <c r="AI95" s="152"/>
      <c r="AJ95" s="17"/>
      <c r="AK95" s="8"/>
      <c r="AL95" s="152"/>
      <c r="AM95" s="17"/>
      <c r="AN95" s="8"/>
      <c r="AO95" s="152"/>
    </row>
    <row r="96" spans="1:41" x14ac:dyDescent="0.25">
      <c r="B96" s="156">
        <v>200</v>
      </c>
      <c r="C96" s="43" t="s">
        <v>101</v>
      </c>
      <c r="D96" s="43" t="s">
        <v>103</v>
      </c>
      <c r="E96" s="170" t="s">
        <v>617</v>
      </c>
      <c r="F96" s="40"/>
      <c r="G96" s="40"/>
      <c r="H96" s="40"/>
      <c r="I96" s="108"/>
      <c r="J96" s="136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3"/>
      <c r="AG96" s="22"/>
      <c r="AH96" s="16"/>
      <c r="AI96" s="8"/>
      <c r="AJ96" s="8"/>
      <c r="AK96" s="3"/>
      <c r="AL96" s="16"/>
      <c r="AM96" s="16"/>
      <c r="AN96" s="16"/>
      <c r="AO96" s="6"/>
    </row>
    <row r="97" spans="1:41" x14ac:dyDescent="0.25">
      <c r="A97" s="133"/>
      <c r="B97" s="156">
        <v>201</v>
      </c>
      <c r="C97" s="43" t="s">
        <v>101</v>
      </c>
      <c r="D97" s="43" t="s">
        <v>29</v>
      </c>
      <c r="E97" s="174" t="s">
        <v>454</v>
      </c>
      <c r="F97" s="40">
        <v>2</v>
      </c>
      <c r="G97" s="40"/>
      <c r="H97" s="40"/>
      <c r="I97" s="82" t="s">
        <v>614</v>
      </c>
      <c r="J97" s="43"/>
      <c r="K97" s="40">
        <v>9</v>
      </c>
      <c r="L97" s="40"/>
      <c r="M97" s="40"/>
      <c r="N97" s="40"/>
      <c r="O97" s="40"/>
      <c r="P97" s="40"/>
      <c r="Q97" s="40"/>
      <c r="R97" s="40"/>
      <c r="S97" s="40"/>
      <c r="T97" s="40"/>
      <c r="U97" s="43">
        <v>75</v>
      </c>
      <c r="V97" s="51">
        <v>40</v>
      </c>
      <c r="W97" s="40">
        <f t="shared" ref="W97:W107" si="3">U97*0.25</f>
        <v>18.75</v>
      </c>
      <c r="X97" s="40">
        <v>20</v>
      </c>
      <c r="Y97" s="40">
        <v>50</v>
      </c>
      <c r="Z97" s="40" t="s">
        <v>646</v>
      </c>
      <c r="AA97" s="40"/>
      <c r="AB97" s="40"/>
      <c r="AC97" s="40"/>
      <c r="AD97" s="40"/>
      <c r="AE97" s="40"/>
      <c r="AF97" s="3"/>
      <c r="AG97" s="22"/>
      <c r="AH97" s="8"/>
      <c r="AI97" s="8"/>
      <c r="AJ97" s="8"/>
      <c r="AK97" s="3"/>
      <c r="AL97" s="16"/>
      <c r="AM97" s="8"/>
      <c r="AN97" s="8"/>
      <c r="AO97" s="6"/>
    </row>
    <row r="98" spans="1:41" x14ac:dyDescent="0.25">
      <c r="A98" s="134"/>
      <c r="B98" s="156">
        <v>202</v>
      </c>
      <c r="C98" s="43" t="s">
        <v>101</v>
      </c>
      <c r="D98" s="43" t="s">
        <v>29</v>
      </c>
      <c r="E98" s="174" t="s">
        <v>455</v>
      </c>
      <c r="F98" s="39">
        <v>3</v>
      </c>
      <c r="G98" s="39"/>
      <c r="H98" s="39"/>
      <c r="I98" s="82" t="s">
        <v>614</v>
      </c>
      <c r="J98" s="43"/>
      <c r="K98" s="39">
        <v>4</v>
      </c>
      <c r="L98" s="39"/>
      <c r="M98" s="39"/>
      <c r="N98" s="39"/>
      <c r="O98" s="39"/>
      <c r="P98" s="39"/>
      <c r="Q98" s="39"/>
      <c r="R98" s="39"/>
      <c r="S98" s="39"/>
      <c r="T98" s="39"/>
      <c r="U98" s="37">
        <v>37.5</v>
      </c>
      <c r="V98" s="52">
        <v>20</v>
      </c>
      <c r="W98" s="40">
        <f t="shared" si="3"/>
        <v>9.375</v>
      </c>
      <c r="X98" s="39">
        <v>10</v>
      </c>
      <c r="Y98" s="39">
        <v>30</v>
      </c>
      <c r="Z98" s="40" t="s">
        <v>646</v>
      </c>
      <c r="AA98" s="39"/>
      <c r="AB98" s="39"/>
      <c r="AC98" s="39"/>
      <c r="AD98" s="39"/>
      <c r="AE98" s="39"/>
      <c r="AF98" s="3"/>
      <c r="AG98" s="22"/>
      <c r="AH98" s="8"/>
      <c r="AI98" s="8"/>
      <c r="AJ98" s="8"/>
      <c r="AK98" s="8"/>
      <c r="AL98" s="16"/>
      <c r="AM98" s="8"/>
      <c r="AN98" s="8"/>
      <c r="AO98" s="6"/>
    </row>
    <row r="99" spans="1:41" x14ac:dyDescent="0.25">
      <c r="A99" s="133"/>
      <c r="B99" s="156">
        <v>203</v>
      </c>
      <c r="C99" s="43" t="s">
        <v>101</v>
      </c>
      <c r="D99" s="43" t="s">
        <v>161</v>
      </c>
      <c r="E99" s="172" t="s">
        <v>163</v>
      </c>
      <c r="F99" s="37">
        <v>2</v>
      </c>
      <c r="G99" s="39"/>
      <c r="H99" s="39"/>
      <c r="I99" s="82" t="s">
        <v>614</v>
      </c>
      <c r="J99" s="43"/>
      <c r="K99" s="39">
        <v>2</v>
      </c>
      <c r="L99" s="39"/>
      <c r="M99" s="39"/>
      <c r="N99" s="39"/>
      <c r="O99" s="39"/>
      <c r="P99" s="39"/>
      <c r="Q99" s="39"/>
      <c r="R99" s="39"/>
      <c r="S99" s="39"/>
      <c r="T99" s="39"/>
      <c r="U99" s="39">
        <v>3</v>
      </c>
      <c r="V99" s="39">
        <v>3</v>
      </c>
      <c r="W99" s="40">
        <f t="shared" si="3"/>
        <v>0.75</v>
      </c>
      <c r="X99" s="39">
        <v>3</v>
      </c>
      <c r="Y99" s="39">
        <v>5</v>
      </c>
      <c r="Z99" s="40" t="s">
        <v>642</v>
      </c>
      <c r="AA99" s="39"/>
      <c r="AB99" s="39"/>
      <c r="AC99" s="39"/>
      <c r="AD99" s="39"/>
      <c r="AE99" s="39"/>
      <c r="AF99" s="3"/>
      <c r="AG99" s="22"/>
      <c r="AH99" s="8"/>
      <c r="AI99" s="8"/>
      <c r="AJ99" s="8"/>
      <c r="AK99" s="8"/>
      <c r="AL99" s="16"/>
      <c r="AM99" s="8"/>
      <c r="AN99" s="8"/>
      <c r="AO99" s="6"/>
    </row>
    <row r="100" spans="1:41" customFormat="1" x14ac:dyDescent="0.25">
      <c r="A100" s="133"/>
      <c r="B100" s="156">
        <v>204</v>
      </c>
      <c r="C100" s="43" t="s">
        <v>101</v>
      </c>
      <c r="D100" s="43" t="s">
        <v>160</v>
      </c>
      <c r="E100" s="172" t="s">
        <v>164</v>
      </c>
      <c r="F100" s="37">
        <v>2</v>
      </c>
      <c r="G100" s="39"/>
      <c r="H100" s="39"/>
      <c r="I100" s="82" t="s">
        <v>611</v>
      </c>
      <c r="J100" s="43"/>
      <c r="K100" s="39">
        <v>0.5</v>
      </c>
      <c r="L100" s="39"/>
      <c r="M100" s="39"/>
      <c r="N100" s="39"/>
      <c r="O100" s="39"/>
      <c r="P100" s="39"/>
      <c r="Q100" s="39"/>
      <c r="R100" s="39"/>
      <c r="S100" s="39"/>
      <c r="T100" s="39"/>
      <c r="U100" s="39">
        <v>6</v>
      </c>
      <c r="V100" s="39">
        <v>6</v>
      </c>
      <c r="W100" s="40">
        <f t="shared" si="3"/>
        <v>1.5</v>
      </c>
      <c r="X100" s="39">
        <v>0.5</v>
      </c>
      <c r="Y100" s="39">
        <v>0.5</v>
      </c>
      <c r="Z100" s="40" t="s">
        <v>642</v>
      </c>
      <c r="AA100" s="39"/>
      <c r="AB100" s="39"/>
      <c r="AC100" s="39"/>
      <c r="AD100" s="39"/>
      <c r="AE100" s="39"/>
      <c r="AF100" s="3"/>
      <c r="AG100" s="22"/>
      <c r="AH100" s="8"/>
      <c r="AI100" s="8"/>
      <c r="AJ100" s="8"/>
      <c r="AK100" s="8"/>
      <c r="AL100" s="16"/>
      <c r="AM100" s="8"/>
      <c r="AN100" s="8"/>
      <c r="AO100" s="6"/>
    </row>
    <row r="101" spans="1:41" customFormat="1" x14ac:dyDescent="0.25">
      <c r="A101" s="133"/>
      <c r="B101" s="156">
        <v>205</v>
      </c>
      <c r="C101" s="43" t="s">
        <v>101</v>
      </c>
      <c r="D101" s="43" t="s">
        <v>160</v>
      </c>
      <c r="E101" s="172" t="s">
        <v>165</v>
      </c>
      <c r="F101" s="37">
        <v>2</v>
      </c>
      <c r="G101" s="39"/>
      <c r="H101" s="39"/>
      <c r="I101" s="82" t="s">
        <v>611</v>
      </c>
      <c r="J101" s="43"/>
      <c r="K101" s="39">
        <v>0.75</v>
      </c>
      <c r="L101" s="39"/>
      <c r="M101" s="39"/>
      <c r="N101" s="39"/>
      <c r="O101" s="39"/>
      <c r="P101" s="39"/>
      <c r="Q101" s="39"/>
      <c r="R101" s="39"/>
      <c r="S101" s="39"/>
      <c r="T101" s="39"/>
      <c r="U101" s="39">
        <v>15</v>
      </c>
      <c r="V101" s="39">
        <v>15</v>
      </c>
      <c r="W101" s="40">
        <f t="shared" si="3"/>
        <v>3.75</v>
      </c>
      <c r="X101" s="39">
        <v>0.75</v>
      </c>
      <c r="Y101" s="39">
        <v>1</v>
      </c>
      <c r="Z101" s="40" t="s">
        <v>642</v>
      </c>
      <c r="AA101" s="39"/>
      <c r="AB101" s="39"/>
      <c r="AC101" s="39"/>
      <c r="AD101" s="39"/>
      <c r="AE101" s="39"/>
      <c r="AF101" s="3"/>
      <c r="AG101" s="22"/>
      <c r="AH101" s="8"/>
      <c r="AI101" s="8"/>
      <c r="AJ101" s="8"/>
      <c r="AK101" s="8"/>
      <c r="AL101" s="16"/>
      <c r="AM101" s="8"/>
      <c r="AN101" s="8"/>
      <c r="AO101" s="6"/>
    </row>
    <row r="102" spans="1:41" x14ac:dyDescent="0.25">
      <c r="A102" s="133"/>
      <c r="B102" s="156">
        <v>206</v>
      </c>
      <c r="C102" s="43" t="s">
        <v>101</v>
      </c>
      <c r="D102" s="43" t="s">
        <v>160</v>
      </c>
      <c r="E102" s="172" t="s">
        <v>166</v>
      </c>
      <c r="F102" s="37">
        <v>2</v>
      </c>
      <c r="G102" s="39"/>
      <c r="H102" s="39"/>
      <c r="I102" s="82" t="s">
        <v>611</v>
      </c>
      <c r="J102" s="43"/>
      <c r="K102" s="39">
        <v>0.75</v>
      </c>
      <c r="L102" s="39"/>
      <c r="M102" s="39"/>
      <c r="N102" s="39"/>
      <c r="O102" s="39"/>
      <c r="P102" s="39"/>
      <c r="Q102" s="39"/>
      <c r="R102" s="39"/>
      <c r="S102" s="39"/>
      <c r="T102" s="39"/>
      <c r="U102" s="39">
        <v>13</v>
      </c>
      <c r="V102" s="39">
        <v>13</v>
      </c>
      <c r="W102" s="40">
        <f t="shared" si="3"/>
        <v>3.25</v>
      </c>
      <c r="X102" s="39">
        <v>0.75</v>
      </c>
      <c r="Y102" s="39">
        <v>1</v>
      </c>
      <c r="Z102" s="40" t="s">
        <v>642</v>
      </c>
      <c r="AA102" s="39"/>
      <c r="AB102" s="39"/>
      <c r="AC102" s="39"/>
      <c r="AD102" s="39"/>
      <c r="AE102" s="39"/>
      <c r="AF102" s="3"/>
      <c r="AG102" s="22"/>
      <c r="AH102" s="8"/>
      <c r="AI102" s="8"/>
      <c r="AJ102" s="8"/>
      <c r="AK102" s="8"/>
      <c r="AL102" s="16"/>
      <c r="AM102" s="8"/>
      <c r="AN102" s="8"/>
      <c r="AO102" s="6"/>
    </row>
    <row r="103" spans="1:41" x14ac:dyDescent="0.25">
      <c r="A103" s="133"/>
      <c r="B103" s="156">
        <v>207</v>
      </c>
      <c r="C103" s="43" t="s">
        <v>101</v>
      </c>
      <c r="D103" s="43" t="s">
        <v>160</v>
      </c>
      <c r="E103" s="172" t="s">
        <v>168</v>
      </c>
      <c r="F103" s="37">
        <v>2</v>
      </c>
      <c r="G103" s="39"/>
      <c r="H103" s="39"/>
      <c r="I103" s="82" t="s">
        <v>611</v>
      </c>
      <c r="J103" s="43"/>
      <c r="K103" s="39">
        <v>1</v>
      </c>
      <c r="L103" s="39"/>
      <c r="M103" s="39"/>
      <c r="N103" s="39"/>
      <c r="O103" s="39"/>
      <c r="P103" s="39"/>
      <c r="Q103" s="39"/>
      <c r="R103" s="39"/>
      <c r="S103" s="39"/>
      <c r="T103" s="39"/>
      <c r="U103" s="39">
        <v>20</v>
      </c>
      <c r="V103" s="39">
        <v>20</v>
      </c>
      <c r="W103" s="40">
        <f t="shared" si="3"/>
        <v>5</v>
      </c>
      <c r="X103" s="39">
        <v>1.5</v>
      </c>
      <c r="Y103" s="39">
        <v>2</v>
      </c>
      <c r="Z103" s="40" t="s">
        <v>642</v>
      </c>
      <c r="AA103" s="39"/>
      <c r="AB103" s="39"/>
      <c r="AC103" s="39"/>
      <c r="AD103" s="39"/>
      <c r="AE103" s="39"/>
      <c r="AF103" s="3"/>
      <c r="AG103" s="22"/>
      <c r="AH103" s="8"/>
      <c r="AI103" s="8"/>
      <c r="AJ103" s="8"/>
      <c r="AK103" s="8"/>
      <c r="AL103" s="16"/>
      <c r="AM103" s="8"/>
      <c r="AN103" s="8"/>
      <c r="AO103" s="6"/>
    </row>
    <row r="104" spans="1:41" customFormat="1" x14ac:dyDescent="0.25">
      <c r="A104" s="133"/>
      <c r="B104" s="156">
        <v>208</v>
      </c>
      <c r="C104" s="43" t="s">
        <v>101</v>
      </c>
      <c r="D104" s="43" t="s">
        <v>160</v>
      </c>
      <c r="E104" s="172" t="s">
        <v>167</v>
      </c>
      <c r="F104" s="37">
        <v>2</v>
      </c>
      <c r="G104" s="39"/>
      <c r="H104" s="39"/>
      <c r="I104" s="82" t="s">
        <v>611</v>
      </c>
      <c r="J104" s="43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>
        <v>2</v>
      </c>
      <c r="V104" s="39">
        <v>2</v>
      </c>
      <c r="W104" s="40">
        <f t="shared" si="3"/>
        <v>0.5</v>
      </c>
      <c r="X104" s="39"/>
      <c r="Y104" s="39"/>
      <c r="Z104" s="40" t="s">
        <v>642</v>
      </c>
      <c r="AA104" s="39"/>
      <c r="AB104" s="39"/>
      <c r="AC104" s="39"/>
      <c r="AD104" s="39"/>
      <c r="AE104" s="39"/>
      <c r="AF104" s="3"/>
      <c r="AG104" s="22"/>
      <c r="AH104" s="8"/>
      <c r="AI104" s="8"/>
      <c r="AJ104" s="8"/>
      <c r="AK104" s="8"/>
      <c r="AL104" s="16"/>
      <c r="AM104" s="8"/>
      <c r="AN104" s="8"/>
      <c r="AO104" s="6"/>
    </row>
    <row r="105" spans="1:41" x14ac:dyDescent="0.25">
      <c r="A105" s="133"/>
      <c r="B105" s="156">
        <v>209</v>
      </c>
      <c r="C105" s="43" t="s">
        <v>101</v>
      </c>
      <c r="D105" s="43" t="s">
        <v>160</v>
      </c>
      <c r="E105" s="172" t="s">
        <v>170</v>
      </c>
      <c r="F105" s="37">
        <v>2</v>
      </c>
      <c r="G105" s="39"/>
      <c r="H105" s="39"/>
      <c r="I105" s="82" t="s">
        <v>611</v>
      </c>
      <c r="J105" s="43"/>
      <c r="K105" s="39">
        <v>1</v>
      </c>
      <c r="L105" s="39"/>
      <c r="M105" s="39"/>
      <c r="N105" s="39"/>
      <c r="O105" s="39"/>
      <c r="P105" s="39"/>
      <c r="Q105" s="39"/>
      <c r="R105" s="39"/>
      <c r="S105" s="39"/>
      <c r="T105" s="39"/>
      <c r="U105" s="39">
        <v>27</v>
      </c>
      <c r="V105" s="52">
        <v>5</v>
      </c>
      <c r="W105" s="40">
        <f t="shared" si="3"/>
        <v>6.75</v>
      </c>
      <c r="X105" s="39">
        <v>1</v>
      </c>
      <c r="Y105" s="39">
        <v>2</v>
      </c>
      <c r="Z105" s="40" t="s">
        <v>642</v>
      </c>
      <c r="AA105" s="22"/>
      <c r="AB105" s="39"/>
      <c r="AC105" s="39"/>
      <c r="AD105" s="39"/>
      <c r="AE105" s="39"/>
      <c r="AF105" s="3"/>
      <c r="AG105" s="22"/>
      <c r="AH105" s="8"/>
      <c r="AI105" s="8"/>
      <c r="AJ105" s="8"/>
      <c r="AK105" s="8"/>
      <c r="AL105" s="16"/>
      <c r="AM105" s="8"/>
      <c r="AN105" s="8"/>
      <c r="AO105" s="6"/>
    </row>
    <row r="106" spans="1:41" x14ac:dyDescent="0.25">
      <c r="A106"/>
      <c r="B106" s="156">
        <v>210</v>
      </c>
      <c r="C106" s="43" t="s">
        <v>101</v>
      </c>
      <c r="D106" s="43" t="s">
        <v>160</v>
      </c>
      <c r="E106" s="172" t="s">
        <v>169</v>
      </c>
      <c r="F106" s="37">
        <v>3</v>
      </c>
      <c r="G106" s="39"/>
      <c r="H106" s="39"/>
      <c r="I106" s="82" t="s">
        <v>611</v>
      </c>
      <c r="J106" s="43"/>
      <c r="K106" s="39">
        <v>0.75</v>
      </c>
      <c r="L106" s="39"/>
      <c r="M106" s="39"/>
      <c r="N106" s="39"/>
      <c r="O106" s="39"/>
      <c r="P106" s="39"/>
      <c r="Q106" s="39"/>
      <c r="R106" s="39"/>
      <c r="S106" s="39"/>
      <c r="T106" s="39"/>
      <c r="U106" s="39">
        <v>12</v>
      </c>
      <c r="V106" s="39">
        <v>12</v>
      </c>
      <c r="W106" s="40">
        <f t="shared" si="3"/>
        <v>3</v>
      </c>
      <c r="X106" s="39">
        <v>0.75</v>
      </c>
      <c r="Y106" s="39">
        <v>1</v>
      </c>
      <c r="Z106" s="40" t="s">
        <v>642</v>
      </c>
      <c r="AA106" s="39"/>
      <c r="AB106" s="39"/>
      <c r="AC106" s="39"/>
      <c r="AD106" s="39"/>
      <c r="AE106" s="39"/>
      <c r="AF106" s="3"/>
      <c r="AG106" s="22"/>
      <c r="AH106" s="8"/>
      <c r="AI106" s="8"/>
      <c r="AJ106" s="8"/>
      <c r="AK106" s="8"/>
      <c r="AL106" s="16"/>
      <c r="AM106" s="8"/>
      <c r="AN106" s="8"/>
      <c r="AO106" s="6"/>
    </row>
    <row r="107" spans="1:41" x14ac:dyDescent="0.25">
      <c r="A107"/>
      <c r="B107" s="156">
        <v>211</v>
      </c>
      <c r="C107" s="43" t="s">
        <v>101</v>
      </c>
      <c r="D107" s="43" t="s">
        <v>160</v>
      </c>
      <c r="E107" s="172" t="s">
        <v>345</v>
      </c>
      <c r="F107" s="37">
        <v>3</v>
      </c>
      <c r="G107" s="39"/>
      <c r="H107" s="39"/>
      <c r="I107" s="82" t="s">
        <v>611</v>
      </c>
      <c r="J107" s="43"/>
      <c r="K107" s="39">
        <v>1</v>
      </c>
      <c r="L107" s="39"/>
      <c r="M107" s="39"/>
      <c r="N107" s="39"/>
      <c r="O107" s="39"/>
      <c r="P107" s="39"/>
      <c r="Q107" s="39"/>
      <c r="R107" s="39"/>
      <c r="S107" s="39"/>
      <c r="T107" s="39"/>
      <c r="U107" s="39">
        <v>2</v>
      </c>
      <c r="V107" s="39">
        <v>2</v>
      </c>
      <c r="W107" s="40">
        <f t="shared" si="3"/>
        <v>0.5</v>
      </c>
      <c r="X107" s="39">
        <v>1</v>
      </c>
      <c r="Y107" s="39">
        <v>2</v>
      </c>
      <c r="Z107" s="40" t="s">
        <v>642</v>
      </c>
      <c r="AA107" s="39"/>
      <c r="AB107" s="39"/>
      <c r="AC107" s="39"/>
      <c r="AD107" s="39"/>
      <c r="AE107" s="39"/>
      <c r="AF107" s="3"/>
      <c r="AG107" s="22"/>
      <c r="AH107" s="8"/>
      <c r="AI107" s="8"/>
      <c r="AJ107" s="8"/>
      <c r="AK107" s="8"/>
      <c r="AL107" s="16"/>
      <c r="AM107" s="8"/>
      <c r="AN107" s="8"/>
      <c r="AO107" s="6"/>
    </row>
    <row r="108" spans="1:41" x14ac:dyDescent="0.25">
      <c r="A108"/>
      <c r="B108" s="156">
        <v>212</v>
      </c>
      <c r="C108" s="43" t="s">
        <v>101</v>
      </c>
      <c r="D108" s="43" t="s">
        <v>160</v>
      </c>
      <c r="E108" s="172" t="s">
        <v>171</v>
      </c>
      <c r="F108" s="37">
        <v>4</v>
      </c>
      <c r="G108" s="39"/>
      <c r="H108" s="39"/>
      <c r="I108" s="132"/>
      <c r="J108" s="43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83"/>
      <c r="V108" s="83"/>
      <c r="W108" s="40"/>
      <c r="X108" s="39"/>
      <c r="Y108" s="39"/>
      <c r="Z108" s="39"/>
      <c r="AA108" s="39"/>
      <c r="AB108" s="39"/>
      <c r="AC108" s="39"/>
      <c r="AD108" s="39"/>
      <c r="AE108" s="39"/>
      <c r="AF108" s="3"/>
      <c r="AG108" s="22"/>
      <c r="AH108" s="8"/>
      <c r="AI108" s="8"/>
      <c r="AJ108" s="8"/>
      <c r="AK108" s="8"/>
      <c r="AL108" s="16"/>
      <c r="AM108" s="8"/>
      <c r="AN108" s="8"/>
      <c r="AO108" s="6"/>
    </row>
    <row r="109" spans="1:41" x14ac:dyDescent="0.25">
      <c r="A109" s="133"/>
      <c r="B109" s="156">
        <v>213</v>
      </c>
      <c r="C109" s="43" t="s">
        <v>101</v>
      </c>
      <c r="D109" s="43" t="s">
        <v>104</v>
      </c>
      <c r="E109" s="174" t="s">
        <v>451</v>
      </c>
      <c r="F109" s="40">
        <v>2</v>
      </c>
      <c r="G109" s="40"/>
      <c r="H109" s="43">
        <v>18</v>
      </c>
      <c r="I109" s="82" t="s">
        <v>610</v>
      </c>
      <c r="J109" s="43">
        <f>H109*0.2</f>
        <v>3.6</v>
      </c>
      <c r="K109" s="40">
        <v>2</v>
      </c>
      <c r="L109" s="40"/>
      <c r="M109" s="40"/>
      <c r="N109" s="40"/>
      <c r="O109" s="40"/>
      <c r="P109" s="40"/>
      <c r="Q109" s="40"/>
      <c r="R109" s="40"/>
      <c r="S109" s="40"/>
      <c r="T109" s="40"/>
      <c r="U109" s="43">
        <v>18</v>
      </c>
      <c r="V109" s="51">
        <v>9</v>
      </c>
      <c r="W109" s="40">
        <f>U109*0.25</f>
        <v>4.5</v>
      </c>
      <c r="X109" s="40">
        <v>2</v>
      </c>
      <c r="Y109" s="40">
        <v>3</v>
      </c>
      <c r="Z109" s="40" t="s">
        <v>643</v>
      </c>
      <c r="AA109" s="40"/>
      <c r="AB109" s="40"/>
      <c r="AC109" s="40"/>
      <c r="AD109" s="40"/>
      <c r="AE109" s="40"/>
      <c r="AF109" s="3"/>
      <c r="AG109" s="22"/>
      <c r="AH109" s="8"/>
      <c r="AI109" s="8"/>
      <c r="AJ109" s="8"/>
      <c r="AK109" s="8"/>
      <c r="AL109" s="16"/>
      <c r="AM109" s="16"/>
      <c r="AN109" s="16"/>
      <c r="AO109" s="6"/>
    </row>
    <row r="110" spans="1:41" x14ac:dyDescent="0.25">
      <c r="A110" s="133"/>
      <c r="B110" s="156">
        <v>214</v>
      </c>
      <c r="C110" s="43" t="s">
        <v>101</v>
      </c>
      <c r="D110" s="43" t="s">
        <v>104</v>
      </c>
      <c r="E110" s="174" t="s">
        <v>452</v>
      </c>
      <c r="F110" s="40">
        <v>2</v>
      </c>
      <c r="G110" s="40"/>
      <c r="H110" s="43">
        <v>9</v>
      </c>
      <c r="I110" s="82" t="s">
        <v>610</v>
      </c>
      <c r="J110" s="43">
        <f>H110*0.2</f>
        <v>1.8</v>
      </c>
      <c r="K110" s="40">
        <v>2</v>
      </c>
      <c r="L110" s="40"/>
      <c r="M110" s="40"/>
      <c r="N110" s="40"/>
      <c r="O110" s="40"/>
      <c r="P110" s="40"/>
      <c r="Q110" s="40"/>
      <c r="R110" s="40"/>
      <c r="S110" s="40"/>
      <c r="T110" s="40"/>
      <c r="U110" s="43">
        <v>9</v>
      </c>
      <c r="V110" s="51">
        <v>5</v>
      </c>
      <c r="W110" s="40">
        <f>U110*0.25</f>
        <v>2.25</v>
      </c>
      <c r="X110" s="40">
        <v>2</v>
      </c>
      <c r="Y110" s="40">
        <v>3</v>
      </c>
      <c r="Z110" s="40" t="s">
        <v>643</v>
      </c>
      <c r="AA110" s="40"/>
      <c r="AB110" s="40"/>
      <c r="AC110" s="40"/>
      <c r="AD110" s="40"/>
      <c r="AE110" s="40"/>
      <c r="AF110" s="3"/>
      <c r="AG110" s="22"/>
      <c r="AH110" s="8"/>
      <c r="AI110" s="8"/>
      <c r="AJ110" s="8"/>
      <c r="AK110" s="8"/>
      <c r="AL110" s="16"/>
      <c r="AM110" s="8"/>
      <c r="AN110" s="8"/>
      <c r="AO110" s="6"/>
    </row>
    <row r="111" spans="1:41" x14ac:dyDescent="0.25">
      <c r="A111" s="133"/>
      <c r="B111" s="156">
        <v>215</v>
      </c>
      <c r="C111" s="43" t="s">
        <v>101</v>
      </c>
      <c r="D111" s="43" t="s">
        <v>104</v>
      </c>
      <c r="E111" s="174" t="s">
        <v>453</v>
      </c>
      <c r="F111" s="40">
        <v>2</v>
      </c>
      <c r="G111" s="40"/>
      <c r="H111" s="43">
        <v>18</v>
      </c>
      <c r="I111" s="82" t="s">
        <v>609</v>
      </c>
      <c r="J111" s="43">
        <f>H111*0.2</f>
        <v>3.6</v>
      </c>
      <c r="K111" s="40">
        <v>2</v>
      </c>
      <c r="L111" s="40"/>
      <c r="M111" s="40"/>
      <c r="N111" s="40"/>
      <c r="O111" s="40"/>
      <c r="P111" s="40"/>
      <c r="Q111" s="40"/>
      <c r="R111" s="40"/>
      <c r="S111" s="40"/>
      <c r="T111" s="40"/>
      <c r="U111" s="43">
        <v>18</v>
      </c>
      <c r="V111" s="51">
        <v>9</v>
      </c>
      <c r="W111" s="40">
        <f>U111*0.25</f>
        <v>4.5</v>
      </c>
      <c r="X111" s="40">
        <v>2</v>
      </c>
      <c r="Y111" s="40">
        <v>3</v>
      </c>
      <c r="Z111" s="40" t="s">
        <v>643</v>
      </c>
      <c r="AA111" s="40"/>
      <c r="AB111" s="40"/>
      <c r="AC111" s="40"/>
      <c r="AD111" s="40"/>
      <c r="AE111" s="40"/>
      <c r="AF111" s="3"/>
      <c r="AG111" s="22"/>
      <c r="AH111" s="8"/>
      <c r="AI111" s="8"/>
      <c r="AJ111" s="8"/>
      <c r="AK111" s="8"/>
      <c r="AL111" s="16"/>
      <c r="AM111" s="8"/>
      <c r="AN111" s="8"/>
      <c r="AO111" s="6"/>
    </row>
    <row r="112" spans="1:41" customFormat="1" x14ac:dyDescent="0.25">
      <c r="B112" s="156">
        <v>216</v>
      </c>
      <c r="C112" s="43" t="s">
        <v>101</v>
      </c>
      <c r="D112" s="50" t="s">
        <v>30</v>
      </c>
      <c r="E112" s="171" t="s">
        <v>105</v>
      </c>
      <c r="F112" s="54">
        <v>3</v>
      </c>
      <c r="G112" s="39"/>
      <c r="H112" s="37">
        <v>15</v>
      </c>
      <c r="I112" s="37"/>
      <c r="J112" s="43">
        <f>H112*0.2</f>
        <v>3</v>
      </c>
      <c r="K112" s="39">
        <v>0.5</v>
      </c>
      <c r="L112" s="39"/>
      <c r="M112" s="39"/>
      <c r="N112" s="39"/>
      <c r="O112" s="39"/>
      <c r="P112" s="39"/>
      <c r="Q112" s="39"/>
      <c r="R112" s="39"/>
      <c r="S112" s="39"/>
      <c r="T112" s="39"/>
      <c r="U112" s="37">
        <v>15</v>
      </c>
      <c r="V112" s="52">
        <v>0</v>
      </c>
      <c r="W112" s="40">
        <f>U112*0.25</f>
        <v>3.75</v>
      </c>
      <c r="X112" s="39">
        <v>1</v>
      </c>
      <c r="Y112" s="39">
        <v>1</v>
      </c>
      <c r="Z112" s="39"/>
      <c r="AA112" s="39"/>
      <c r="AB112" s="39"/>
      <c r="AC112" s="39"/>
      <c r="AD112" s="39"/>
      <c r="AE112" s="39"/>
      <c r="AF112" s="3"/>
      <c r="AG112" s="22"/>
      <c r="AH112" s="16"/>
      <c r="AI112" s="8"/>
      <c r="AJ112" s="8"/>
      <c r="AK112" s="3"/>
      <c r="AL112" s="16"/>
      <c r="AM112" s="16"/>
      <c r="AN112" s="16"/>
      <c r="AO112" s="6"/>
    </row>
    <row r="113" spans="1:41" customFormat="1" x14ac:dyDescent="0.25">
      <c r="B113" s="156">
        <v>217</v>
      </c>
      <c r="C113" s="43" t="s">
        <v>101</v>
      </c>
      <c r="D113" s="43" t="s">
        <v>30</v>
      </c>
      <c r="E113" s="167" t="s">
        <v>107</v>
      </c>
      <c r="F113" s="40">
        <v>4</v>
      </c>
      <c r="G113" s="40"/>
      <c r="H113" s="52">
        <v>8</v>
      </c>
      <c r="I113" s="37"/>
      <c r="J113" s="43">
        <f>H113*0.2</f>
        <v>1.6</v>
      </c>
      <c r="K113" s="40">
        <v>1</v>
      </c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51">
        <v>16</v>
      </c>
      <c r="W113" s="40"/>
      <c r="X113" s="40">
        <v>1</v>
      </c>
      <c r="Y113" s="40">
        <v>1.5</v>
      </c>
      <c r="Z113" s="40" t="s">
        <v>641</v>
      </c>
      <c r="AA113" s="40"/>
      <c r="AB113" s="40"/>
      <c r="AC113" s="40"/>
      <c r="AD113" s="40"/>
      <c r="AE113" s="40"/>
      <c r="AF113" s="3"/>
      <c r="AG113" s="8"/>
      <c r="AH113" s="8"/>
      <c r="AI113" s="8"/>
      <c r="AJ113" s="23"/>
      <c r="AK113" s="16"/>
      <c r="AL113" s="16"/>
      <c r="AM113" s="8"/>
      <c r="AN113" s="8"/>
      <c r="AO113" s="10"/>
    </row>
    <row r="114" spans="1:41" x14ac:dyDescent="0.25">
      <c r="A114" s="134"/>
      <c r="B114" s="156">
        <v>218</v>
      </c>
      <c r="C114" s="43" t="s">
        <v>602</v>
      </c>
      <c r="D114" s="43" t="s">
        <v>819</v>
      </c>
      <c r="E114" s="170" t="s">
        <v>820</v>
      </c>
      <c r="F114" s="40"/>
      <c r="G114" s="40"/>
      <c r="H114" s="40"/>
      <c r="I114" s="37"/>
      <c r="J114" s="43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3"/>
      <c r="AG114" s="8"/>
      <c r="AH114" s="8"/>
      <c r="AI114" s="8"/>
      <c r="AJ114" s="23"/>
      <c r="AK114" s="16"/>
      <c r="AL114" s="16"/>
      <c r="AM114" s="8"/>
      <c r="AN114" s="8"/>
      <c r="AO114" s="10"/>
    </row>
    <row r="115" spans="1:41" x14ac:dyDescent="0.25">
      <c r="A115" s="134"/>
      <c r="B115" s="156">
        <v>219</v>
      </c>
      <c r="C115" s="43" t="s">
        <v>606</v>
      </c>
      <c r="D115" s="43" t="s">
        <v>607</v>
      </c>
      <c r="E115" s="170" t="s">
        <v>608</v>
      </c>
      <c r="F115" s="40"/>
      <c r="G115" s="40"/>
      <c r="H115" s="40"/>
      <c r="I115" s="137"/>
      <c r="J115" s="136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3"/>
      <c r="AG115" s="8"/>
      <c r="AH115" s="8"/>
      <c r="AI115" s="8"/>
      <c r="AJ115" s="23"/>
      <c r="AK115" s="16"/>
      <c r="AL115" s="16"/>
      <c r="AM115" s="8"/>
      <c r="AN115" s="8"/>
      <c r="AO115" s="10"/>
    </row>
    <row r="116" spans="1:41" x14ac:dyDescent="0.25">
      <c r="A116" s="134"/>
      <c r="B116" s="156">
        <v>220</v>
      </c>
      <c r="C116" s="43" t="s">
        <v>710</v>
      </c>
      <c r="D116" s="43" t="s">
        <v>590</v>
      </c>
      <c r="E116" s="170" t="s">
        <v>712</v>
      </c>
      <c r="F116" s="40"/>
      <c r="G116" s="40"/>
      <c r="H116" s="40"/>
      <c r="I116" s="137"/>
      <c r="J116" s="136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3"/>
      <c r="AG116" s="8"/>
      <c r="AH116" s="8"/>
      <c r="AI116" s="8"/>
      <c r="AJ116" s="23"/>
      <c r="AK116" s="16"/>
      <c r="AL116" s="16"/>
      <c r="AM116" s="8"/>
      <c r="AN116" s="8"/>
      <c r="AO116" s="10"/>
    </row>
    <row r="117" spans="1:41" x14ac:dyDescent="0.25">
      <c r="A117" s="134"/>
      <c r="B117" s="156">
        <v>221</v>
      </c>
      <c r="C117" s="43" t="s">
        <v>602</v>
      </c>
      <c r="D117" s="43" t="s">
        <v>604</v>
      </c>
      <c r="E117" s="81" t="s">
        <v>817</v>
      </c>
      <c r="F117" s="40"/>
      <c r="G117" s="40"/>
      <c r="H117" s="40"/>
      <c r="I117" s="137"/>
      <c r="J117" s="136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3"/>
      <c r="AG117" s="8"/>
      <c r="AH117" s="8"/>
      <c r="AI117" s="8"/>
      <c r="AJ117" s="23"/>
      <c r="AK117" s="16"/>
      <c r="AL117" s="16"/>
      <c r="AM117" s="8"/>
      <c r="AN117" s="8"/>
      <c r="AO117" s="10"/>
    </row>
    <row r="118" spans="1:41" x14ac:dyDescent="0.25">
      <c r="A118"/>
      <c r="B118" s="156">
        <v>222</v>
      </c>
      <c r="C118" s="43" t="s">
        <v>602</v>
      </c>
      <c r="D118" s="43" t="s">
        <v>603</v>
      </c>
      <c r="E118" s="170" t="s">
        <v>649</v>
      </c>
      <c r="F118" s="40"/>
      <c r="G118" s="40"/>
      <c r="H118" s="40"/>
      <c r="I118" s="137"/>
      <c r="J118" s="136"/>
      <c r="K118" s="44">
        <v>2</v>
      </c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>
        <v>2</v>
      </c>
      <c r="Y118" s="44">
        <v>3</v>
      </c>
      <c r="Z118" s="40"/>
      <c r="AA118" s="40"/>
      <c r="AB118" s="40"/>
      <c r="AC118" s="40"/>
      <c r="AD118" s="40"/>
      <c r="AE118" s="40"/>
      <c r="AF118" s="3"/>
      <c r="AG118" s="8"/>
      <c r="AH118" s="8"/>
      <c r="AI118" s="8"/>
      <c r="AJ118" s="23"/>
      <c r="AK118" s="16"/>
      <c r="AL118" s="16"/>
      <c r="AM118" s="8"/>
      <c r="AN118" s="8"/>
      <c r="AO118" s="10"/>
    </row>
    <row r="119" spans="1:41" x14ac:dyDescent="0.25">
      <c r="A119"/>
      <c r="B119" s="156">
        <v>223</v>
      </c>
      <c r="C119" s="43" t="s">
        <v>602</v>
      </c>
      <c r="D119" s="43" t="s">
        <v>603</v>
      </c>
      <c r="E119" s="175" t="s">
        <v>648</v>
      </c>
      <c r="F119" s="40"/>
      <c r="G119" s="40"/>
      <c r="H119" s="40"/>
      <c r="I119" s="137"/>
      <c r="J119" s="136"/>
      <c r="K119" s="44">
        <v>0.5</v>
      </c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>
        <v>0.5</v>
      </c>
      <c r="Y119" s="44">
        <v>1</v>
      </c>
      <c r="Z119" s="40"/>
      <c r="AA119" s="40"/>
      <c r="AB119" s="40"/>
      <c r="AC119" s="40"/>
      <c r="AD119" s="40"/>
      <c r="AE119" s="40"/>
      <c r="AF119" s="3"/>
      <c r="AG119" s="8"/>
      <c r="AH119" s="8"/>
      <c r="AI119" s="8"/>
      <c r="AJ119" s="23"/>
      <c r="AK119" s="16"/>
      <c r="AL119" s="16"/>
      <c r="AM119" s="8"/>
      <c r="AN119" s="8"/>
      <c r="AO119" s="10"/>
    </row>
    <row r="120" spans="1:41" x14ac:dyDescent="0.25">
      <c r="A120" s="133"/>
      <c r="B120" s="156">
        <v>400</v>
      </c>
      <c r="C120" s="43" t="s">
        <v>124</v>
      </c>
      <c r="D120" s="44" t="s">
        <v>106</v>
      </c>
      <c r="E120" s="167" t="s">
        <v>346</v>
      </c>
      <c r="F120" s="158">
        <v>2</v>
      </c>
      <c r="G120" s="39"/>
      <c r="H120" s="37">
        <v>4.5</v>
      </c>
      <c r="I120" s="135" t="s">
        <v>618</v>
      </c>
      <c r="J120" s="136">
        <f>H120*0.2</f>
        <v>0.9</v>
      </c>
      <c r="K120" s="160"/>
      <c r="L120" s="160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  <c r="Y120" s="160"/>
      <c r="Z120" s="160"/>
      <c r="AA120" s="160"/>
      <c r="AB120" s="160"/>
      <c r="AC120" s="160"/>
      <c r="AD120" s="160"/>
      <c r="AE120" s="160"/>
      <c r="AF120" s="138"/>
      <c r="AG120" s="106"/>
      <c r="AH120" s="140"/>
      <c r="AI120" s="125"/>
      <c r="AJ120" s="125"/>
      <c r="AK120" s="138"/>
      <c r="AL120" s="140"/>
      <c r="AM120" s="140"/>
      <c r="AN120" s="140"/>
      <c r="AO120" s="141"/>
    </row>
    <row r="121" spans="1:41" x14ac:dyDescent="0.25">
      <c r="A121" s="133"/>
      <c r="B121" s="156">
        <v>401</v>
      </c>
      <c r="C121" s="43" t="s">
        <v>124</v>
      </c>
      <c r="D121" s="44" t="s">
        <v>106</v>
      </c>
      <c r="E121" s="167" t="s">
        <v>347</v>
      </c>
      <c r="F121" s="142">
        <v>2</v>
      </c>
      <c r="G121" s="44"/>
      <c r="H121" s="43">
        <v>9</v>
      </c>
      <c r="I121" s="135" t="s">
        <v>618</v>
      </c>
      <c r="J121" s="136">
        <f>H121*0.2</f>
        <v>1.8</v>
      </c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  <c r="AC121" s="124"/>
      <c r="AD121" s="124"/>
      <c r="AE121" s="124"/>
      <c r="AF121" s="138"/>
      <c r="AG121" s="139"/>
      <c r="AH121" s="139"/>
      <c r="AI121" s="125"/>
      <c r="AJ121" s="125"/>
      <c r="AK121" s="125"/>
      <c r="AL121" s="125"/>
      <c r="AM121" s="125"/>
      <c r="AN121" s="125"/>
      <c r="AO121" s="126"/>
    </row>
    <row r="122" spans="1:41" x14ac:dyDescent="0.25">
      <c r="A122" s="133"/>
      <c r="B122" s="156">
        <v>402</v>
      </c>
      <c r="C122" s="43" t="s">
        <v>124</v>
      </c>
      <c r="D122" s="44" t="s">
        <v>106</v>
      </c>
      <c r="E122" s="167" t="s">
        <v>348</v>
      </c>
      <c r="F122" s="44">
        <v>2</v>
      </c>
      <c r="G122" s="44"/>
      <c r="H122" s="43">
        <v>1</v>
      </c>
      <c r="I122" s="82" t="s">
        <v>618</v>
      </c>
      <c r="J122" s="43">
        <f>H122*0.2</f>
        <v>0.2</v>
      </c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3"/>
      <c r="AG122" s="8"/>
      <c r="AH122" s="8"/>
      <c r="AI122" s="8"/>
      <c r="AJ122" s="8"/>
      <c r="AK122" s="8"/>
      <c r="AL122" s="8"/>
      <c r="AM122" s="8"/>
      <c r="AN122" s="8"/>
      <c r="AO122" s="10"/>
    </row>
    <row r="123" spans="1:41" x14ac:dyDescent="0.25">
      <c r="A123" s="134"/>
      <c r="B123" s="156">
        <v>403</v>
      </c>
      <c r="C123" s="43" t="s">
        <v>124</v>
      </c>
      <c r="D123" s="44" t="s">
        <v>106</v>
      </c>
      <c r="E123" s="167" t="s">
        <v>349</v>
      </c>
      <c r="F123" s="39">
        <v>3</v>
      </c>
      <c r="G123" s="39"/>
      <c r="H123" s="37">
        <v>2.5</v>
      </c>
      <c r="I123" s="82" t="s">
        <v>618</v>
      </c>
      <c r="J123" s="43">
        <f>H123*0.2</f>
        <v>0.5</v>
      </c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"/>
      <c r="AG123" s="22"/>
      <c r="AH123" s="16"/>
      <c r="AI123" s="8"/>
      <c r="AJ123" s="8"/>
      <c r="AK123" s="3"/>
      <c r="AL123" s="16"/>
      <c r="AM123" s="16"/>
      <c r="AN123" s="16"/>
      <c r="AO123" s="6"/>
    </row>
    <row r="124" spans="1:41" customFormat="1" x14ac:dyDescent="0.25">
      <c r="A124" s="134"/>
      <c r="B124" s="156">
        <v>404</v>
      </c>
      <c r="C124" s="43" t="s">
        <v>124</v>
      </c>
      <c r="D124" s="44" t="s">
        <v>106</v>
      </c>
      <c r="E124" s="167" t="s">
        <v>351</v>
      </c>
      <c r="F124" s="44">
        <v>4</v>
      </c>
      <c r="G124" s="44"/>
      <c r="H124" s="44"/>
      <c r="I124" s="44"/>
      <c r="J124" s="43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3"/>
      <c r="AG124" s="16"/>
      <c r="AH124" s="16"/>
      <c r="AI124" s="8"/>
      <c r="AJ124" s="8"/>
      <c r="AK124" s="3"/>
      <c r="AL124" s="16"/>
      <c r="AM124" s="16"/>
      <c r="AN124" s="16"/>
      <c r="AO124" s="6"/>
    </row>
    <row r="125" spans="1:41" customFormat="1" x14ac:dyDescent="0.25">
      <c r="A125" s="134"/>
      <c r="B125" s="156">
        <v>405</v>
      </c>
      <c r="C125" s="43" t="s">
        <v>124</v>
      </c>
      <c r="D125" s="44" t="s">
        <v>106</v>
      </c>
      <c r="E125" s="167" t="s">
        <v>350</v>
      </c>
      <c r="F125" s="44">
        <v>3</v>
      </c>
      <c r="G125" s="44"/>
      <c r="H125" s="43">
        <v>2</v>
      </c>
      <c r="I125" s="82" t="s">
        <v>618</v>
      </c>
      <c r="J125" s="43">
        <f>H125*0.2</f>
        <v>0.4</v>
      </c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3"/>
      <c r="AG125" s="8"/>
      <c r="AH125" s="16"/>
      <c r="AI125" s="8"/>
      <c r="AJ125" s="8"/>
      <c r="AK125" s="3"/>
      <c r="AL125" s="16"/>
      <c r="AM125" s="16"/>
      <c r="AN125" s="16"/>
      <c r="AO125" s="6"/>
    </row>
    <row r="126" spans="1:41" customFormat="1" x14ac:dyDescent="0.25">
      <c r="A126" s="134"/>
      <c r="B126" s="156">
        <v>406</v>
      </c>
      <c r="C126" s="43" t="s">
        <v>124</v>
      </c>
      <c r="D126" s="44" t="s">
        <v>106</v>
      </c>
      <c r="E126" s="167" t="s">
        <v>352</v>
      </c>
      <c r="F126" s="44">
        <v>4</v>
      </c>
      <c r="G126" s="44"/>
      <c r="H126" s="44"/>
      <c r="I126" s="44"/>
      <c r="J126" s="43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3"/>
      <c r="AG126" s="23"/>
      <c r="AH126" s="23"/>
      <c r="AI126" s="8"/>
      <c r="AJ126" s="8"/>
      <c r="AK126" s="8"/>
      <c r="AL126" s="8"/>
      <c r="AM126" s="8"/>
      <c r="AN126" s="8"/>
      <c r="AO126" s="10"/>
    </row>
    <row r="127" spans="1:41" customFormat="1" x14ac:dyDescent="0.25">
      <c r="A127" s="133"/>
      <c r="B127" s="156">
        <v>407</v>
      </c>
      <c r="C127" s="43" t="s">
        <v>124</v>
      </c>
      <c r="D127" s="44" t="s">
        <v>111</v>
      </c>
      <c r="E127" s="167" t="s">
        <v>319</v>
      </c>
      <c r="F127" s="44">
        <v>2</v>
      </c>
      <c r="G127" s="44"/>
      <c r="H127" s="44"/>
      <c r="I127" s="44"/>
      <c r="J127" s="43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3"/>
      <c r="AG127" s="23"/>
      <c r="AH127" s="23"/>
      <c r="AI127" s="8"/>
      <c r="AJ127" s="8"/>
      <c r="AK127" s="8"/>
      <c r="AL127" s="8"/>
      <c r="AM127" s="8"/>
      <c r="AN127" s="8"/>
      <c r="AO127" s="10"/>
    </row>
    <row r="128" spans="1:41" customFormat="1" x14ac:dyDescent="0.25">
      <c r="A128" s="133"/>
      <c r="B128" s="156">
        <v>408</v>
      </c>
      <c r="C128" s="43" t="s">
        <v>124</v>
      </c>
      <c r="D128" s="44" t="s">
        <v>102</v>
      </c>
      <c r="E128" s="167" t="s">
        <v>321</v>
      </c>
      <c r="F128" s="44">
        <v>2</v>
      </c>
      <c r="G128" s="44"/>
      <c r="H128" s="43">
        <v>1</v>
      </c>
      <c r="I128" s="43"/>
      <c r="J128" s="43">
        <f>H128*0.2</f>
        <v>0.2</v>
      </c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3"/>
      <c r="AG128" s="23"/>
      <c r="AH128" s="23"/>
      <c r="AI128" s="23"/>
      <c r="AJ128" s="8"/>
      <c r="AK128" s="8"/>
      <c r="AL128" s="8"/>
      <c r="AM128" s="8"/>
      <c r="AN128" s="8"/>
      <c r="AO128" s="10"/>
    </row>
    <row r="129" spans="1:41" customFormat="1" x14ac:dyDescent="0.25">
      <c r="A129" s="133"/>
      <c r="B129" s="156">
        <v>409</v>
      </c>
      <c r="C129" s="43" t="s">
        <v>124</v>
      </c>
      <c r="D129" s="44" t="s">
        <v>102</v>
      </c>
      <c r="E129" s="167" t="s">
        <v>116</v>
      </c>
      <c r="F129" s="44">
        <v>2</v>
      </c>
      <c r="G129" s="44"/>
      <c r="H129" s="43">
        <v>1</v>
      </c>
      <c r="I129" s="43"/>
      <c r="J129" s="43">
        <f>H129*0.2</f>
        <v>0.2</v>
      </c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3"/>
      <c r="AG129" s="23"/>
      <c r="AH129" s="23"/>
      <c r="AI129" s="8"/>
      <c r="AJ129" s="23"/>
      <c r="AK129" s="23"/>
      <c r="AL129" s="8"/>
      <c r="AM129" s="8"/>
      <c r="AN129" s="8"/>
      <c r="AO129" s="10"/>
    </row>
    <row r="130" spans="1:41" customFormat="1" x14ac:dyDescent="0.25">
      <c r="B130" s="156">
        <v>410</v>
      </c>
      <c r="C130" s="43" t="s">
        <v>124</v>
      </c>
      <c r="D130" s="44" t="s">
        <v>102</v>
      </c>
      <c r="E130" s="167" t="s">
        <v>117</v>
      </c>
      <c r="F130" s="44">
        <v>3</v>
      </c>
      <c r="G130" s="44"/>
      <c r="H130" s="43"/>
      <c r="I130" s="43"/>
      <c r="J130" s="43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8"/>
      <c r="AG130" s="23"/>
      <c r="AH130" s="23"/>
      <c r="AI130" s="8"/>
      <c r="AJ130" s="8"/>
      <c r="AK130" s="8"/>
      <c r="AL130" s="8"/>
      <c r="AM130" s="8"/>
      <c r="AN130" s="8"/>
      <c r="AO130" s="10"/>
    </row>
    <row r="131" spans="1:41" customFormat="1" x14ac:dyDescent="0.25">
      <c r="A131" s="133"/>
      <c r="B131" s="156">
        <v>411</v>
      </c>
      <c r="C131" s="43" t="s">
        <v>124</v>
      </c>
      <c r="D131" s="44" t="s">
        <v>102</v>
      </c>
      <c r="E131" s="167" t="s">
        <v>108</v>
      </c>
      <c r="F131" s="44">
        <v>2</v>
      </c>
      <c r="G131" s="44"/>
      <c r="H131" s="43">
        <v>1</v>
      </c>
      <c r="I131" s="43"/>
      <c r="J131" s="43">
        <f>H131*0.2</f>
        <v>0.2</v>
      </c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8"/>
      <c r="AG131" s="23"/>
      <c r="AH131" s="23"/>
      <c r="AI131" s="8"/>
      <c r="AJ131" s="8"/>
      <c r="AK131" s="8"/>
      <c r="AL131" s="8"/>
      <c r="AM131" s="8"/>
      <c r="AN131" s="8"/>
      <c r="AO131" s="10"/>
    </row>
    <row r="132" spans="1:41" customFormat="1" x14ac:dyDescent="0.25">
      <c r="A132" s="133"/>
      <c r="B132" s="156">
        <v>412</v>
      </c>
      <c r="C132" s="43" t="s">
        <v>124</v>
      </c>
      <c r="D132" s="44" t="s">
        <v>102</v>
      </c>
      <c r="E132" s="167" t="s">
        <v>118</v>
      </c>
      <c r="F132" s="44">
        <v>2</v>
      </c>
      <c r="G132" s="44"/>
      <c r="H132" s="43">
        <v>1</v>
      </c>
      <c r="I132" s="43"/>
      <c r="J132" s="43">
        <f>H132*0.2</f>
        <v>0.2</v>
      </c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8"/>
      <c r="AG132" s="23"/>
      <c r="AH132" s="23"/>
      <c r="AI132" s="8"/>
      <c r="AJ132" s="8"/>
      <c r="AK132" s="8"/>
      <c r="AL132" s="8"/>
      <c r="AM132" s="8"/>
      <c r="AN132" s="8"/>
      <c r="AO132" s="10"/>
    </row>
    <row r="133" spans="1:41" x14ac:dyDescent="0.25">
      <c r="A133"/>
      <c r="B133" s="156">
        <v>413</v>
      </c>
      <c r="C133" s="43" t="s">
        <v>124</v>
      </c>
      <c r="D133" s="44" t="s">
        <v>102</v>
      </c>
      <c r="E133" s="167" t="s">
        <v>109</v>
      </c>
      <c r="F133" s="44">
        <v>3</v>
      </c>
      <c r="G133" s="44"/>
      <c r="H133" s="44"/>
      <c r="I133" s="44"/>
      <c r="J133" s="43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8"/>
      <c r="AG133" s="8"/>
      <c r="AH133" s="8"/>
      <c r="AI133" s="8"/>
      <c r="AJ133" s="8"/>
      <c r="AK133" s="8"/>
      <c r="AL133" s="8"/>
      <c r="AM133" s="8"/>
      <c r="AN133" s="8"/>
      <c r="AO133" s="10"/>
    </row>
    <row r="134" spans="1:41" x14ac:dyDescent="0.25">
      <c r="A134" s="133"/>
      <c r="B134" s="156">
        <v>414</v>
      </c>
      <c r="C134" s="43" t="s">
        <v>124</v>
      </c>
      <c r="D134" s="44" t="s">
        <v>112</v>
      </c>
      <c r="E134" s="167" t="s">
        <v>119</v>
      </c>
      <c r="F134" s="40">
        <v>2</v>
      </c>
      <c r="G134" s="44"/>
      <c r="H134" s="44"/>
      <c r="I134" s="44"/>
      <c r="J134" s="43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8"/>
      <c r="AG134" s="8"/>
      <c r="AH134" s="8"/>
      <c r="AI134" s="8"/>
      <c r="AJ134" s="8"/>
      <c r="AK134" s="8"/>
      <c r="AL134" s="8"/>
      <c r="AM134" s="8"/>
      <c r="AN134" s="8"/>
      <c r="AO134" s="10"/>
    </row>
    <row r="135" spans="1:41" x14ac:dyDescent="0.25">
      <c r="A135" s="133"/>
      <c r="B135" s="156">
        <v>415</v>
      </c>
      <c r="C135" s="43" t="s">
        <v>124</v>
      </c>
      <c r="D135" s="44" t="s">
        <v>112</v>
      </c>
      <c r="E135" s="167" t="s">
        <v>120</v>
      </c>
      <c r="F135" s="40">
        <v>2</v>
      </c>
      <c r="G135" s="44"/>
      <c r="H135" s="44"/>
      <c r="I135" s="44"/>
      <c r="J135" s="43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8"/>
      <c r="AG135" s="8"/>
      <c r="AH135" s="8"/>
      <c r="AI135" s="8"/>
      <c r="AJ135" s="8"/>
      <c r="AK135" s="8"/>
      <c r="AL135" s="8"/>
      <c r="AM135" s="8"/>
      <c r="AN135" s="8"/>
      <c r="AO135" s="10"/>
    </row>
    <row r="136" spans="1:41" customFormat="1" x14ac:dyDescent="0.25">
      <c r="A136" s="133"/>
      <c r="B136" s="156">
        <v>416</v>
      </c>
      <c r="C136" s="43" t="s">
        <v>124</v>
      </c>
      <c r="D136" s="44" t="s">
        <v>112</v>
      </c>
      <c r="E136" s="167" t="s">
        <v>110</v>
      </c>
      <c r="F136" s="40">
        <v>2</v>
      </c>
      <c r="G136" s="44"/>
      <c r="H136" s="44"/>
      <c r="I136" s="44"/>
      <c r="J136" s="43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8"/>
      <c r="AG136" s="8"/>
      <c r="AH136" s="8"/>
      <c r="AI136" s="8"/>
      <c r="AJ136" s="8"/>
      <c r="AK136" s="8"/>
      <c r="AL136" s="8"/>
      <c r="AM136" s="8"/>
      <c r="AN136" s="8"/>
      <c r="AO136" s="10"/>
    </row>
    <row r="137" spans="1:41" customFormat="1" x14ac:dyDescent="0.25">
      <c r="A137" s="133"/>
      <c r="B137" s="156">
        <v>417</v>
      </c>
      <c r="C137" s="43" t="s">
        <v>124</v>
      </c>
      <c r="D137" s="44" t="s">
        <v>112</v>
      </c>
      <c r="E137" s="167" t="s">
        <v>121</v>
      </c>
      <c r="F137" s="42">
        <v>2</v>
      </c>
      <c r="G137" s="42"/>
      <c r="H137" s="42"/>
      <c r="I137" s="42"/>
      <c r="J137" s="43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8"/>
      <c r="AG137" s="8"/>
      <c r="AH137" s="8"/>
      <c r="AI137" s="8"/>
      <c r="AJ137" s="8"/>
      <c r="AK137" s="8"/>
      <c r="AL137" s="8"/>
      <c r="AM137" s="8"/>
      <c r="AN137" s="8"/>
      <c r="AO137" s="25"/>
    </row>
    <row r="138" spans="1:41" customFormat="1" ht="16" customHeight="1" x14ac:dyDescent="0.25">
      <c r="A138" s="45"/>
      <c r="B138" s="156">
        <v>418</v>
      </c>
      <c r="C138" s="43" t="s">
        <v>124</v>
      </c>
      <c r="D138" s="44" t="s">
        <v>114</v>
      </c>
      <c r="E138" s="167" t="s">
        <v>122</v>
      </c>
      <c r="F138" s="44"/>
      <c r="G138" s="44"/>
      <c r="H138" s="44"/>
      <c r="I138" s="44"/>
      <c r="J138" s="43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4"/>
      <c r="AA138" s="44"/>
      <c r="AB138" s="44"/>
      <c r="AC138" s="44"/>
      <c r="AD138" s="44"/>
      <c r="AE138" s="44"/>
      <c r="AF138" s="8"/>
      <c r="AG138" s="8"/>
      <c r="AH138" s="8"/>
      <c r="AI138" s="8"/>
      <c r="AJ138" s="8"/>
      <c r="AK138" s="8"/>
      <c r="AL138" s="8"/>
      <c r="AM138" s="8"/>
      <c r="AN138" s="8"/>
      <c r="AO138" s="10"/>
    </row>
    <row r="139" spans="1:41" customFormat="1" x14ac:dyDescent="0.25">
      <c r="A139" s="45"/>
      <c r="B139" s="156">
        <v>419</v>
      </c>
      <c r="C139" s="43" t="s">
        <v>124</v>
      </c>
      <c r="D139" s="42" t="s">
        <v>114</v>
      </c>
      <c r="E139" s="167" t="s">
        <v>687</v>
      </c>
      <c r="F139" s="44"/>
      <c r="G139" s="44"/>
      <c r="H139" s="44"/>
      <c r="I139" s="44"/>
      <c r="J139" s="43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4"/>
      <c r="AA139" s="44"/>
      <c r="AB139" s="44"/>
      <c r="AC139" s="44"/>
      <c r="AD139" s="44"/>
      <c r="AE139" s="44"/>
      <c r="AF139" s="8"/>
      <c r="AG139" s="23"/>
      <c r="AH139" s="23"/>
      <c r="AI139" s="8"/>
      <c r="AJ139" s="8"/>
      <c r="AK139" s="8"/>
      <c r="AL139" s="8"/>
      <c r="AM139" s="8"/>
      <c r="AN139" s="8"/>
      <c r="AO139" s="10"/>
    </row>
    <row r="140" spans="1:41" x14ac:dyDescent="0.25">
      <c r="B140" s="156">
        <v>450</v>
      </c>
      <c r="C140" s="43"/>
      <c r="D140" s="42"/>
      <c r="E140" s="167"/>
      <c r="F140" s="44"/>
      <c r="G140" s="93"/>
      <c r="H140" s="44"/>
      <c r="I140" s="124"/>
      <c r="J140" s="136"/>
      <c r="K140" s="144"/>
      <c r="L140" s="144"/>
      <c r="M140" s="144"/>
      <c r="N140" s="144"/>
      <c r="O140" s="144"/>
      <c r="P140" s="144"/>
      <c r="Q140" s="144"/>
      <c r="R140" s="144"/>
      <c r="S140" s="144"/>
      <c r="T140" s="144"/>
      <c r="U140" s="144"/>
      <c r="V140" s="144"/>
      <c r="W140" s="144"/>
      <c r="X140" s="144"/>
      <c r="Y140" s="144"/>
      <c r="Z140" s="124"/>
      <c r="AA140" s="124"/>
      <c r="AB140" s="124"/>
      <c r="AC140" s="124"/>
      <c r="AD140" s="124"/>
      <c r="AE140" s="124"/>
      <c r="AF140" s="125"/>
      <c r="AG140" s="139"/>
      <c r="AH140" s="139"/>
      <c r="AI140" s="125"/>
      <c r="AJ140" s="125"/>
      <c r="AK140" s="125"/>
      <c r="AL140" s="125"/>
      <c r="AM140" s="125"/>
      <c r="AN140" s="125"/>
      <c r="AO140" s="126"/>
    </row>
    <row r="141" spans="1:41" ht="48" x14ac:dyDescent="0.25">
      <c r="A141" s="133"/>
      <c r="B141" s="163">
        <v>451</v>
      </c>
      <c r="C141" s="44"/>
      <c r="D141" s="44"/>
      <c r="E141" s="166" t="s">
        <v>814</v>
      </c>
      <c r="F141" s="142"/>
      <c r="G141" s="93"/>
      <c r="H141" s="44">
        <f>SUM(H137:H139)</f>
        <v>0</v>
      </c>
      <c r="I141" s="124"/>
      <c r="J141" s="124">
        <f>SUM(J137:J139)</f>
        <v>0</v>
      </c>
      <c r="K141" s="124">
        <f>SUM(K137:K139)*1.5</f>
        <v>0</v>
      </c>
      <c r="L141" s="124">
        <f>SUM(L137:L139)</f>
        <v>0</v>
      </c>
      <c r="M141" s="124">
        <f>SUM(M137:M139)</f>
        <v>0</v>
      </c>
      <c r="N141" s="124">
        <f>SUM(N137:N139)*1.5</f>
        <v>0</v>
      </c>
      <c r="O141" s="149">
        <f>SUM(O137:O139)*1.5</f>
        <v>0</v>
      </c>
      <c r="P141" s="124"/>
      <c r="Q141" s="124">
        <f>SUM(Q137:Q139)*1.5</f>
        <v>0</v>
      </c>
      <c r="R141" s="149">
        <f>SUM(R137:R139)*1.5</f>
        <v>0</v>
      </c>
      <c r="S141" s="136"/>
      <c r="T141" s="161" t="s">
        <v>436</v>
      </c>
      <c r="U141" s="124">
        <f>SUM(U137:U139)</f>
        <v>0</v>
      </c>
      <c r="V141" s="149">
        <f>SUM(V137:V139)</f>
        <v>0</v>
      </c>
      <c r="W141" s="124">
        <f>SUM(W137:W139)</f>
        <v>0</v>
      </c>
      <c r="X141" s="124">
        <f>SUM(X137:X139)*1.3</f>
        <v>0</v>
      </c>
      <c r="Y141" s="124">
        <f>SUM(Y137:Y139)*2</f>
        <v>0</v>
      </c>
      <c r="Z141" s="124"/>
      <c r="AA141" s="155" t="s">
        <v>422</v>
      </c>
      <c r="AB141" s="124" t="s">
        <v>815</v>
      </c>
      <c r="AC141" s="124"/>
      <c r="AD141" s="124"/>
      <c r="AE141" s="124"/>
      <c r="AF141" s="125"/>
      <c r="AG141" s="125"/>
      <c r="AH141" s="125"/>
      <c r="AI141" s="125"/>
      <c r="AJ141" s="125"/>
      <c r="AK141" s="125"/>
      <c r="AL141" s="125"/>
      <c r="AM141" s="125"/>
      <c r="AN141" s="125"/>
      <c r="AO141" s="126"/>
    </row>
    <row r="142" spans="1:41" x14ac:dyDescent="0.25">
      <c r="B142" s="156">
        <v>452</v>
      </c>
      <c r="C142" s="44"/>
      <c r="D142" s="44"/>
      <c r="E142" s="10"/>
      <c r="F142" s="142"/>
      <c r="G142" s="93"/>
      <c r="H142" s="4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36"/>
      <c r="T142" s="150"/>
      <c r="U142" s="124"/>
      <c r="V142" s="149"/>
      <c r="W142" s="124"/>
      <c r="X142" s="124"/>
      <c r="Y142" s="124"/>
      <c r="Z142" s="124"/>
      <c r="AA142" s="155"/>
      <c r="AB142" s="124"/>
      <c r="AC142" s="124"/>
      <c r="AD142" s="124"/>
      <c r="AE142" s="124"/>
      <c r="AF142" s="125"/>
      <c r="AG142" s="125"/>
      <c r="AH142" s="125"/>
      <c r="AI142" s="125"/>
      <c r="AJ142" s="125"/>
      <c r="AK142" s="125"/>
      <c r="AL142" s="125"/>
      <c r="AM142" s="125"/>
      <c r="AN142" s="125"/>
      <c r="AO142" s="126"/>
    </row>
    <row r="143" spans="1:41" x14ac:dyDescent="0.25">
      <c r="B143" s="163">
        <v>453</v>
      </c>
      <c r="C143" s="43"/>
      <c r="D143" s="42"/>
      <c r="E143" s="152" t="s">
        <v>459</v>
      </c>
      <c r="F143" s="183"/>
      <c r="G143" s="184"/>
      <c r="H143" s="152">
        <f>H141+J141+L141+M141+U141+W141</f>
        <v>0</v>
      </c>
      <c r="I143" s="124"/>
      <c r="J143" s="136"/>
      <c r="K143" s="144"/>
      <c r="L143" s="144"/>
      <c r="M143" s="144"/>
      <c r="N143" s="144"/>
      <c r="O143" s="144"/>
      <c r="P143" s="144"/>
      <c r="Q143" s="144"/>
      <c r="R143" s="144"/>
      <c r="S143" s="144"/>
      <c r="T143" s="144"/>
      <c r="U143" s="144"/>
      <c r="V143" s="144"/>
      <c r="W143" s="144"/>
      <c r="X143" s="144"/>
      <c r="Y143" s="144"/>
      <c r="Z143" s="124"/>
      <c r="AA143" s="124"/>
      <c r="AB143" s="124"/>
      <c r="AC143" s="124"/>
      <c r="AD143" s="124"/>
      <c r="AE143" s="124"/>
      <c r="AF143" s="125"/>
      <c r="AG143" s="139"/>
      <c r="AH143" s="139"/>
      <c r="AI143" s="125"/>
      <c r="AJ143" s="125"/>
      <c r="AK143" s="125"/>
      <c r="AL143" s="125"/>
      <c r="AM143" s="125"/>
      <c r="AN143" s="125"/>
      <c r="AO143" s="126"/>
    </row>
    <row r="144" spans="1:41" x14ac:dyDescent="0.25">
      <c r="B144" s="156">
        <v>454</v>
      </c>
      <c r="C144" s="43"/>
      <c r="D144" s="42"/>
      <c r="E144" s="152" t="s">
        <v>460</v>
      </c>
      <c r="F144" s="152"/>
      <c r="G144" s="152"/>
      <c r="H144" s="152">
        <f>N141+Q141</f>
        <v>0</v>
      </c>
      <c r="I144" s="124"/>
      <c r="J144" s="136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4"/>
      <c r="AA144" s="44"/>
      <c r="AB144" s="44"/>
      <c r="AC144" s="44"/>
      <c r="AD144" s="44"/>
      <c r="AE144" s="44"/>
      <c r="AF144" s="8"/>
      <c r="AG144" s="23"/>
      <c r="AH144" s="23"/>
      <c r="AI144" s="8"/>
      <c r="AJ144" s="8"/>
      <c r="AK144" s="8"/>
      <c r="AL144" s="8"/>
      <c r="AM144" s="8"/>
      <c r="AN144" s="8"/>
      <c r="AO144" s="10"/>
    </row>
    <row r="145" spans="1:41" x14ac:dyDescent="0.25">
      <c r="A145" s="133"/>
      <c r="B145" s="163">
        <v>455</v>
      </c>
      <c r="C145" s="43"/>
      <c r="D145" s="44"/>
      <c r="E145" s="152" t="s">
        <v>461</v>
      </c>
      <c r="F145" s="152"/>
      <c r="G145" s="152"/>
      <c r="H145" s="152">
        <f>O141+R141</f>
        <v>0</v>
      </c>
      <c r="I145" s="88"/>
      <c r="J145" s="88">
        <f>O141</f>
        <v>0</v>
      </c>
      <c r="K145" s="44">
        <f>J145/2</f>
        <v>0</v>
      </c>
      <c r="L145" s="44">
        <f>K145/5.5</f>
        <v>0</v>
      </c>
      <c r="M145" s="44"/>
      <c r="N145" s="44"/>
      <c r="O145" s="42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8"/>
      <c r="AG145" s="8"/>
      <c r="AH145" s="8"/>
      <c r="AI145" s="8"/>
      <c r="AJ145" s="8"/>
      <c r="AK145" s="8"/>
      <c r="AL145" s="8"/>
      <c r="AM145" s="8"/>
      <c r="AN145" s="8"/>
      <c r="AO145" s="10"/>
    </row>
    <row r="146" spans="1:41" x14ac:dyDescent="0.25">
      <c r="A146" s="129"/>
      <c r="B146" s="156">
        <v>456</v>
      </c>
      <c r="C146" s="44"/>
      <c r="D146" s="44"/>
      <c r="E146" s="152" t="s">
        <v>647</v>
      </c>
      <c r="F146" s="152"/>
      <c r="G146" s="152"/>
      <c r="H146" s="152">
        <f>K141+X141+Y141</f>
        <v>0</v>
      </c>
      <c r="I146" s="136"/>
      <c r="J146" s="136"/>
      <c r="K146" s="136"/>
      <c r="L146" s="136"/>
      <c r="M146" s="136"/>
      <c r="N146" s="136"/>
      <c r="O146" s="43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  <c r="AA146" s="136"/>
      <c r="AB146" s="136"/>
      <c r="AC146" s="136"/>
      <c r="AD146" s="136"/>
      <c r="AE146" s="136"/>
      <c r="AF146" s="138"/>
      <c r="AG146" s="140"/>
      <c r="AH146" s="125"/>
      <c r="AI146" s="125"/>
      <c r="AJ146" s="125"/>
      <c r="AK146" s="125"/>
      <c r="AL146" s="140"/>
      <c r="AM146" s="140"/>
      <c r="AN146" s="140"/>
      <c r="AO146" s="141"/>
    </row>
    <row r="147" spans="1:41" x14ac:dyDescent="0.25">
      <c r="B147" s="163">
        <v>457</v>
      </c>
      <c r="C147" s="44"/>
      <c r="D147" s="44"/>
      <c r="E147" s="152" t="s">
        <v>708</v>
      </c>
      <c r="F147" s="152"/>
      <c r="G147" s="152"/>
      <c r="H147" s="162">
        <f>J152+J155+J158+J161+J164+J166+J168+J171+J172+J173+J174+J175+J176+J178+J180+J182</f>
        <v>840.25</v>
      </c>
      <c r="I147" s="135"/>
      <c r="J147" s="136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  <c r="AA147" s="108"/>
      <c r="AB147" s="108"/>
      <c r="AC147" s="108"/>
      <c r="AD147" s="108"/>
      <c r="AE147" s="108"/>
      <c r="AF147" s="138"/>
      <c r="AG147" s="140"/>
      <c r="AH147" s="140"/>
      <c r="AI147" s="140"/>
      <c r="AJ147" s="125"/>
      <c r="AK147" s="125"/>
      <c r="AL147" s="140"/>
      <c r="AM147" s="140"/>
      <c r="AN147" s="140"/>
      <c r="AO147" s="141"/>
    </row>
    <row r="148" spans="1:41" x14ac:dyDescent="0.25">
      <c r="A148"/>
      <c r="B148" s="156">
        <v>458</v>
      </c>
      <c r="C148" s="43"/>
      <c r="D148" s="43"/>
      <c r="E148" s="152" t="s">
        <v>709</v>
      </c>
      <c r="F148" s="152"/>
      <c r="G148" s="152"/>
      <c r="H148" s="162">
        <f>J153+J154+J156+J157+J159+J160+J162+J163+J165+J167+J169+J170+J177+J179+J181+J183</f>
        <v>514</v>
      </c>
      <c r="I148" s="137"/>
      <c r="J148" s="136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  <c r="AA148" s="108"/>
      <c r="AB148" s="108"/>
      <c r="AC148" s="108"/>
      <c r="AD148" s="108"/>
      <c r="AE148" s="108"/>
      <c r="AF148" s="138"/>
      <c r="AG148" s="125"/>
      <c r="AH148" s="125"/>
      <c r="AI148" s="125"/>
      <c r="AJ148" s="139"/>
      <c r="AK148" s="140"/>
      <c r="AL148" s="140"/>
      <c r="AM148" s="125"/>
      <c r="AN148" s="125"/>
      <c r="AO148" s="126"/>
    </row>
    <row r="149" spans="1:41" x14ac:dyDescent="0.25">
      <c r="A149" s="133"/>
      <c r="B149" s="164">
        <v>500</v>
      </c>
      <c r="C149" s="44"/>
      <c r="D149" s="44" t="s">
        <v>623</v>
      </c>
      <c r="E149" s="10"/>
      <c r="F149" s="44" t="s">
        <v>624</v>
      </c>
      <c r="G149" s="44"/>
      <c r="H149" s="44" t="s">
        <v>625</v>
      </c>
      <c r="I149" s="124" t="s">
        <v>626</v>
      </c>
      <c r="J149" s="91" t="s">
        <v>707</v>
      </c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  <c r="AB149" s="124"/>
      <c r="AC149" s="124"/>
      <c r="AD149" s="124"/>
      <c r="AE149" s="124"/>
      <c r="AF149" s="125"/>
      <c r="AG149" s="139"/>
      <c r="AH149" s="139"/>
      <c r="AI149" s="125"/>
      <c r="AJ149" s="125"/>
      <c r="AK149" s="125"/>
      <c r="AL149" s="125"/>
      <c r="AM149" s="125"/>
      <c r="AN149" s="125"/>
      <c r="AO149" s="126"/>
    </row>
    <row r="150" spans="1:41" x14ac:dyDescent="0.25">
      <c r="B150" s="164">
        <v>501</v>
      </c>
      <c r="C150" s="43" t="s">
        <v>627</v>
      </c>
      <c r="D150" s="42" t="s">
        <v>628</v>
      </c>
      <c r="E150" s="168" t="s">
        <v>629</v>
      </c>
      <c r="F150" s="142" t="s">
        <v>630</v>
      </c>
      <c r="G150" s="159"/>
      <c r="H150" s="44">
        <v>3</v>
      </c>
      <c r="I150" s="91">
        <f>33-6</f>
        <v>27</v>
      </c>
      <c r="J150" s="91">
        <f t="shared" ref="J150:J172" si="4">I150*H150</f>
        <v>81</v>
      </c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/>
      <c r="AC150" s="124"/>
      <c r="AD150" s="124"/>
      <c r="AE150" s="124"/>
      <c r="AF150" s="125"/>
      <c r="AG150" s="125"/>
      <c r="AH150" s="125"/>
      <c r="AI150" s="125"/>
      <c r="AJ150" s="125"/>
      <c r="AK150" s="125"/>
      <c r="AL150" s="125"/>
      <c r="AM150" s="125"/>
      <c r="AN150" s="125"/>
      <c r="AO150" s="126"/>
    </row>
    <row r="151" spans="1:41" x14ac:dyDescent="0.25">
      <c r="B151" s="164">
        <v>502</v>
      </c>
      <c r="C151" s="43" t="s">
        <v>627</v>
      </c>
      <c r="D151" s="42" t="s">
        <v>628</v>
      </c>
      <c r="E151" s="168" t="s">
        <v>629</v>
      </c>
      <c r="F151" s="142" t="s">
        <v>631</v>
      </c>
      <c r="G151" s="93"/>
      <c r="H151" s="44">
        <v>9</v>
      </c>
      <c r="I151" s="91" t="s">
        <v>632</v>
      </c>
      <c r="J151" s="91">
        <f t="shared" si="4"/>
        <v>270</v>
      </c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  <c r="AD151" s="124"/>
      <c r="AE151" s="124"/>
      <c r="AF151" s="125"/>
      <c r="AG151" s="125"/>
      <c r="AH151" s="125"/>
      <c r="AI151" s="125"/>
      <c r="AJ151" s="125"/>
      <c r="AK151" s="125"/>
      <c r="AL151" s="125"/>
      <c r="AM151" s="125"/>
      <c r="AN151" s="125"/>
      <c r="AO151" s="126"/>
    </row>
    <row r="152" spans="1:41" x14ac:dyDescent="0.25">
      <c r="B152" s="164">
        <v>503</v>
      </c>
      <c r="C152" s="43" t="s">
        <v>627</v>
      </c>
      <c r="D152" s="42" t="s">
        <v>628</v>
      </c>
      <c r="E152" s="168" t="s">
        <v>629</v>
      </c>
      <c r="F152" s="142" t="s">
        <v>633</v>
      </c>
      <c r="G152" s="93"/>
      <c r="H152" s="44">
        <v>12</v>
      </c>
      <c r="I152" s="91" t="s">
        <v>632</v>
      </c>
      <c r="J152" s="91">
        <f t="shared" si="4"/>
        <v>360</v>
      </c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D152" s="124"/>
      <c r="AE152" s="124"/>
      <c r="AF152" s="125"/>
      <c r="AG152" s="139"/>
      <c r="AH152" s="139"/>
      <c r="AI152" s="125"/>
      <c r="AJ152" s="125"/>
      <c r="AK152" s="125"/>
      <c r="AL152" s="125"/>
      <c r="AM152" s="125"/>
      <c r="AN152" s="125"/>
      <c r="AO152" s="126"/>
    </row>
    <row r="153" spans="1:41" x14ac:dyDescent="0.25">
      <c r="B153" s="164">
        <v>504</v>
      </c>
      <c r="C153" s="43" t="s">
        <v>627</v>
      </c>
      <c r="D153" s="42" t="s">
        <v>628</v>
      </c>
      <c r="E153" s="10" t="s">
        <v>634</v>
      </c>
      <c r="F153" s="142" t="s">
        <v>630</v>
      </c>
      <c r="G153" s="93"/>
      <c r="H153" s="44">
        <v>1</v>
      </c>
      <c r="I153" s="91">
        <f>33-6</f>
        <v>27</v>
      </c>
      <c r="J153" s="91">
        <f t="shared" si="4"/>
        <v>27</v>
      </c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  <c r="AD153" s="124"/>
      <c r="AE153" s="124"/>
      <c r="AF153" s="125"/>
      <c r="AG153" s="139"/>
      <c r="AH153" s="139"/>
      <c r="AI153" s="125"/>
      <c r="AJ153" s="125"/>
      <c r="AK153" s="125"/>
      <c r="AL153" s="125"/>
      <c r="AM153" s="125"/>
      <c r="AN153" s="125"/>
      <c r="AO153" s="126"/>
    </row>
    <row r="154" spans="1:41" x14ac:dyDescent="0.25">
      <c r="B154" s="164">
        <v>505</v>
      </c>
      <c r="C154" s="43" t="s">
        <v>627</v>
      </c>
      <c r="D154" s="42" t="s">
        <v>628</v>
      </c>
      <c r="E154" s="10" t="s">
        <v>634</v>
      </c>
      <c r="F154" s="44" t="s">
        <v>631</v>
      </c>
      <c r="G154" s="44"/>
      <c r="H154" s="44">
        <v>5</v>
      </c>
      <c r="I154" s="91">
        <v>30</v>
      </c>
      <c r="J154" s="91">
        <f t="shared" si="4"/>
        <v>150</v>
      </c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8"/>
      <c r="AG154" s="8"/>
      <c r="AH154" s="8"/>
      <c r="AI154" s="8"/>
      <c r="AJ154" s="8"/>
      <c r="AK154" s="8"/>
      <c r="AL154" s="8"/>
      <c r="AM154" s="8"/>
      <c r="AN154" s="8"/>
      <c r="AO154" s="10"/>
    </row>
    <row r="155" spans="1:41" x14ac:dyDescent="0.25">
      <c r="B155" s="164">
        <v>506</v>
      </c>
      <c r="C155" s="43" t="s">
        <v>627</v>
      </c>
      <c r="D155" s="42" t="s">
        <v>628</v>
      </c>
      <c r="E155" s="10" t="s">
        <v>634</v>
      </c>
      <c r="F155" s="44" t="s">
        <v>633</v>
      </c>
      <c r="G155" s="44"/>
      <c r="H155" s="44">
        <v>7</v>
      </c>
      <c r="I155" s="91">
        <v>30</v>
      </c>
      <c r="J155" s="91">
        <f t="shared" si="4"/>
        <v>210</v>
      </c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D155" s="124"/>
      <c r="AE155" s="124"/>
      <c r="AF155" s="125"/>
      <c r="AG155" s="125"/>
      <c r="AH155" s="125"/>
      <c r="AI155" s="125"/>
      <c r="AJ155" s="125"/>
      <c r="AK155" s="125"/>
      <c r="AL155" s="125"/>
      <c r="AM155" s="125"/>
      <c r="AN155" s="125"/>
      <c r="AO155" s="126"/>
    </row>
    <row r="156" spans="1:41" x14ac:dyDescent="0.25">
      <c r="B156" s="164">
        <v>507</v>
      </c>
      <c r="C156" s="43" t="s">
        <v>627</v>
      </c>
      <c r="D156" s="42" t="s">
        <v>628</v>
      </c>
      <c r="E156" s="168" t="s">
        <v>698</v>
      </c>
      <c r="F156" s="142" t="s">
        <v>630</v>
      </c>
      <c r="G156" s="44"/>
      <c r="H156" s="44">
        <v>1</v>
      </c>
      <c r="I156" s="91">
        <v>3</v>
      </c>
      <c r="J156" s="91">
        <f t="shared" si="4"/>
        <v>3</v>
      </c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  <c r="AD156" s="124"/>
      <c r="AE156" s="124"/>
      <c r="AF156" s="125"/>
      <c r="AG156" s="125"/>
      <c r="AH156" s="125"/>
      <c r="AI156" s="125"/>
      <c r="AJ156" s="125"/>
      <c r="AK156" s="125"/>
      <c r="AL156" s="125"/>
      <c r="AM156" s="125"/>
      <c r="AN156" s="125"/>
      <c r="AO156" s="126"/>
    </row>
    <row r="157" spans="1:41" x14ac:dyDescent="0.25">
      <c r="B157" s="164">
        <v>508</v>
      </c>
      <c r="C157" s="43" t="s">
        <v>627</v>
      </c>
      <c r="D157" s="42" t="s">
        <v>628</v>
      </c>
      <c r="E157" s="168" t="s">
        <v>698</v>
      </c>
      <c r="F157" s="44" t="s">
        <v>631</v>
      </c>
      <c r="G157" s="44"/>
      <c r="H157" s="44">
        <v>5</v>
      </c>
      <c r="I157" s="88">
        <v>3</v>
      </c>
      <c r="J157" s="88">
        <f t="shared" si="4"/>
        <v>15</v>
      </c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8"/>
      <c r="AG157" s="8"/>
      <c r="AH157" s="8"/>
      <c r="AI157" s="8"/>
      <c r="AJ157" s="8"/>
      <c r="AK157" s="8"/>
      <c r="AL157" s="8"/>
      <c r="AM157" s="8"/>
      <c r="AN157" s="8"/>
      <c r="AO157" s="10"/>
    </row>
    <row r="158" spans="1:41" x14ac:dyDescent="0.25">
      <c r="B158" s="164">
        <v>509</v>
      </c>
      <c r="C158" s="43" t="s">
        <v>627</v>
      </c>
      <c r="D158" s="42" t="s">
        <v>628</v>
      </c>
      <c r="E158" s="168" t="s">
        <v>698</v>
      </c>
      <c r="F158" s="44" t="s">
        <v>633</v>
      </c>
      <c r="G158" s="44"/>
      <c r="H158" s="44">
        <v>7</v>
      </c>
      <c r="I158" s="91">
        <v>3</v>
      </c>
      <c r="J158" s="91">
        <f t="shared" si="4"/>
        <v>21</v>
      </c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8"/>
      <c r="AG158" s="8"/>
      <c r="AH158" s="8"/>
      <c r="AI158" s="8"/>
      <c r="AJ158" s="8"/>
      <c r="AK158" s="8"/>
      <c r="AL158" s="8"/>
      <c r="AM158" s="8"/>
      <c r="AN158" s="8"/>
      <c r="AO158" s="10"/>
    </row>
    <row r="159" spans="1:41" x14ac:dyDescent="0.25">
      <c r="B159" s="164">
        <v>510</v>
      </c>
      <c r="C159" s="43" t="s">
        <v>627</v>
      </c>
      <c r="D159" s="42" t="s">
        <v>628</v>
      </c>
      <c r="E159" s="168" t="s">
        <v>699</v>
      </c>
      <c r="F159" s="44" t="s">
        <v>630</v>
      </c>
      <c r="G159" s="44"/>
      <c r="H159" s="44">
        <v>0</v>
      </c>
      <c r="I159" s="88">
        <v>2</v>
      </c>
      <c r="J159" s="88">
        <f t="shared" si="4"/>
        <v>0</v>
      </c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8"/>
      <c r="AG159" s="8"/>
      <c r="AH159" s="8"/>
      <c r="AI159" s="8"/>
      <c r="AJ159" s="8"/>
      <c r="AK159" s="8"/>
      <c r="AL159" s="8"/>
      <c r="AM159" s="8"/>
      <c r="AN159" s="8"/>
      <c r="AO159" s="10"/>
    </row>
    <row r="160" spans="1:41" x14ac:dyDescent="0.25">
      <c r="B160" s="164">
        <v>511</v>
      </c>
      <c r="C160" s="43" t="s">
        <v>627</v>
      </c>
      <c r="D160" s="42" t="s">
        <v>628</v>
      </c>
      <c r="E160" s="168" t="s">
        <v>699</v>
      </c>
      <c r="F160" s="44" t="s">
        <v>631</v>
      </c>
      <c r="G160" s="44"/>
      <c r="H160" s="44">
        <v>9</v>
      </c>
      <c r="I160" s="88">
        <v>1</v>
      </c>
      <c r="J160" s="88">
        <f t="shared" si="4"/>
        <v>9</v>
      </c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8"/>
      <c r="AG160" s="8"/>
      <c r="AH160" s="8"/>
      <c r="AI160" s="8"/>
      <c r="AJ160" s="8"/>
      <c r="AK160" s="8"/>
      <c r="AL160" s="8"/>
      <c r="AM160" s="8"/>
      <c r="AN160" s="8"/>
      <c r="AO160" s="10"/>
    </row>
    <row r="161" spans="1:41" x14ac:dyDescent="0.25">
      <c r="B161" s="164">
        <v>512</v>
      </c>
      <c r="C161" s="43" t="s">
        <v>627</v>
      </c>
      <c r="D161" s="42" t="s">
        <v>628</v>
      </c>
      <c r="E161" s="168" t="s">
        <v>699</v>
      </c>
      <c r="F161" s="44" t="s">
        <v>633</v>
      </c>
      <c r="G161" s="44"/>
      <c r="H161" s="128"/>
      <c r="I161" s="91">
        <v>2</v>
      </c>
      <c r="J161" s="91">
        <f t="shared" si="4"/>
        <v>0</v>
      </c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8"/>
      <c r="AG161" s="8"/>
      <c r="AH161" s="8"/>
      <c r="AI161" s="8"/>
      <c r="AJ161" s="8"/>
      <c r="AK161" s="8"/>
      <c r="AL161" s="8"/>
      <c r="AM161" s="8"/>
      <c r="AN161" s="8"/>
      <c r="AO161" s="10"/>
    </row>
    <row r="162" spans="1:41" x14ac:dyDescent="0.25">
      <c r="B162" s="164">
        <v>513</v>
      </c>
      <c r="C162" s="43" t="s">
        <v>627</v>
      </c>
      <c r="D162" s="42" t="s">
        <v>686</v>
      </c>
      <c r="E162" s="168" t="s">
        <v>688</v>
      </c>
      <c r="F162" s="44" t="s">
        <v>630</v>
      </c>
      <c r="G162" s="44"/>
      <c r="H162" s="44">
        <v>3</v>
      </c>
      <c r="I162" s="88">
        <v>8</v>
      </c>
      <c r="J162" s="88">
        <f t="shared" si="4"/>
        <v>24</v>
      </c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8"/>
      <c r="AG162" s="8"/>
      <c r="AH162" s="8"/>
      <c r="AI162" s="8"/>
      <c r="AJ162" s="8"/>
      <c r="AK162" s="8"/>
      <c r="AL162" s="8"/>
      <c r="AM162" s="8"/>
      <c r="AN162" s="8"/>
      <c r="AO162" s="10"/>
    </row>
    <row r="163" spans="1:41" x14ac:dyDescent="0.25">
      <c r="B163" s="164">
        <v>514</v>
      </c>
      <c r="C163" s="43" t="s">
        <v>627</v>
      </c>
      <c r="D163" s="42" t="s">
        <v>686</v>
      </c>
      <c r="E163" s="168" t="s">
        <v>688</v>
      </c>
      <c r="F163" s="44" t="s">
        <v>631</v>
      </c>
      <c r="G163" s="44"/>
      <c r="H163" s="44">
        <v>9</v>
      </c>
      <c r="I163" s="88">
        <v>8</v>
      </c>
      <c r="J163" s="88">
        <f t="shared" si="4"/>
        <v>72</v>
      </c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8"/>
      <c r="AG163" s="8"/>
      <c r="AH163" s="8"/>
      <c r="AI163" s="8"/>
      <c r="AJ163" s="8"/>
      <c r="AK163" s="8"/>
      <c r="AL163" s="8"/>
      <c r="AM163" s="8"/>
      <c r="AN163" s="8"/>
      <c r="AO163" s="10"/>
    </row>
    <row r="164" spans="1:41" x14ac:dyDescent="0.25">
      <c r="B164" s="164">
        <v>515</v>
      </c>
      <c r="C164" s="43" t="s">
        <v>627</v>
      </c>
      <c r="D164" s="42" t="s">
        <v>686</v>
      </c>
      <c r="E164" s="168" t="s">
        <v>689</v>
      </c>
      <c r="F164" s="44" t="s">
        <v>630</v>
      </c>
      <c r="G164" s="44"/>
      <c r="H164" s="44">
        <v>0</v>
      </c>
      <c r="I164" s="91">
        <v>12</v>
      </c>
      <c r="J164" s="91">
        <f t="shared" si="4"/>
        <v>0</v>
      </c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8"/>
      <c r="AG164" s="8"/>
      <c r="AH164" s="8"/>
      <c r="AI164" s="8"/>
      <c r="AJ164" s="8"/>
      <c r="AK164" s="8"/>
      <c r="AL164" s="8"/>
      <c r="AM164" s="8"/>
      <c r="AN164" s="8"/>
      <c r="AO164" s="10"/>
    </row>
    <row r="165" spans="1:41" x14ac:dyDescent="0.25">
      <c r="B165" s="164">
        <v>516</v>
      </c>
      <c r="C165" s="43" t="s">
        <v>627</v>
      </c>
      <c r="D165" s="42" t="s">
        <v>686</v>
      </c>
      <c r="E165" s="168" t="s">
        <v>689</v>
      </c>
      <c r="F165" s="44" t="s">
        <v>631</v>
      </c>
      <c r="G165" s="44"/>
      <c r="H165" s="44">
        <v>2</v>
      </c>
      <c r="I165" s="88">
        <v>12</v>
      </c>
      <c r="J165" s="88">
        <f t="shared" si="4"/>
        <v>24</v>
      </c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8"/>
      <c r="AG165" s="8"/>
      <c r="AH165" s="8"/>
      <c r="AI165" s="8"/>
      <c r="AJ165" s="8"/>
      <c r="AK165" s="8"/>
      <c r="AL165" s="8"/>
      <c r="AM165" s="8"/>
      <c r="AN165" s="8"/>
      <c r="AO165" s="10"/>
    </row>
    <row r="166" spans="1:41" x14ac:dyDescent="0.25">
      <c r="B166" s="164">
        <v>517</v>
      </c>
      <c r="C166" s="43" t="s">
        <v>627</v>
      </c>
      <c r="D166" s="42" t="s">
        <v>686</v>
      </c>
      <c r="E166" s="168" t="s">
        <v>690</v>
      </c>
      <c r="F166" s="44" t="s">
        <v>630</v>
      </c>
      <c r="G166" s="44"/>
      <c r="H166" s="44">
        <v>0</v>
      </c>
      <c r="I166" s="88">
        <v>1</v>
      </c>
      <c r="J166" s="88">
        <f t="shared" si="4"/>
        <v>0</v>
      </c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8"/>
      <c r="AG166" s="8"/>
      <c r="AH166" s="8"/>
      <c r="AI166" s="8"/>
      <c r="AJ166" s="8"/>
      <c r="AK166" s="8"/>
      <c r="AL166" s="8"/>
      <c r="AM166" s="8"/>
      <c r="AN166" s="8"/>
      <c r="AO166" s="10"/>
    </row>
    <row r="167" spans="1:41" x14ac:dyDescent="0.25">
      <c r="B167" s="164">
        <v>518</v>
      </c>
      <c r="C167" s="43" t="s">
        <v>627</v>
      </c>
      <c r="D167" s="42" t="s">
        <v>686</v>
      </c>
      <c r="E167" s="168" t="s">
        <v>690</v>
      </c>
      <c r="F167" s="44" t="s">
        <v>631</v>
      </c>
      <c r="G167" s="44"/>
      <c r="H167" s="44">
        <v>0</v>
      </c>
      <c r="I167" s="91">
        <v>1</v>
      </c>
      <c r="J167" s="91">
        <f t="shared" si="4"/>
        <v>0</v>
      </c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8"/>
      <c r="AG167" s="8"/>
      <c r="AH167" s="8"/>
      <c r="AI167" s="8"/>
      <c r="AJ167" s="8"/>
      <c r="AK167" s="8"/>
      <c r="AL167" s="8"/>
      <c r="AM167" s="8"/>
      <c r="AN167" s="8"/>
      <c r="AO167" s="10"/>
    </row>
    <row r="168" spans="1:41" x14ac:dyDescent="0.25">
      <c r="B168" s="164">
        <v>519</v>
      </c>
      <c r="C168" s="43" t="s">
        <v>627</v>
      </c>
      <c r="D168" s="42" t="s">
        <v>686</v>
      </c>
      <c r="E168" s="168" t="s">
        <v>690</v>
      </c>
      <c r="F168" s="44" t="s">
        <v>633</v>
      </c>
      <c r="G168" s="44"/>
      <c r="H168" s="128">
        <v>12</v>
      </c>
      <c r="I168" s="88">
        <v>1</v>
      </c>
      <c r="J168" s="88">
        <f t="shared" si="4"/>
        <v>12</v>
      </c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8"/>
      <c r="AG168" s="8"/>
      <c r="AH168" s="8"/>
      <c r="AI168" s="8"/>
      <c r="AJ168" s="8"/>
      <c r="AK168" s="8"/>
      <c r="AL168" s="8"/>
      <c r="AM168" s="8"/>
      <c r="AN168" s="8"/>
      <c r="AO168" s="10"/>
    </row>
    <row r="169" spans="1:41" customFormat="1" x14ac:dyDescent="0.25">
      <c r="A169" s="133"/>
      <c r="B169" s="164">
        <v>520</v>
      </c>
      <c r="C169" s="43" t="s">
        <v>627</v>
      </c>
      <c r="D169" s="44" t="s">
        <v>636</v>
      </c>
      <c r="E169" s="10" t="s">
        <v>637</v>
      </c>
      <c r="F169" s="127" t="s">
        <v>630</v>
      </c>
      <c r="G169" s="44"/>
      <c r="H169" s="44">
        <v>5</v>
      </c>
      <c r="I169" s="88"/>
      <c r="J169" s="88">
        <f t="shared" si="4"/>
        <v>0</v>
      </c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  <c r="AA169" s="88"/>
      <c r="AB169" s="88"/>
      <c r="AC169" s="88"/>
      <c r="AD169" s="88"/>
      <c r="AE169" s="88"/>
      <c r="AF169" s="88"/>
      <c r="AG169" s="88"/>
      <c r="AH169" s="88"/>
      <c r="AI169" s="88"/>
      <c r="AJ169" s="88"/>
      <c r="AK169" s="88"/>
      <c r="AL169" s="88"/>
      <c r="AM169" s="88"/>
      <c r="AN169" s="88"/>
      <c r="AO169" s="88"/>
    </row>
    <row r="170" spans="1:41" x14ac:dyDescent="0.25">
      <c r="A170" s="133"/>
      <c r="B170" s="164">
        <v>521</v>
      </c>
      <c r="C170" s="43" t="s">
        <v>627</v>
      </c>
      <c r="D170" s="44" t="s">
        <v>636</v>
      </c>
      <c r="E170" s="10" t="s">
        <v>638</v>
      </c>
      <c r="F170" s="127" t="s">
        <v>630</v>
      </c>
      <c r="G170" s="44"/>
      <c r="H170" s="44">
        <v>2</v>
      </c>
      <c r="I170" s="91">
        <v>35</v>
      </c>
      <c r="J170" s="91">
        <f t="shared" si="4"/>
        <v>70</v>
      </c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  <c r="AA170" s="88"/>
      <c r="AB170" s="88"/>
      <c r="AC170" s="88"/>
      <c r="AD170" s="88"/>
      <c r="AE170" s="88"/>
      <c r="AF170" s="88"/>
      <c r="AG170" s="88"/>
      <c r="AH170" s="88"/>
      <c r="AI170" s="88"/>
      <c r="AJ170" s="88"/>
      <c r="AK170" s="88"/>
      <c r="AL170" s="88"/>
      <c r="AM170" s="88"/>
      <c r="AN170" s="88"/>
      <c r="AO170" s="88"/>
    </row>
    <row r="171" spans="1:41" x14ac:dyDescent="0.25">
      <c r="A171" s="133"/>
      <c r="B171" s="164">
        <v>522</v>
      </c>
      <c r="C171" s="43" t="s">
        <v>627</v>
      </c>
      <c r="D171" s="44" t="s">
        <v>636</v>
      </c>
      <c r="E171" s="10" t="s">
        <v>701</v>
      </c>
      <c r="F171" s="127" t="s">
        <v>630</v>
      </c>
      <c r="G171" s="44"/>
      <c r="H171" s="44">
        <v>0.25</v>
      </c>
      <c r="I171" s="88">
        <v>189</v>
      </c>
      <c r="J171" s="88">
        <f t="shared" si="4"/>
        <v>47.25</v>
      </c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  <c r="AA171" s="88"/>
      <c r="AB171" s="88"/>
      <c r="AC171" s="88"/>
      <c r="AD171" s="88"/>
      <c r="AE171" s="88"/>
      <c r="AF171" s="88"/>
      <c r="AG171" s="88"/>
      <c r="AH171" s="88"/>
      <c r="AI171" s="88"/>
      <c r="AJ171" s="88"/>
      <c r="AK171" s="88"/>
      <c r="AL171" s="88"/>
      <c r="AM171" s="88"/>
      <c r="AN171" s="88"/>
      <c r="AO171" s="88"/>
    </row>
    <row r="172" spans="1:41" x14ac:dyDescent="0.25">
      <c r="A172" s="133"/>
      <c r="B172" s="164">
        <v>523</v>
      </c>
      <c r="C172" s="43" t="s">
        <v>627</v>
      </c>
      <c r="D172" s="44" t="s">
        <v>636</v>
      </c>
      <c r="E172" s="10" t="s">
        <v>702</v>
      </c>
      <c r="F172" s="127" t="s">
        <v>630</v>
      </c>
      <c r="G172" s="44"/>
      <c r="H172" s="44">
        <v>0.25</v>
      </c>
      <c r="I172" s="91">
        <v>160</v>
      </c>
      <c r="J172" s="91">
        <f t="shared" si="4"/>
        <v>40</v>
      </c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  <c r="AA172" s="88"/>
      <c r="AB172" s="88"/>
      <c r="AC172" s="88"/>
      <c r="AD172" s="88"/>
      <c r="AE172" s="88"/>
      <c r="AF172" s="88"/>
      <c r="AG172" s="88"/>
      <c r="AH172" s="88"/>
      <c r="AI172" s="88"/>
      <c r="AJ172" s="88"/>
      <c r="AK172" s="88"/>
      <c r="AL172" s="88"/>
      <c r="AM172" s="88"/>
      <c r="AN172" s="88"/>
      <c r="AO172" s="88"/>
    </row>
    <row r="173" spans="1:41" x14ac:dyDescent="0.25">
      <c r="A173" s="133"/>
      <c r="B173" s="164">
        <v>524</v>
      </c>
      <c r="C173" s="43" t="s">
        <v>703</v>
      </c>
      <c r="D173" s="44" t="s">
        <v>704</v>
      </c>
      <c r="E173" s="10" t="s">
        <v>705</v>
      </c>
      <c r="F173" s="127" t="s">
        <v>706</v>
      </c>
      <c r="G173" s="44"/>
      <c r="H173" s="44"/>
      <c r="I173" s="88">
        <v>63</v>
      </c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  <c r="AA173" s="88"/>
      <c r="AB173" s="88"/>
      <c r="AC173" s="88"/>
      <c r="AD173" s="88"/>
      <c r="AE173" s="88"/>
      <c r="AF173" s="88"/>
      <c r="AG173" s="88"/>
      <c r="AH173" s="88"/>
      <c r="AI173" s="88"/>
      <c r="AJ173" s="88"/>
      <c r="AK173" s="88"/>
      <c r="AL173" s="88"/>
      <c r="AM173" s="88"/>
      <c r="AN173" s="88"/>
      <c r="AO173" s="88"/>
    </row>
    <row r="174" spans="1:41" x14ac:dyDescent="0.25">
      <c r="A174" s="133"/>
      <c r="B174" s="164">
        <v>525</v>
      </c>
      <c r="C174" s="43" t="s">
        <v>627</v>
      </c>
      <c r="D174" s="44" t="s">
        <v>635</v>
      </c>
      <c r="E174" s="168" t="s">
        <v>694</v>
      </c>
      <c r="F174" s="44" t="s">
        <v>630</v>
      </c>
      <c r="G174" s="44"/>
      <c r="H174" s="128">
        <v>5</v>
      </c>
      <c r="I174" s="91">
        <v>6</v>
      </c>
      <c r="J174" s="91">
        <f t="shared" ref="J174:J181" si="5">I174*H174</f>
        <v>30</v>
      </c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8"/>
      <c r="AG174" s="8"/>
      <c r="AH174" s="8"/>
      <c r="AI174" s="8"/>
      <c r="AJ174" s="8"/>
      <c r="AK174" s="8"/>
      <c r="AL174" s="8"/>
      <c r="AM174" s="8"/>
      <c r="AN174" s="8"/>
      <c r="AO174" s="10"/>
    </row>
    <row r="175" spans="1:41" x14ac:dyDescent="0.25">
      <c r="A175" s="133"/>
      <c r="B175" s="164">
        <v>526</v>
      </c>
      <c r="C175" s="43" t="s">
        <v>627</v>
      </c>
      <c r="D175" s="44" t="s">
        <v>635</v>
      </c>
      <c r="E175" s="168" t="s">
        <v>694</v>
      </c>
      <c r="F175" s="44" t="s">
        <v>631</v>
      </c>
      <c r="G175" s="44"/>
      <c r="H175" s="128">
        <v>10</v>
      </c>
      <c r="I175" s="88">
        <v>6</v>
      </c>
      <c r="J175" s="88">
        <f t="shared" si="5"/>
        <v>60</v>
      </c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8"/>
      <c r="AG175" s="8"/>
      <c r="AH175" s="8"/>
      <c r="AI175" s="8"/>
      <c r="AJ175" s="8"/>
      <c r="AK175" s="8"/>
      <c r="AL175" s="8"/>
      <c r="AM175" s="8"/>
      <c r="AN175" s="8"/>
      <c r="AO175" s="10"/>
    </row>
    <row r="176" spans="1:41" x14ac:dyDescent="0.25">
      <c r="A176" s="133"/>
      <c r="B176" s="164">
        <v>527</v>
      </c>
      <c r="C176" s="43" t="s">
        <v>627</v>
      </c>
      <c r="D176" s="44" t="s">
        <v>635</v>
      </c>
      <c r="E176" s="168" t="s">
        <v>695</v>
      </c>
      <c r="F176" s="127" t="s">
        <v>630</v>
      </c>
      <c r="G176" s="132"/>
      <c r="H176" s="44">
        <v>5</v>
      </c>
      <c r="I176" s="88">
        <v>10</v>
      </c>
      <c r="J176" s="88">
        <f t="shared" si="5"/>
        <v>50</v>
      </c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8"/>
      <c r="AG176" s="8"/>
      <c r="AH176" s="8"/>
      <c r="AI176" s="8"/>
      <c r="AJ176" s="8"/>
      <c r="AK176" s="8"/>
      <c r="AL176" s="8"/>
      <c r="AM176" s="8"/>
      <c r="AN176" s="8"/>
      <c r="AO176" s="10"/>
    </row>
    <row r="177" spans="1:41" x14ac:dyDescent="0.25">
      <c r="A177" s="133"/>
      <c r="B177" s="164">
        <v>528</v>
      </c>
      <c r="C177" s="43" t="s">
        <v>627</v>
      </c>
      <c r="D177" s="44" t="s">
        <v>635</v>
      </c>
      <c r="E177" s="168" t="s">
        <v>695</v>
      </c>
      <c r="F177" s="127" t="s">
        <v>631</v>
      </c>
      <c r="G177" s="132"/>
      <c r="H177" s="44">
        <v>10</v>
      </c>
      <c r="I177" s="143">
        <v>10</v>
      </c>
      <c r="J177" s="88">
        <f t="shared" si="5"/>
        <v>100</v>
      </c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8"/>
      <c r="AG177" s="8"/>
      <c r="AH177" s="8"/>
      <c r="AI177" s="8"/>
      <c r="AJ177" s="8"/>
      <c r="AK177" s="8"/>
      <c r="AL177" s="8"/>
      <c r="AM177" s="8"/>
      <c r="AN177" s="8"/>
      <c r="AO177" s="10"/>
    </row>
    <row r="178" spans="1:41" x14ac:dyDescent="0.25">
      <c r="A178" s="133"/>
      <c r="B178" s="164">
        <v>529</v>
      </c>
      <c r="C178" s="43" t="s">
        <v>627</v>
      </c>
      <c r="D178" s="44" t="s">
        <v>635</v>
      </c>
      <c r="E178" s="8" t="s">
        <v>697</v>
      </c>
      <c r="F178" s="127" t="s">
        <v>630</v>
      </c>
      <c r="G178" s="132"/>
      <c r="H178" s="44">
        <v>5</v>
      </c>
      <c r="I178" s="91">
        <v>1</v>
      </c>
      <c r="J178" s="91">
        <f t="shared" si="5"/>
        <v>5</v>
      </c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8"/>
      <c r="AG178" s="8"/>
      <c r="AH178" s="8"/>
      <c r="AI178" s="8"/>
      <c r="AJ178" s="8"/>
      <c r="AK178" s="8"/>
      <c r="AL178" s="8"/>
      <c r="AM178" s="8"/>
      <c r="AN178" s="8"/>
      <c r="AO178" s="10"/>
    </row>
    <row r="179" spans="1:41" x14ac:dyDescent="0.25">
      <c r="A179" s="133"/>
      <c r="B179" s="164">
        <v>530</v>
      </c>
      <c r="C179" s="43" t="s">
        <v>627</v>
      </c>
      <c r="D179" s="44" t="s">
        <v>635</v>
      </c>
      <c r="E179" s="8" t="s">
        <v>697</v>
      </c>
      <c r="F179" s="127" t="s">
        <v>631</v>
      </c>
      <c r="G179" s="132"/>
      <c r="H179" s="44">
        <v>10</v>
      </c>
      <c r="I179" s="91">
        <v>1</v>
      </c>
      <c r="J179" s="91">
        <f t="shared" si="5"/>
        <v>10</v>
      </c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8"/>
      <c r="AG179" s="8"/>
      <c r="AH179" s="8"/>
      <c r="AI179" s="8"/>
      <c r="AJ179" s="8"/>
      <c r="AK179" s="8"/>
      <c r="AL179" s="8"/>
      <c r="AM179" s="8"/>
      <c r="AN179" s="8"/>
      <c r="AO179" s="10"/>
    </row>
    <row r="180" spans="1:41" x14ac:dyDescent="0.25">
      <c r="A180" s="133"/>
      <c r="B180" s="164">
        <v>531</v>
      </c>
      <c r="C180" s="43" t="s">
        <v>627</v>
      </c>
      <c r="D180" s="44" t="s">
        <v>635</v>
      </c>
      <c r="E180" s="8" t="s">
        <v>696</v>
      </c>
      <c r="F180" s="127" t="s">
        <v>630</v>
      </c>
      <c r="G180" s="44"/>
      <c r="H180" s="44">
        <v>5</v>
      </c>
      <c r="I180" s="91">
        <v>1</v>
      </c>
      <c r="J180" s="91">
        <f t="shared" si="5"/>
        <v>5</v>
      </c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8"/>
      <c r="AG180" s="8"/>
      <c r="AH180" s="8"/>
      <c r="AI180" s="8"/>
      <c r="AJ180" s="8"/>
      <c r="AK180" s="8"/>
      <c r="AL180" s="8"/>
      <c r="AM180" s="8"/>
      <c r="AN180" s="8"/>
      <c r="AO180" s="10"/>
    </row>
    <row r="181" spans="1:41" x14ac:dyDescent="0.25">
      <c r="A181" s="133"/>
      <c r="B181" s="164">
        <v>532</v>
      </c>
      <c r="C181" s="43" t="s">
        <v>627</v>
      </c>
      <c r="D181" s="44" t="s">
        <v>635</v>
      </c>
      <c r="E181" s="8" t="s">
        <v>696</v>
      </c>
      <c r="F181" s="127" t="s">
        <v>631</v>
      </c>
      <c r="G181" s="44"/>
      <c r="H181" s="44">
        <v>10</v>
      </c>
      <c r="I181" s="91">
        <v>1</v>
      </c>
      <c r="J181" s="91">
        <f t="shared" si="5"/>
        <v>10</v>
      </c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8"/>
      <c r="AG181" s="8"/>
      <c r="AH181" s="8"/>
      <c r="AI181" s="8"/>
      <c r="AJ181" s="8"/>
      <c r="AK181" s="8"/>
      <c r="AL181" s="8"/>
      <c r="AM181" s="8"/>
      <c r="AN181" s="8"/>
      <c r="AO181" s="10"/>
    </row>
    <row r="182" spans="1:41" x14ac:dyDescent="0.25">
      <c r="B182" s="163">
        <v>600</v>
      </c>
      <c r="C182" s="44" t="s">
        <v>136</v>
      </c>
      <c r="D182" s="44"/>
      <c r="E182" s="168"/>
      <c r="F182" s="44"/>
      <c r="G182" s="44"/>
      <c r="H182" s="44"/>
      <c r="I182" s="124"/>
      <c r="J182" s="136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8"/>
      <c r="AG182" s="23"/>
      <c r="AH182" s="23"/>
      <c r="AI182" s="8"/>
      <c r="AJ182" s="8"/>
      <c r="AK182" s="8"/>
      <c r="AL182" s="8"/>
      <c r="AM182" s="8"/>
      <c r="AN182" s="8"/>
      <c r="AO182" s="10"/>
    </row>
    <row r="183" spans="1:41" x14ac:dyDescent="0.25">
      <c r="B183" s="163">
        <v>601</v>
      </c>
      <c r="C183" s="44" t="s">
        <v>137</v>
      </c>
      <c r="D183" s="44"/>
      <c r="E183" s="10"/>
      <c r="F183" s="44"/>
      <c r="G183" s="44"/>
      <c r="H183" s="44"/>
      <c r="I183" s="44"/>
      <c r="J183" s="43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8"/>
      <c r="AG183" s="8"/>
      <c r="AH183" s="8"/>
      <c r="AI183" s="8"/>
      <c r="AJ183" s="8"/>
      <c r="AK183" s="8"/>
      <c r="AL183" s="8"/>
      <c r="AM183" s="8"/>
      <c r="AN183" s="8"/>
      <c r="AO183" s="10"/>
    </row>
    <row r="184" spans="1:41" x14ac:dyDescent="0.25">
      <c r="A184"/>
      <c r="B184" s="156"/>
      <c r="C184" s="43"/>
      <c r="D184" s="43"/>
      <c r="E184" s="6"/>
      <c r="F184" s="40"/>
      <c r="G184" s="40"/>
      <c r="H184" s="40"/>
      <c r="I184" s="137"/>
      <c r="J184" s="136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0"/>
      <c r="AA184" s="40"/>
      <c r="AB184" s="40"/>
      <c r="AC184" s="40"/>
      <c r="AD184" s="40"/>
      <c r="AE184" s="40"/>
      <c r="AF184" s="3"/>
      <c r="AG184" s="8"/>
      <c r="AH184" s="8"/>
      <c r="AI184" s="8"/>
      <c r="AJ184" s="23"/>
      <c r="AK184" s="16"/>
      <c r="AL184" s="16"/>
      <c r="AM184" s="8"/>
      <c r="AN184" s="8"/>
      <c r="AO184" s="10"/>
    </row>
    <row r="185" spans="1:41" customFormat="1" x14ac:dyDescent="0.25">
      <c r="A185" s="45"/>
      <c r="B185" s="163"/>
      <c r="C185" s="44"/>
      <c r="D185" s="44"/>
      <c r="E185" s="10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3"/>
      <c r="T185" s="47"/>
      <c r="U185" s="44"/>
      <c r="V185" s="51"/>
      <c r="W185" s="44"/>
      <c r="X185" s="44"/>
      <c r="Y185" s="44"/>
      <c r="Z185" s="44"/>
      <c r="AA185" s="123"/>
      <c r="AB185" s="44"/>
      <c r="AC185" s="44"/>
      <c r="AD185" s="44"/>
      <c r="AE185" s="44"/>
      <c r="AF185" s="8"/>
      <c r="AG185" s="8"/>
      <c r="AH185" s="8"/>
      <c r="AI185" s="8"/>
      <c r="AJ185" s="8"/>
      <c r="AK185" s="8"/>
      <c r="AL185" s="8"/>
      <c r="AM185" s="8"/>
      <c r="AN185" s="8"/>
      <c r="AO185" s="10"/>
    </row>
    <row r="186" spans="1:41" x14ac:dyDescent="0.25">
      <c r="B186" s="163"/>
      <c r="C186" s="44"/>
      <c r="D186" s="44"/>
      <c r="E186" s="10"/>
      <c r="F186" s="44"/>
      <c r="G186" s="44"/>
      <c r="H186" s="44"/>
      <c r="I186" s="124"/>
      <c r="J186" s="124"/>
      <c r="K186" s="44"/>
      <c r="L186" s="44"/>
      <c r="M186" s="44"/>
      <c r="N186" s="44"/>
      <c r="O186" s="44"/>
      <c r="P186" s="44"/>
      <c r="Q186" s="44"/>
      <c r="R186" s="44"/>
      <c r="S186" s="43"/>
      <c r="T186" s="47"/>
      <c r="U186" s="44"/>
      <c r="V186" s="51"/>
      <c r="W186" s="44"/>
      <c r="X186" s="44"/>
      <c r="Y186" s="44"/>
      <c r="Z186" s="44"/>
      <c r="AA186" s="123"/>
      <c r="AB186" s="44"/>
      <c r="AC186" s="44"/>
      <c r="AD186" s="44"/>
      <c r="AE186" s="44"/>
      <c r="AF186" s="8"/>
      <c r="AG186" s="8"/>
      <c r="AH186" s="8"/>
      <c r="AI186" s="8"/>
      <c r="AJ186" s="8"/>
      <c r="AK186" s="8"/>
      <c r="AL186" s="8"/>
      <c r="AM186" s="8"/>
      <c r="AN186" s="8"/>
      <c r="AO186" s="10"/>
    </row>
    <row r="187" spans="1:41" x14ac:dyDescent="0.25">
      <c r="B187" s="156"/>
      <c r="C187" s="37"/>
      <c r="D187" s="44"/>
      <c r="E187" s="152"/>
      <c r="F187" s="37"/>
      <c r="G187" s="44"/>
      <c r="H187" s="156"/>
      <c r="I187" s="37"/>
      <c r="J187" s="44"/>
      <c r="K187" s="156"/>
      <c r="L187" s="37"/>
      <c r="M187" s="44"/>
      <c r="N187" s="156"/>
      <c r="O187" s="37"/>
      <c r="P187" s="44"/>
      <c r="Q187" s="156"/>
      <c r="R187" s="37"/>
      <c r="S187" s="44"/>
      <c r="T187" s="152"/>
      <c r="U187" s="37"/>
      <c r="V187" s="44"/>
      <c r="W187" s="156"/>
      <c r="X187" s="37"/>
      <c r="Y187" s="44"/>
      <c r="Z187" s="156"/>
      <c r="AA187" s="17"/>
      <c r="AB187" s="8"/>
      <c r="AC187" s="152"/>
      <c r="AD187" s="17"/>
      <c r="AE187" s="8"/>
      <c r="AF187" s="152"/>
      <c r="AG187" s="17"/>
      <c r="AH187" s="8"/>
      <c r="AI187" s="152"/>
      <c r="AJ187" s="17"/>
      <c r="AK187" s="8"/>
      <c r="AL187" s="152"/>
      <c r="AM187" s="17"/>
      <c r="AN187" s="8"/>
      <c r="AO187" s="152"/>
    </row>
    <row r="188" spans="1:41" x14ac:dyDescent="0.25">
      <c r="B188" s="163"/>
      <c r="C188" s="44"/>
      <c r="D188" s="44"/>
      <c r="E188" s="152"/>
      <c r="F188" s="152"/>
      <c r="G188" s="152"/>
      <c r="H188" s="152"/>
      <c r="I188" s="124"/>
      <c r="J188" s="136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  <c r="AD188" s="124"/>
      <c r="AE188" s="124"/>
      <c r="AF188" s="125"/>
      <c r="AG188" s="125"/>
      <c r="AH188" s="125"/>
      <c r="AI188" s="125"/>
      <c r="AJ188" s="125"/>
      <c r="AK188" s="125"/>
      <c r="AL188" s="125"/>
      <c r="AM188" s="125"/>
      <c r="AN188" s="125"/>
      <c r="AO188" s="126"/>
    </row>
    <row r="189" spans="1:41" x14ac:dyDescent="0.25">
      <c r="B189" s="163"/>
      <c r="C189" s="43"/>
      <c r="D189" s="44"/>
      <c r="E189" s="10"/>
      <c r="F189" s="127"/>
      <c r="G189" s="44"/>
      <c r="H189" s="44"/>
      <c r="I189" s="132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  <c r="AC189" s="91"/>
      <c r="AD189" s="91"/>
      <c r="AE189" s="91"/>
      <c r="AF189" s="91"/>
      <c r="AG189" s="91"/>
      <c r="AH189" s="91"/>
      <c r="AI189" s="91"/>
      <c r="AJ189" s="91"/>
      <c r="AK189" s="91"/>
      <c r="AL189" s="91"/>
      <c r="AM189" s="91"/>
      <c r="AN189" s="91"/>
      <c r="AO189" s="91"/>
    </row>
    <row r="190" spans="1:41" x14ac:dyDescent="0.25">
      <c r="C190" s="93"/>
      <c r="D190" s="93"/>
      <c r="E190" s="92"/>
      <c r="F190" s="93"/>
      <c r="G190" s="93"/>
      <c r="H190" s="93"/>
      <c r="I190" s="157"/>
      <c r="J190" s="95"/>
    </row>
    <row r="191" spans="1:41" x14ac:dyDescent="0.25">
      <c r="C191" s="93"/>
      <c r="D191" s="93"/>
      <c r="E191" s="92"/>
      <c r="F191" s="93"/>
      <c r="G191" s="93"/>
      <c r="H191" s="93"/>
      <c r="I191" s="157"/>
      <c r="J191" s="95"/>
    </row>
    <row r="192" spans="1:41" x14ac:dyDescent="0.25">
      <c r="C192" s="93"/>
      <c r="D192" s="93"/>
      <c r="E192" s="92"/>
      <c r="F192" s="93"/>
      <c r="G192" s="93"/>
      <c r="H192" s="93"/>
      <c r="I192" s="157"/>
      <c r="J192" s="95"/>
    </row>
    <row r="193" spans="3:10" x14ac:dyDescent="0.25">
      <c r="C193" s="93"/>
      <c r="D193" s="93"/>
      <c r="E193" s="92"/>
      <c r="F193" s="93"/>
      <c r="G193" s="93"/>
      <c r="H193" s="93"/>
      <c r="I193" s="157"/>
      <c r="J193" s="95"/>
    </row>
    <row r="198" spans="3:10" x14ac:dyDescent="0.25">
      <c r="F198" s="45"/>
    </row>
    <row r="199" spans="3:10" x14ac:dyDescent="0.25">
      <c r="F199" s="45"/>
    </row>
  </sheetData>
  <phoneticPr fontId="4" type="noConversion"/>
  <conditionalFormatting sqref="AN19:AO19 AF6:AI6 AF17:AG18 AF19:AL19 AF7:AH16 AI7:AI18 C102:D104 E103:H104 AB6:AE18 AJ24:AO24 C101:AO101 C133:H133 D134:H137 AJ6:AO18 AB4:AO5 A3:AO3 I88:I93 E102:AO102 AA4:AA18 J87:O93 Q90:AA94 C94:O94 C124:J132 Q4:X18 C105:H114 C134:C139 D138:J139 I103:AO114 C183:D183 F183:AO183 F185:AO185 C185:D185 K184:AO184 K186:AO186 C187:D187 C145:D145 F187:AO187 I145:AO145 K158:AO158 K161:AO161 K164:AO164 K167:AO167 K170:AO170 K177:AO182 C157:AO157 C159:D160 F159:AO160 C162:D163 F162:AO163 C165:D166 F165:AO166 C168:D169 F168:AO169 K172:AO172 C171:D171 F171:AO171 C173:D173 K174:AO174 F173:AO173 C175:D176 F175:AO176 I133:J137 C122:AO123 K155:AO156 K25:AO25 AF20:AO20 C19:AE20 D24:AG24 P71 AA71:AO84 C70:AO70 F154:AO154 C154:D154 C87:H93 AA52:AO64 AB86:AO94 AA86:AA89 Q86:X89 C86:O86 C98:O100 Q98:AO100 AA51:AG51 K150:AO153 C49:AG50 AH49:AO51 K115:AO121 K96:AO96 C36 J26:AO26 D26:H26 F65:F69 C4:O18 C65:C69 C21:AO22 Q71:X84 C39:AO48 C35:AO35 C71:O84 C51:X64 D27:AO34 D23:AO23 C23:C34 K124:AO144 O146">
    <cfRule type="cellIs" dxfId="47" priority="48" operator="equal">
      <formula>"TBD"</formula>
    </cfRule>
  </conditionalFormatting>
  <conditionalFormatting sqref="F33:J34 W54:W64 M52 S53 S157 AF160 AF166 AF163 AF122:AF139 AF71:AF84 W71:W84 F70:H70 J32 J70:O70 Q70:AF70 AF51:AF64 W51:W52 AF86:AF94 AF98:AF114 AH39:AO51 F21:H23 J21:O23 Q21:AF23 F35:H35 F26:H32 J35 K32:O35 J26:O31 Q26:AF35">
    <cfRule type="cellIs" dxfId="46" priority="46" operator="equal">
      <formula>"顺延"</formula>
    </cfRule>
    <cfRule type="containsText" dxfId="45" priority="47" operator="containsText" text="已完成">
      <formula>NOT(ISERROR(SEARCH("已完成",F21)))</formula>
    </cfRule>
  </conditionalFormatting>
  <conditionalFormatting sqref="F33:J34 W54:W64 M52 S53 S157 AF71:AF84 W71:W84 F70:H70 J32 J70:O70 Q70:AF70 AF51:AF64 W51:W52 AF86:AF94 AF150:AF187 AH39:AO51 AF98:AF145 AF96 F21:H23 J21:O23 Q21:AE23 AF3:AF25 F35:H35 F26:H32 J35 K32:O35 J26:O31 Q26:AF35">
    <cfRule type="cellIs" dxfId="44" priority="45" operator="equal">
      <formula>"已完成"</formula>
    </cfRule>
  </conditionalFormatting>
  <conditionalFormatting sqref="D118 C190:H193 D121 G189:H189 G155:G156 C177:J181 C182:D182 F182:J182 E183 C184:J184 C144:D144 C186:J186 C158:J158 C161:J161 C164:J164 C167:J167 C170:J170 C172:J172 C174:J174 D25:J25 I155:J156 C155:E156 C189:E189 I140:J144 I150:J153 K188:AO189 J188:J193 J148:AO149 C147:D149 C188:I188 E144:H149 D119:E120 F118:I118 C118:C121 C96 C115:J117 J118:J121 E96:J96 I147:AO147 I146:N146 P146:AO146 G119:I121">
    <cfRule type="cellIs" dxfId="43" priority="44" stopIfTrue="1" operator="equal">
      <formula>"TBD"</formula>
    </cfRule>
  </conditionalFormatting>
  <conditionalFormatting sqref="Y4:Z18">
    <cfRule type="cellIs" dxfId="42" priority="43" operator="equal">
      <formula>"TBD"</formula>
    </cfRule>
  </conditionalFormatting>
  <conditionalFormatting sqref="Y71:Z84 Y51:Z64 Y86:Z89">
    <cfRule type="cellIs" dxfId="41" priority="42" operator="equal">
      <formula>"TBD"</formula>
    </cfRule>
  </conditionalFormatting>
  <conditionalFormatting sqref="P4:P18">
    <cfRule type="cellIs" dxfId="40" priority="41" operator="equal">
      <formula>"TBD"</formula>
    </cfRule>
  </conditionalFormatting>
  <conditionalFormatting sqref="P72:P84 P86:P94 P98:P100">
    <cfRule type="cellIs" dxfId="39" priority="40" operator="equal">
      <formula>"TBD"</formula>
    </cfRule>
  </conditionalFormatting>
  <conditionalFormatting sqref="D96">
    <cfRule type="cellIs" dxfId="38" priority="39" stopIfTrue="1" operator="equal">
      <formula>"TBD"</formula>
    </cfRule>
  </conditionalFormatting>
  <conditionalFormatting sqref="C140:E143 C150:E153">
    <cfRule type="cellIs" dxfId="37" priority="38" stopIfTrue="1" operator="equal">
      <formula>"TBD"</formula>
    </cfRule>
  </conditionalFormatting>
  <conditionalFormatting sqref="I148:I149">
    <cfRule type="cellIs" dxfId="36" priority="37" stopIfTrue="1" operator="equal">
      <formula>"TBD"</formula>
    </cfRule>
  </conditionalFormatting>
  <conditionalFormatting sqref="H140:H143 H150:H153">
    <cfRule type="cellIs" dxfId="35" priority="36" stopIfTrue="1" operator="equal">
      <formula>"TBD"</formula>
    </cfRule>
  </conditionalFormatting>
  <conditionalFormatting sqref="H155:H156">
    <cfRule type="cellIs" dxfId="34" priority="35" stopIfTrue="1" operator="equal">
      <formula>"TBD"</formula>
    </cfRule>
  </conditionalFormatting>
  <conditionalFormatting sqref="C146:D146">
    <cfRule type="cellIs" dxfId="33" priority="34" stopIfTrue="1" operator="equal">
      <formula>"TBD"</formula>
    </cfRule>
  </conditionalFormatting>
  <conditionalFormatting sqref="E182">
    <cfRule type="cellIs" dxfId="32" priority="33" stopIfTrue="1" operator="equal">
      <formula>"TBD"</formula>
    </cfRule>
  </conditionalFormatting>
  <conditionalFormatting sqref="E185">
    <cfRule type="cellIs" dxfId="31" priority="32" stopIfTrue="1" operator="equal">
      <formula>"TBD"</formula>
    </cfRule>
  </conditionalFormatting>
  <conditionalFormatting sqref="E187">
    <cfRule type="cellIs" dxfId="30" priority="31" stopIfTrue="1" operator="equal">
      <formula>"TBD"</formula>
    </cfRule>
  </conditionalFormatting>
  <conditionalFormatting sqref="E154">
    <cfRule type="cellIs" dxfId="29" priority="30" stopIfTrue="1" operator="equal">
      <formula>"TBD"</formula>
    </cfRule>
  </conditionalFormatting>
  <conditionalFormatting sqref="E159">
    <cfRule type="cellIs" dxfId="28" priority="29" stopIfTrue="1" operator="equal">
      <formula>"TBD"</formula>
    </cfRule>
  </conditionalFormatting>
  <conditionalFormatting sqref="E160">
    <cfRule type="cellIs" dxfId="27" priority="28" stopIfTrue="1" operator="equal">
      <formula>"TBD"</formula>
    </cfRule>
  </conditionalFormatting>
  <conditionalFormatting sqref="E163">
    <cfRule type="cellIs" dxfId="26" priority="27" stopIfTrue="1" operator="equal">
      <formula>"TBD"</formula>
    </cfRule>
  </conditionalFormatting>
  <conditionalFormatting sqref="E162">
    <cfRule type="cellIs" dxfId="25" priority="26" stopIfTrue="1" operator="equal">
      <formula>"TBD"</formula>
    </cfRule>
  </conditionalFormatting>
  <conditionalFormatting sqref="E166">
    <cfRule type="cellIs" dxfId="24" priority="25" stopIfTrue="1" operator="equal">
      <formula>"TBD"</formula>
    </cfRule>
  </conditionalFormatting>
  <conditionalFormatting sqref="E165">
    <cfRule type="cellIs" dxfId="23" priority="24" stopIfTrue="1" operator="equal">
      <formula>"TBD"</formula>
    </cfRule>
  </conditionalFormatting>
  <conditionalFormatting sqref="E168">
    <cfRule type="cellIs" dxfId="22" priority="23" stopIfTrue="1" operator="equal">
      <formula>"TBD"</formula>
    </cfRule>
  </conditionalFormatting>
  <conditionalFormatting sqref="E169">
    <cfRule type="cellIs" dxfId="21" priority="22" stopIfTrue="1" operator="equal">
      <formula>"TBD"</formula>
    </cfRule>
  </conditionalFormatting>
  <conditionalFormatting sqref="E171">
    <cfRule type="cellIs" dxfId="20" priority="21" stopIfTrue="1" operator="equal">
      <formula>"TBD"</formula>
    </cfRule>
  </conditionalFormatting>
  <conditionalFormatting sqref="E173">
    <cfRule type="cellIs" dxfId="19" priority="20" stopIfTrue="1" operator="equal">
      <formula>"TBD"</formula>
    </cfRule>
  </conditionalFormatting>
  <conditionalFormatting sqref="E175">
    <cfRule type="cellIs" dxfId="18" priority="19" stopIfTrue="1" operator="equal">
      <formula>"TBD"</formula>
    </cfRule>
  </conditionalFormatting>
  <conditionalFormatting sqref="E176">
    <cfRule type="cellIs" dxfId="17" priority="18" stopIfTrue="1" operator="equal">
      <formula>"TBD"</formula>
    </cfRule>
  </conditionalFormatting>
  <conditionalFormatting sqref="C95:D95 F95:G95 I95:J95 L95:M95 O95:P95 R95:S95 U95:V95 X95:Y95 AA95:AB95 AD95:AE95 AG95:AH95 AJ95:AK95 AM95:AN95 AM97:AN97 AJ97:AK97 AG97:AH97 AD97:AE97 AA97:AB97 X97:Y97 U97:V97 R97:S97 O97:P97 L97:M97 I97:J97 F97:G97 C97:D97">
    <cfRule type="cellIs" dxfId="16" priority="17" operator="equal">
      <formula>"TBD"</formula>
    </cfRule>
  </conditionalFormatting>
  <conditionalFormatting sqref="C85">
    <cfRule type="cellIs" dxfId="15" priority="16" operator="equal">
      <formula>"TBD"</formula>
    </cfRule>
  </conditionalFormatting>
  <conditionalFormatting sqref="D65:E69 P65:P69 G65:N69">
    <cfRule type="cellIs" dxfId="14" priority="15" operator="equal">
      <formula>"TBD"</formula>
    </cfRule>
  </conditionalFormatting>
  <conditionalFormatting sqref="Q65:AA69">
    <cfRule type="cellIs" dxfId="13" priority="14" operator="equal">
      <formula>"TBD"</formula>
    </cfRule>
  </conditionalFormatting>
  <conditionalFormatting sqref="AB65:AO69">
    <cfRule type="cellIs" dxfId="12" priority="13" operator="equal">
      <formula>"TBD"</formula>
    </cfRule>
  </conditionalFormatting>
  <conditionalFormatting sqref="C37:AG38 D36:AG36">
    <cfRule type="cellIs" dxfId="11" priority="12" operator="equal">
      <formula>"TBD"</formula>
    </cfRule>
  </conditionalFormatting>
  <conditionalFormatting sqref="AH36:AO38">
    <cfRule type="cellIs" dxfId="10" priority="11" operator="equal">
      <formula>"TBD"</formula>
    </cfRule>
  </conditionalFormatting>
  <conditionalFormatting sqref="AH36:AO38">
    <cfRule type="cellIs" dxfId="9" priority="9" operator="equal">
      <formula>"顺延"</formula>
    </cfRule>
    <cfRule type="containsText" dxfId="8" priority="10" operator="containsText" text="已完成">
      <formula>NOT(ISERROR(SEARCH("已完成",AH36)))</formula>
    </cfRule>
  </conditionalFormatting>
  <conditionalFormatting sqref="AH36:AO38">
    <cfRule type="cellIs" dxfId="7" priority="8" operator="equal">
      <formula>"已完成"</formula>
    </cfRule>
  </conditionalFormatting>
  <conditionalFormatting sqref="O65:O69">
    <cfRule type="cellIs" dxfId="6" priority="7" operator="equal">
      <formula>"TBD"</formula>
    </cfRule>
  </conditionalFormatting>
  <conditionalFormatting sqref="O40">
    <cfRule type="cellIs" dxfId="5" priority="5" operator="equal">
      <formula>"顺延"</formula>
    </cfRule>
    <cfRule type="containsText" dxfId="4" priority="6" operator="containsText" text="已完成">
      <formula>NOT(ISERROR(SEARCH("已完成",O40)))</formula>
    </cfRule>
  </conditionalFormatting>
  <conditionalFormatting sqref="O40">
    <cfRule type="cellIs" dxfId="3" priority="4" operator="equal">
      <formula>"已完成"</formula>
    </cfRule>
  </conditionalFormatting>
  <conditionalFormatting sqref="R40">
    <cfRule type="cellIs" dxfId="2" priority="2" operator="equal">
      <formula>"顺延"</formula>
    </cfRule>
    <cfRule type="containsText" dxfId="1" priority="3" operator="containsText" text="已完成">
      <formula>NOT(ISERROR(SEARCH("已完成",R40)))</formula>
    </cfRule>
  </conditionalFormatting>
  <conditionalFormatting sqref="R40">
    <cfRule type="cellIs" dxfId="0" priority="1" operator="equal">
      <formula>"已完成"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"/>
  <sheetViews>
    <sheetView topLeftCell="A11" zoomScale="130" zoomScaleNormal="130" zoomScalePageLayoutView="130" workbookViewId="0">
      <selection activeCell="H30" sqref="H30"/>
    </sheetView>
  </sheetViews>
  <sheetFormatPr baseColWidth="10" defaultColWidth="10.7109375" defaultRowHeight="16" x14ac:dyDescent="0.25"/>
  <cols>
    <col min="1" max="2" width="10.7109375" style="188"/>
    <col min="3" max="3" width="23.28515625" style="188" customWidth="1"/>
    <col min="4" max="5" width="3" style="188" customWidth="1"/>
    <col min="6" max="6" width="21.85546875" style="188" customWidth="1"/>
    <col min="7" max="7" width="3.5703125" style="188" customWidth="1"/>
    <col min="8" max="8" width="20.5703125" style="188" customWidth="1"/>
    <col min="9" max="9" width="4.140625" style="188" customWidth="1"/>
    <col min="10" max="10" width="18.7109375" style="188" customWidth="1"/>
    <col min="11" max="11" width="4.7109375" style="188" customWidth="1"/>
    <col min="12" max="12" width="20" style="188" customWidth="1"/>
    <col min="13" max="13" width="4.85546875" style="188" customWidth="1"/>
    <col min="14" max="14" width="16.85546875" style="188" customWidth="1"/>
    <col min="15" max="15" width="4.85546875" style="188" customWidth="1"/>
    <col min="16" max="16" width="13.42578125" style="188" customWidth="1"/>
    <col min="17" max="17" width="4.140625" style="188" customWidth="1"/>
    <col min="18" max="16384" width="10.7109375" style="188"/>
  </cols>
  <sheetData>
    <row r="1" spans="1:16" ht="17" thickBot="1" x14ac:dyDescent="0.3"/>
    <row r="2" spans="1:16" s="199" customFormat="1" ht="17" thickBot="1" x14ac:dyDescent="0.3">
      <c r="C2" s="270" t="s">
        <v>462</v>
      </c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</row>
    <row r="3" spans="1:16" x14ac:dyDescent="0.25">
      <c r="A3" s="266" t="s">
        <v>936</v>
      </c>
      <c r="B3" s="266"/>
      <c r="C3" s="189" t="s">
        <v>463</v>
      </c>
      <c r="D3" s="190"/>
      <c r="E3" s="190"/>
      <c r="F3" s="190" t="s">
        <v>935</v>
      </c>
      <c r="G3" s="190"/>
      <c r="H3" s="190" t="s">
        <v>465</v>
      </c>
      <c r="I3" s="190"/>
      <c r="J3" s="190" t="s">
        <v>466</v>
      </c>
      <c r="K3" s="190"/>
      <c r="L3" s="190" t="s">
        <v>467</v>
      </c>
      <c r="M3" s="190"/>
      <c r="N3" s="190"/>
      <c r="O3" s="190"/>
      <c r="P3" s="191"/>
    </row>
    <row r="4" spans="1:16" x14ac:dyDescent="0.25">
      <c r="C4" s="192" t="s">
        <v>468</v>
      </c>
      <c r="D4" s="193"/>
      <c r="E4" s="193"/>
      <c r="F4" s="194" t="s">
        <v>469</v>
      </c>
      <c r="G4" s="193"/>
      <c r="H4" s="193" t="s">
        <v>470</v>
      </c>
      <c r="I4" s="193"/>
      <c r="J4" s="194" t="s">
        <v>471</v>
      </c>
      <c r="K4" s="193"/>
      <c r="L4" s="194" t="s">
        <v>472</v>
      </c>
      <c r="M4" s="193"/>
      <c r="N4" s="193"/>
      <c r="O4" s="193"/>
      <c r="P4" s="195"/>
    </row>
    <row r="5" spans="1:16" x14ac:dyDescent="0.25">
      <c r="C5" s="192" t="s">
        <v>473</v>
      </c>
      <c r="D5" s="193"/>
      <c r="E5" s="193"/>
      <c r="F5" s="193" t="s">
        <v>474</v>
      </c>
      <c r="G5" s="193"/>
      <c r="H5" s="193" t="s">
        <v>475</v>
      </c>
      <c r="I5" s="193"/>
      <c r="J5" s="193"/>
      <c r="K5" s="193"/>
      <c r="L5" s="193" t="s">
        <v>476</v>
      </c>
      <c r="M5" s="193"/>
      <c r="N5" s="193"/>
      <c r="O5" s="193"/>
      <c r="P5" s="195"/>
    </row>
    <row r="6" spans="1:16" x14ac:dyDescent="0.25">
      <c r="C6" s="192"/>
      <c r="D6" s="193"/>
      <c r="E6" s="193"/>
      <c r="F6" s="194"/>
      <c r="G6" s="194"/>
      <c r="H6" s="193"/>
      <c r="I6" s="193"/>
      <c r="J6" s="194"/>
      <c r="K6" s="193"/>
      <c r="L6" s="193"/>
      <c r="M6" s="193"/>
      <c r="N6" s="193"/>
      <c r="O6" s="193"/>
      <c r="P6" s="195"/>
    </row>
    <row r="7" spans="1:16" ht="17" thickBot="1" x14ac:dyDescent="0.3">
      <c r="C7" s="196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198"/>
    </row>
    <row r="8" spans="1:16" ht="19" thickBot="1" x14ac:dyDescent="0.3">
      <c r="C8" s="267" t="s">
        <v>922</v>
      </c>
      <c r="D8" s="268"/>
      <c r="E8" s="268"/>
      <c r="F8" s="268" t="s">
        <v>923</v>
      </c>
      <c r="G8" s="268"/>
      <c r="H8" s="268" t="s">
        <v>924</v>
      </c>
      <c r="I8" s="268"/>
      <c r="J8" s="268" t="s">
        <v>925</v>
      </c>
      <c r="K8" s="268"/>
      <c r="L8" s="268" t="s">
        <v>926</v>
      </c>
      <c r="M8" s="268"/>
      <c r="N8" s="268" t="s">
        <v>927</v>
      </c>
      <c r="O8" s="268"/>
      <c r="P8" s="269" t="s">
        <v>928</v>
      </c>
    </row>
    <row r="9" spans="1:16" x14ac:dyDescent="0.25">
      <c r="C9" s="192" t="s">
        <v>484</v>
      </c>
      <c r="D9" s="194"/>
      <c r="E9" s="194"/>
      <c r="F9" s="194" t="s">
        <v>485</v>
      </c>
      <c r="G9" s="194"/>
      <c r="H9" s="194" t="s">
        <v>486</v>
      </c>
      <c r="I9" s="194"/>
      <c r="J9" s="194" t="s">
        <v>487</v>
      </c>
      <c r="K9" s="194"/>
      <c r="L9" s="194" t="s">
        <v>488</v>
      </c>
      <c r="M9" s="194"/>
      <c r="N9" s="194" t="s">
        <v>489</v>
      </c>
      <c r="O9" s="194"/>
      <c r="P9" s="200" t="s">
        <v>490</v>
      </c>
    </row>
    <row r="10" spans="1:16" ht="32" x14ac:dyDescent="0.25">
      <c r="C10" s="192" t="s">
        <v>491</v>
      </c>
      <c r="D10" s="194"/>
      <c r="E10" s="194"/>
      <c r="F10" s="194" t="s">
        <v>492</v>
      </c>
      <c r="G10" s="194"/>
      <c r="H10" s="194" t="s">
        <v>493</v>
      </c>
      <c r="I10" s="194"/>
      <c r="J10" s="194"/>
      <c r="K10" s="194"/>
      <c r="L10" s="194"/>
      <c r="M10" s="194"/>
      <c r="N10" s="194"/>
      <c r="O10" s="194"/>
      <c r="P10" s="200"/>
    </row>
    <row r="11" spans="1:16" x14ac:dyDescent="0.25">
      <c r="C11" s="192" t="s">
        <v>494</v>
      </c>
      <c r="D11" s="194"/>
      <c r="E11" s="194"/>
      <c r="F11" s="194" t="s">
        <v>495</v>
      </c>
      <c r="G11" s="194"/>
      <c r="H11" s="194"/>
      <c r="I11" s="194"/>
      <c r="J11" s="194"/>
      <c r="K11" s="194"/>
      <c r="L11" s="194"/>
      <c r="M11" s="194"/>
      <c r="N11" s="194"/>
      <c r="O11" s="194"/>
      <c r="P11" s="200"/>
    </row>
    <row r="12" spans="1:16" ht="48" x14ac:dyDescent="0.25">
      <c r="C12" s="192" t="s">
        <v>929</v>
      </c>
      <c r="D12" s="194"/>
      <c r="E12" s="194"/>
      <c r="F12" s="194" t="s">
        <v>496</v>
      </c>
      <c r="G12" s="194"/>
      <c r="H12" s="194"/>
      <c r="I12" s="194"/>
      <c r="J12" s="194"/>
      <c r="K12" s="194"/>
      <c r="L12" s="194"/>
      <c r="M12" s="194"/>
      <c r="N12" s="194"/>
      <c r="O12" s="194"/>
      <c r="P12" s="200"/>
    </row>
    <row r="13" spans="1:16" ht="17" thickBot="1" x14ac:dyDescent="0.3">
      <c r="C13" s="192"/>
      <c r="D13" s="194"/>
      <c r="E13" s="194"/>
      <c r="F13" s="194" t="s">
        <v>498</v>
      </c>
      <c r="G13" s="194"/>
      <c r="H13" s="199"/>
      <c r="I13" s="194"/>
      <c r="J13" s="194"/>
      <c r="K13" s="194"/>
      <c r="L13" s="194"/>
      <c r="M13" s="194"/>
      <c r="N13" s="194"/>
      <c r="O13" s="194"/>
      <c r="P13" s="200"/>
    </row>
    <row r="14" spans="1:16" ht="17" thickBot="1" x14ac:dyDescent="0.3">
      <c r="C14" s="271" t="s">
        <v>942</v>
      </c>
      <c r="D14" s="272"/>
      <c r="E14" s="272"/>
      <c r="F14" s="272"/>
      <c r="G14" s="272"/>
      <c r="H14" s="272"/>
      <c r="I14" s="272"/>
      <c r="J14" s="272"/>
      <c r="K14" s="272"/>
      <c r="L14" s="272"/>
      <c r="M14" s="272"/>
      <c r="N14" s="272"/>
      <c r="O14" s="272"/>
      <c r="P14" s="273"/>
    </row>
    <row r="15" spans="1:16" x14ac:dyDescent="0.25">
      <c r="C15" s="201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3"/>
    </row>
    <row r="16" spans="1:16" x14ac:dyDescent="0.25">
      <c r="C16" s="192" t="s">
        <v>934</v>
      </c>
      <c r="D16" s="194"/>
      <c r="E16" s="194"/>
      <c r="F16" s="194" t="s">
        <v>949</v>
      </c>
      <c r="G16" s="194"/>
      <c r="H16" s="194" t="s">
        <v>950</v>
      </c>
      <c r="I16" s="194"/>
      <c r="J16" s="193" t="s">
        <v>950</v>
      </c>
      <c r="K16" s="194"/>
      <c r="L16" s="194" t="s">
        <v>954</v>
      </c>
      <c r="M16" s="194"/>
      <c r="N16" s="194"/>
      <c r="O16" s="194"/>
      <c r="P16" s="200"/>
    </row>
    <row r="17" spans="3:16" x14ac:dyDescent="0.25">
      <c r="C17" s="192"/>
      <c r="D17" s="194"/>
      <c r="E17" s="194"/>
      <c r="F17" s="194" t="s">
        <v>948</v>
      </c>
      <c r="G17" s="194"/>
      <c r="H17" s="194" t="s">
        <v>953</v>
      </c>
      <c r="I17" s="194"/>
      <c r="J17" s="194" t="s">
        <v>952</v>
      </c>
      <c r="K17" s="194"/>
      <c r="M17" s="194"/>
      <c r="N17" s="194"/>
      <c r="O17" s="194"/>
      <c r="P17" s="200"/>
    </row>
    <row r="18" spans="3:16" x14ac:dyDescent="0.25">
      <c r="C18" s="192"/>
      <c r="D18" s="194"/>
      <c r="E18" s="194"/>
      <c r="F18" s="194" t="s">
        <v>956</v>
      </c>
      <c r="G18" s="194"/>
      <c r="H18" s="194" t="s">
        <v>956</v>
      </c>
      <c r="I18" s="194"/>
      <c r="J18" s="194" t="s">
        <v>955</v>
      </c>
      <c r="K18" s="194"/>
      <c r="M18" s="194"/>
      <c r="N18" s="194"/>
      <c r="O18" s="194"/>
      <c r="P18" s="200"/>
    </row>
    <row r="19" spans="3:16" x14ac:dyDescent="0.25">
      <c r="C19" s="192"/>
      <c r="D19" s="194"/>
      <c r="E19" s="194"/>
      <c r="F19" s="193"/>
      <c r="G19" s="194"/>
      <c r="H19" s="194"/>
      <c r="I19" s="194"/>
      <c r="J19" s="194" t="s">
        <v>951</v>
      </c>
      <c r="K19" s="194"/>
      <c r="L19" s="194"/>
      <c r="M19" s="194"/>
      <c r="N19" s="194"/>
      <c r="O19" s="194"/>
      <c r="P19" s="200"/>
    </row>
    <row r="20" spans="3:16" ht="17" thickBot="1" x14ac:dyDescent="0.3">
      <c r="C20" s="196"/>
      <c r="D20" s="197"/>
      <c r="E20" s="197"/>
      <c r="F20" s="277"/>
      <c r="G20" s="197"/>
      <c r="H20" s="197"/>
      <c r="I20" s="197"/>
      <c r="J20" s="197"/>
      <c r="K20" s="197"/>
      <c r="L20" s="197"/>
      <c r="M20" s="197"/>
      <c r="N20" s="197"/>
      <c r="O20" s="197"/>
      <c r="P20" s="198"/>
    </row>
    <row r="21" spans="3:16" ht="17" thickBot="1" x14ac:dyDescent="0.3">
      <c r="C21" s="274" t="s">
        <v>25</v>
      </c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6"/>
    </row>
    <row r="22" spans="3:16" x14ac:dyDescent="0.25">
      <c r="C22" s="201"/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3"/>
    </row>
    <row r="23" spans="3:16" x14ac:dyDescent="0.25">
      <c r="C23" s="204" t="s">
        <v>930</v>
      </c>
      <c r="D23" s="205"/>
      <c r="E23" s="205"/>
      <c r="F23" s="64" t="s">
        <v>543</v>
      </c>
      <c r="G23" s="205"/>
      <c r="H23" s="64" t="s">
        <v>547</v>
      </c>
      <c r="I23" s="205"/>
      <c r="J23" s="278" t="s">
        <v>959</v>
      </c>
      <c r="K23" s="205"/>
      <c r="L23" s="64" t="s">
        <v>514</v>
      </c>
      <c r="M23" s="205"/>
      <c r="O23" s="205"/>
      <c r="P23" s="65"/>
    </row>
    <row r="24" spans="3:16" x14ac:dyDescent="0.25">
      <c r="C24" s="204" t="s">
        <v>931</v>
      </c>
      <c r="D24" s="205"/>
      <c r="E24" s="205"/>
      <c r="F24" s="64" t="s">
        <v>546</v>
      </c>
      <c r="G24" s="205"/>
      <c r="H24" s="193"/>
      <c r="I24" s="205"/>
      <c r="K24" s="205"/>
      <c r="L24" s="205" t="s">
        <v>944</v>
      </c>
      <c r="M24" s="205"/>
      <c r="N24" s="64"/>
      <c r="O24" s="205"/>
      <c r="P24" s="65"/>
    </row>
    <row r="25" spans="3:16" x14ac:dyDescent="0.25">
      <c r="C25" s="204"/>
      <c r="D25" s="205"/>
      <c r="E25" s="205"/>
      <c r="F25" s="64"/>
      <c r="G25" s="205"/>
      <c r="H25" s="193"/>
      <c r="I25" s="205"/>
      <c r="J25" s="64" t="s">
        <v>943</v>
      </c>
      <c r="K25" s="205"/>
      <c r="L25" s="64" t="s">
        <v>545</v>
      </c>
      <c r="M25" s="205"/>
      <c r="N25" s="64"/>
      <c r="O25" s="205"/>
      <c r="P25" s="65"/>
    </row>
    <row r="26" spans="3:16" ht="32" x14ac:dyDescent="0.25">
      <c r="C26" s="204"/>
      <c r="D26" s="205"/>
      <c r="E26" s="205"/>
      <c r="F26" s="64" t="s">
        <v>891</v>
      </c>
      <c r="G26" s="205"/>
      <c r="H26" s="64" t="s">
        <v>402</v>
      </c>
      <c r="I26" s="205"/>
      <c r="J26" s="64" t="s">
        <v>565</v>
      </c>
      <c r="K26" s="205"/>
      <c r="M26" s="205"/>
      <c r="N26" s="64" t="s">
        <v>947</v>
      </c>
      <c r="O26" s="205"/>
      <c r="P26" s="65"/>
    </row>
    <row r="27" spans="3:16" x14ac:dyDescent="0.25">
      <c r="C27" s="67"/>
      <c r="D27" s="205"/>
      <c r="E27" s="205"/>
      <c r="F27" s="193"/>
      <c r="G27" s="205"/>
      <c r="H27" s="66" t="s">
        <v>515</v>
      </c>
      <c r="I27" s="205"/>
      <c r="K27" s="205"/>
      <c r="L27" s="64" t="s">
        <v>525</v>
      </c>
      <c r="M27" s="205"/>
      <c r="N27" s="193"/>
      <c r="O27" s="205"/>
      <c r="P27" s="65"/>
    </row>
    <row r="28" spans="3:16" x14ac:dyDescent="0.25">
      <c r="C28" s="67"/>
      <c r="D28" s="205"/>
      <c r="E28" s="205"/>
      <c r="F28" s="64" t="s">
        <v>838</v>
      </c>
      <c r="G28" s="205"/>
      <c r="H28" s="64" t="s">
        <v>548</v>
      </c>
      <c r="I28" s="205"/>
      <c r="J28" s="64" t="s">
        <v>939</v>
      </c>
      <c r="K28" s="205"/>
      <c r="L28" s="64" t="s">
        <v>549</v>
      </c>
      <c r="M28" s="205"/>
      <c r="N28" s="193"/>
      <c r="O28" s="205"/>
      <c r="P28" s="65"/>
    </row>
    <row r="29" spans="3:16" x14ac:dyDescent="0.25">
      <c r="C29" s="67" t="s">
        <v>932</v>
      </c>
      <c r="D29" s="205"/>
      <c r="E29" s="205"/>
      <c r="F29" s="64" t="s">
        <v>937</v>
      </c>
      <c r="G29" s="205"/>
      <c r="H29" s="193"/>
      <c r="I29" s="205"/>
      <c r="J29" s="193" t="s">
        <v>940</v>
      </c>
      <c r="K29" s="205"/>
      <c r="L29" s="193" t="s">
        <v>946</v>
      </c>
      <c r="M29" s="205"/>
      <c r="N29" s="193"/>
      <c r="O29" s="205"/>
      <c r="P29" s="65"/>
    </row>
    <row r="30" spans="3:16" x14ac:dyDescent="0.25">
      <c r="C30" s="67" t="s">
        <v>933</v>
      </c>
      <c r="D30" s="205"/>
      <c r="E30" s="205"/>
      <c r="F30" s="64" t="s">
        <v>539</v>
      </c>
      <c r="G30" s="205"/>
      <c r="H30" s="193"/>
      <c r="I30" s="205"/>
      <c r="K30" s="205"/>
      <c r="L30" s="64" t="s">
        <v>530</v>
      </c>
      <c r="M30" s="205"/>
      <c r="N30" s="193"/>
      <c r="O30" s="205"/>
      <c r="P30" s="206"/>
    </row>
    <row r="31" spans="3:16" x14ac:dyDescent="0.25">
      <c r="C31" s="67"/>
      <c r="D31" s="205"/>
      <c r="E31" s="205"/>
      <c r="F31" s="64" t="s">
        <v>516</v>
      </c>
      <c r="G31" s="205"/>
      <c r="H31" s="64" t="s">
        <v>540</v>
      </c>
      <c r="I31" s="205"/>
      <c r="J31" s="64" t="s">
        <v>518</v>
      </c>
      <c r="K31" s="205"/>
      <c r="M31" s="205"/>
      <c r="N31" s="193"/>
      <c r="O31" s="205"/>
      <c r="P31" s="206"/>
    </row>
    <row r="32" spans="3:16" x14ac:dyDescent="0.25">
      <c r="C32" s="67"/>
      <c r="D32" s="205"/>
      <c r="E32" s="205"/>
      <c r="F32" s="64" t="s">
        <v>941</v>
      </c>
      <c r="G32" s="205"/>
      <c r="H32" s="64" t="s">
        <v>556</v>
      </c>
      <c r="I32" s="205"/>
      <c r="J32" s="205" t="s">
        <v>834</v>
      </c>
      <c r="K32" s="205"/>
      <c r="L32" s="193"/>
      <c r="M32" s="205"/>
      <c r="N32" s="193"/>
      <c r="O32" s="205"/>
      <c r="P32" s="206"/>
    </row>
    <row r="33" spans="3:16" x14ac:dyDescent="0.25">
      <c r="C33" s="67"/>
      <c r="D33" s="205"/>
      <c r="E33" s="205"/>
      <c r="F33" s="193" t="s">
        <v>938</v>
      </c>
      <c r="G33" s="205"/>
      <c r="H33" s="68" t="s">
        <v>837</v>
      </c>
      <c r="I33" s="205"/>
      <c r="J33" s="64" t="s">
        <v>536</v>
      </c>
      <c r="K33" s="205"/>
      <c r="L33" s="64" t="s">
        <v>958</v>
      </c>
      <c r="M33" s="205"/>
      <c r="N33" s="193"/>
      <c r="O33" s="205"/>
      <c r="P33" s="206"/>
    </row>
    <row r="34" spans="3:16" x14ac:dyDescent="0.25">
      <c r="C34" s="67"/>
      <c r="D34" s="205"/>
      <c r="E34" s="205"/>
      <c r="F34" s="64" t="s">
        <v>533</v>
      </c>
      <c r="G34" s="205"/>
      <c r="H34" s="64" t="s">
        <v>945</v>
      </c>
      <c r="I34" s="205"/>
      <c r="K34" s="205"/>
      <c r="M34" s="205"/>
      <c r="N34" s="193"/>
      <c r="O34" s="205"/>
      <c r="P34" s="206"/>
    </row>
    <row r="35" spans="3:16" x14ac:dyDescent="0.25">
      <c r="C35" s="67"/>
      <c r="D35" s="205"/>
      <c r="E35" s="205"/>
      <c r="F35" s="193"/>
      <c r="G35" s="205"/>
      <c r="H35" s="68"/>
      <c r="I35" s="205"/>
      <c r="J35" s="64" t="s">
        <v>832</v>
      </c>
      <c r="K35" s="205"/>
      <c r="L35" s="68" t="s">
        <v>567</v>
      </c>
      <c r="M35" s="205"/>
      <c r="N35" s="193"/>
      <c r="O35" s="205"/>
      <c r="P35" s="206"/>
    </row>
    <row r="36" spans="3:16" x14ac:dyDescent="0.25">
      <c r="C36" s="67"/>
      <c r="D36" s="205"/>
      <c r="E36" s="205"/>
      <c r="F36" s="64" t="s">
        <v>551</v>
      </c>
      <c r="G36" s="205"/>
      <c r="I36" s="205"/>
      <c r="J36" s="64" t="s">
        <v>568</v>
      </c>
      <c r="K36" s="205"/>
      <c r="L36" s="64"/>
      <c r="M36" s="205"/>
      <c r="N36" s="193"/>
      <c r="O36" s="205"/>
      <c r="P36" s="206"/>
    </row>
    <row r="37" spans="3:16" x14ac:dyDescent="0.25">
      <c r="C37" s="70"/>
      <c r="D37" s="205"/>
      <c r="E37" s="205"/>
      <c r="F37" s="193"/>
      <c r="G37" s="205"/>
      <c r="H37" s="193"/>
      <c r="I37" s="205"/>
      <c r="K37" s="205"/>
      <c r="M37" s="205"/>
      <c r="N37" s="64"/>
      <c r="O37" s="205"/>
      <c r="P37" s="206"/>
    </row>
    <row r="38" spans="3:16" x14ac:dyDescent="0.25">
      <c r="C38" s="70"/>
      <c r="D38" s="205"/>
      <c r="E38" s="205"/>
      <c r="F38" s="193"/>
      <c r="G38" s="205"/>
      <c r="H38" s="193"/>
      <c r="I38" s="205"/>
      <c r="J38" s="205"/>
      <c r="K38" s="205"/>
      <c r="L38" s="64"/>
      <c r="M38" s="205"/>
      <c r="N38" s="64"/>
      <c r="O38" s="205"/>
      <c r="P38" s="206"/>
    </row>
    <row r="39" spans="3:16" x14ac:dyDescent="0.25">
      <c r="C39" s="70"/>
      <c r="D39" s="205"/>
      <c r="E39" s="205"/>
      <c r="F39" s="205"/>
      <c r="G39" s="205"/>
      <c r="H39" s="193"/>
      <c r="I39" s="205"/>
      <c r="J39" s="205"/>
      <c r="K39" s="205"/>
      <c r="L39" s="193"/>
      <c r="M39" s="205"/>
      <c r="N39" s="205"/>
      <c r="O39" s="205"/>
      <c r="P39" s="206"/>
    </row>
    <row r="40" spans="3:16" ht="17" thickBot="1" x14ac:dyDescent="0.3">
      <c r="C40" s="207"/>
      <c r="D40" s="208"/>
      <c r="E40" s="208"/>
      <c r="F40" s="208"/>
      <c r="G40" s="208"/>
      <c r="H40" s="208"/>
      <c r="I40" s="208"/>
      <c r="J40" s="208"/>
      <c r="K40" s="208"/>
      <c r="L40" s="208"/>
      <c r="M40" s="208"/>
      <c r="N40" s="208"/>
      <c r="O40" s="208"/>
      <c r="P40" s="209"/>
    </row>
    <row r="46" spans="3:16" ht="17" thickBot="1" x14ac:dyDescent="0.3">
      <c r="C46" s="210"/>
    </row>
    <row r="47" spans="3:16" s="228" customFormat="1" ht="17" thickBot="1" x14ac:dyDescent="0.3">
      <c r="C47" s="227" t="s">
        <v>462</v>
      </c>
    </row>
    <row r="48" spans="3:16" s="228" customFormat="1" x14ac:dyDescent="0.25">
      <c r="C48" s="229" t="s">
        <v>463</v>
      </c>
      <c r="D48" s="230"/>
      <c r="E48" s="230"/>
      <c r="F48" s="230" t="s">
        <v>464</v>
      </c>
      <c r="G48" s="230"/>
      <c r="H48" s="230" t="s">
        <v>465</v>
      </c>
      <c r="I48" s="230"/>
      <c r="J48" s="230" t="s">
        <v>466</v>
      </c>
      <c r="K48" s="230"/>
      <c r="L48" s="230" t="s">
        <v>467</v>
      </c>
      <c r="M48" s="230"/>
      <c r="N48" s="230"/>
      <c r="O48" s="230"/>
      <c r="P48" s="231"/>
    </row>
    <row r="49" spans="3:16" s="228" customFormat="1" x14ac:dyDescent="0.25">
      <c r="C49" s="232" t="s">
        <v>468</v>
      </c>
      <c r="D49" s="233"/>
      <c r="E49" s="233"/>
      <c r="F49" s="234" t="s">
        <v>469</v>
      </c>
      <c r="G49" s="233"/>
      <c r="H49" s="233" t="s">
        <v>470</v>
      </c>
      <c r="I49" s="233"/>
      <c r="J49" s="234" t="s">
        <v>471</v>
      </c>
      <c r="K49" s="233"/>
      <c r="L49" s="234" t="s">
        <v>472</v>
      </c>
      <c r="M49" s="233"/>
      <c r="N49" s="233"/>
      <c r="O49" s="233"/>
      <c r="P49" s="235"/>
    </row>
    <row r="50" spans="3:16" s="228" customFormat="1" x14ac:dyDescent="0.25">
      <c r="C50" s="232" t="s">
        <v>473</v>
      </c>
      <c r="D50" s="233"/>
      <c r="E50" s="233"/>
      <c r="F50" s="233" t="s">
        <v>474</v>
      </c>
      <c r="G50" s="233"/>
      <c r="H50" s="233" t="s">
        <v>475</v>
      </c>
      <c r="I50" s="233"/>
      <c r="J50" s="233"/>
      <c r="K50" s="233"/>
      <c r="L50" s="233" t="s">
        <v>476</v>
      </c>
      <c r="M50" s="233"/>
      <c r="N50" s="233"/>
      <c r="O50" s="233"/>
      <c r="P50" s="235"/>
    </row>
    <row r="51" spans="3:16" s="228" customFormat="1" x14ac:dyDescent="0.25">
      <c r="C51" s="232"/>
      <c r="D51" s="233"/>
      <c r="E51" s="233"/>
      <c r="F51" s="234"/>
      <c r="G51" s="234"/>
      <c r="H51" s="233"/>
      <c r="I51" s="233"/>
      <c r="J51" s="234"/>
      <c r="K51" s="233"/>
      <c r="L51" s="233"/>
      <c r="M51" s="233"/>
      <c r="N51" s="233"/>
      <c r="O51" s="233"/>
      <c r="P51" s="235"/>
    </row>
    <row r="52" spans="3:16" s="239" customFormat="1" ht="17" thickBot="1" x14ac:dyDescent="0.3">
      <c r="C52" s="236"/>
      <c r="D52" s="237"/>
      <c r="E52" s="237"/>
      <c r="F52" s="237"/>
      <c r="G52" s="237"/>
      <c r="H52" s="237"/>
      <c r="I52" s="237"/>
      <c r="J52" s="237"/>
      <c r="K52" s="237"/>
      <c r="L52" s="237"/>
      <c r="M52" s="237"/>
      <c r="N52" s="237"/>
      <c r="O52" s="237"/>
      <c r="P52" s="238"/>
    </row>
    <row r="53" spans="3:16" s="239" customFormat="1" ht="17" thickBot="1" x14ac:dyDescent="0.3">
      <c r="C53" s="240" t="s">
        <v>477</v>
      </c>
      <c r="D53" s="241"/>
      <c r="E53" s="241"/>
      <c r="F53" s="241" t="s">
        <v>478</v>
      </c>
      <c r="G53" s="241"/>
      <c r="H53" s="241" t="s">
        <v>479</v>
      </c>
      <c r="I53" s="241"/>
      <c r="J53" s="241" t="s">
        <v>480</v>
      </c>
      <c r="K53" s="241"/>
      <c r="L53" s="241" t="s">
        <v>481</v>
      </c>
      <c r="M53" s="241"/>
      <c r="N53" s="241" t="s">
        <v>482</v>
      </c>
      <c r="O53" s="241"/>
      <c r="P53" s="242" t="s">
        <v>483</v>
      </c>
    </row>
    <row r="54" spans="3:16" s="239" customFormat="1" x14ac:dyDescent="0.25">
      <c r="C54" s="232" t="s">
        <v>484</v>
      </c>
      <c r="D54" s="234"/>
      <c r="E54" s="234"/>
      <c r="F54" s="234" t="s">
        <v>485</v>
      </c>
      <c r="G54" s="234"/>
      <c r="H54" s="234" t="s">
        <v>486</v>
      </c>
      <c r="I54" s="234"/>
      <c r="J54" s="234" t="s">
        <v>487</v>
      </c>
      <c r="K54" s="234"/>
      <c r="L54" s="234" t="s">
        <v>488</v>
      </c>
      <c r="M54" s="234"/>
      <c r="N54" s="234" t="s">
        <v>489</v>
      </c>
      <c r="O54" s="234"/>
      <c r="P54" s="243" t="s">
        <v>490</v>
      </c>
    </row>
    <row r="55" spans="3:16" s="239" customFormat="1" ht="32" x14ac:dyDescent="0.25">
      <c r="C55" s="232" t="s">
        <v>491</v>
      </c>
      <c r="D55" s="234"/>
      <c r="E55" s="234"/>
      <c r="F55" s="234" t="s">
        <v>492</v>
      </c>
      <c r="G55" s="234"/>
      <c r="H55" s="234" t="s">
        <v>493</v>
      </c>
      <c r="I55" s="234"/>
      <c r="J55" s="234"/>
      <c r="K55" s="234"/>
      <c r="L55" s="234"/>
      <c r="M55" s="234"/>
      <c r="N55" s="234"/>
      <c r="O55" s="234"/>
      <c r="P55" s="243"/>
    </row>
    <row r="56" spans="3:16" s="239" customFormat="1" x14ac:dyDescent="0.25">
      <c r="C56" s="232" t="s">
        <v>494</v>
      </c>
      <c r="D56" s="234"/>
      <c r="E56" s="234"/>
      <c r="F56" s="234" t="s">
        <v>495</v>
      </c>
      <c r="G56" s="234"/>
      <c r="H56" s="234"/>
      <c r="I56" s="234"/>
      <c r="J56" s="234"/>
      <c r="K56" s="234"/>
      <c r="L56" s="234"/>
      <c r="M56" s="234"/>
      <c r="N56" s="234"/>
      <c r="O56" s="234"/>
      <c r="P56" s="243"/>
    </row>
    <row r="57" spans="3:16" s="239" customFormat="1" ht="32" x14ac:dyDescent="0.25">
      <c r="C57" s="232"/>
      <c r="D57" s="234"/>
      <c r="E57" s="234"/>
      <c r="F57" s="234" t="s">
        <v>496</v>
      </c>
      <c r="G57" s="234"/>
      <c r="H57" s="234"/>
      <c r="I57" s="234"/>
      <c r="J57" s="234"/>
      <c r="K57" s="234"/>
      <c r="L57" s="234"/>
      <c r="M57" s="234"/>
      <c r="N57" s="234"/>
      <c r="O57" s="234"/>
      <c r="P57" s="243"/>
    </row>
    <row r="58" spans="3:16" s="239" customFormat="1" ht="49" thickBot="1" x14ac:dyDescent="0.3">
      <c r="C58" s="232" t="s">
        <v>497</v>
      </c>
      <c r="D58" s="234"/>
      <c r="E58" s="234"/>
      <c r="F58" s="234" t="s">
        <v>498</v>
      </c>
      <c r="G58" s="234"/>
      <c r="I58" s="234"/>
      <c r="J58" s="234"/>
      <c r="K58" s="234"/>
      <c r="L58" s="234"/>
      <c r="M58" s="234"/>
      <c r="N58" s="234"/>
      <c r="O58" s="234"/>
      <c r="P58" s="243"/>
    </row>
    <row r="59" spans="3:16" s="239" customFormat="1" x14ac:dyDescent="0.25">
      <c r="C59" s="244"/>
      <c r="D59" s="245"/>
      <c r="E59" s="245"/>
      <c r="F59" s="245"/>
      <c r="G59" s="245"/>
      <c r="H59" s="245"/>
      <c r="I59" s="245"/>
      <c r="J59" s="245"/>
      <c r="K59" s="245"/>
      <c r="L59" s="245"/>
      <c r="M59" s="245"/>
      <c r="N59" s="245"/>
      <c r="O59" s="245"/>
      <c r="P59" s="246"/>
    </row>
    <row r="60" spans="3:16" s="239" customFormat="1" x14ac:dyDescent="0.25">
      <c r="C60" s="232" t="s">
        <v>499</v>
      </c>
      <c r="D60" s="234"/>
      <c r="E60" s="234"/>
      <c r="F60" s="234" t="s">
        <v>500</v>
      </c>
      <c r="G60" s="234"/>
      <c r="H60" s="234" t="s">
        <v>501</v>
      </c>
      <c r="I60" s="234"/>
      <c r="J60" s="234" t="s">
        <v>502</v>
      </c>
      <c r="K60" s="234"/>
      <c r="L60" s="234" t="s">
        <v>503</v>
      </c>
      <c r="M60" s="234"/>
      <c r="N60" s="234"/>
      <c r="O60" s="234"/>
      <c r="P60" s="243"/>
    </row>
    <row r="61" spans="3:16" s="239" customFormat="1" x14ac:dyDescent="0.25">
      <c r="C61" s="232"/>
      <c r="D61" s="234"/>
      <c r="E61" s="234"/>
      <c r="F61" s="234"/>
      <c r="G61" s="234"/>
      <c r="H61" s="234" t="s">
        <v>504</v>
      </c>
      <c r="I61" s="234"/>
      <c r="J61" s="234"/>
      <c r="K61" s="234"/>
      <c r="L61" s="234"/>
      <c r="M61" s="234"/>
      <c r="N61" s="234"/>
      <c r="O61" s="234"/>
      <c r="P61" s="243"/>
    </row>
    <row r="62" spans="3:16" s="239" customFormat="1" x14ac:dyDescent="0.25">
      <c r="C62" s="232"/>
      <c r="D62" s="234"/>
      <c r="E62" s="234"/>
      <c r="F62" s="234"/>
      <c r="G62" s="234"/>
      <c r="H62" s="234"/>
      <c r="I62" s="234"/>
      <c r="J62" s="234"/>
      <c r="K62" s="234"/>
      <c r="L62" s="234"/>
      <c r="M62" s="234"/>
      <c r="N62" s="234"/>
      <c r="O62" s="234"/>
      <c r="P62" s="243"/>
    </row>
    <row r="63" spans="3:16" s="239" customFormat="1" x14ac:dyDescent="0.25">
      <c r="C63" s="232"/>
      <c r="D63" s="234"/>
      <c r="E63" s="234"/>
      <c r="F63" s="234"/>
      <c r="G63" s="234"/>
      <c r="H63" s="234"/>
      <c r="I63" s="234"/>
      <c r="J63" s="234"/>
      <c r="K63" s="234"/>
      <c r="L63" s="234"/>
      <c r="M63" s="234"/>
      <c r="N63" s="234"/>
      <c r="O63" s="234"/>
      <c r="P63" s="243"/>
    </row>
    <row r="64" spans="3:16" s="239" customFormat="1" ht="33" thickBot="1" x14ac:dyDescent="0.3">
      <c r="C64" s="236" t="s">
        <v>505</v>
      </c>
      <c r="D64" s="237"/>
      <c r="E64" s="237"/>
      <c r="F64" s="237" t="s">
        <v>506</v>
      </c>
      <c r="G64" s="237"/>
      <c r="H64" s="237" t="s">
        <v>507</v>
      </c>
      <c r="I64" s="237"/>
      <c r="J64" s="237" t="s">
        <v>508</v>
      </c>
      <c r="K64" s="237"/>
      <c r="L64" s="237" t="s">
        <v>508</v>
      </c>
      <c r="M64" s="237"/>
      <c r="N64" s="237"/>
      <c r="O64" s="237"/>
      <c r="P64" s="238"/>
    </row>
    <row r="65" spans="3:18" s="239" customFormat="1" x14ac:dyDescent="0.25">
      <c r="C65" s="244"/>
      <c r="D65" s="234"/>
      <c r="E65" s="245"/>
      <c r="F65" s="245"/>
      <c r="G65" s="245"/>
      <c r="H65" s="245"/>
      <c r="I65" s="245"/>
      <c r="J65" s="245"/>
      <c r="K65" s="245"/>
      <c r="L65" s="245"/>
      <c r="M65" s="245"/>
      <c r="N65" s="245"/>
      <c r="O65" s="245"/>
      <c r="P65" s="246"/>
    </row>
    <row r="66" spans="3:18" s="250" customFormat="1" x14ac:dyDescent="0.25">
      <c r="C66" s="247" t="s">
        <v>509</v>
      </c>
      <c r="D66" s="248"/>
      <c r="E66" s="248"/>
      <c r="F66" s="249" t="s">
        <v>510</v>
      </c>
      <c r="H66" s="249" t="s">
        <v>838</v>
      </c>
      <c r="I66" s="248"/>
      <c r="J66" s="249" t="s">
        <v>523</v>
      </c>
      <c r="L66" s="249" t="s">
        <v>513</v>
      </c>
      <c r="N66" s="249" t="s">
        <v>514</v>
      </c>
      <c r="P66" s="251"/>
      <c r="R66" s="249"/>
    </row>
    <row r="67" spans="3:18" s="250" customFormat="1" x14ac:dyDescent="0.25">
      <c r="C67" s="247"/>
      <c r="D67" s="248"/>
      <c r="E67" s="248"/>
      <c r="F67" s="252" t="s">
        <v>515</v>
      </c>
      <c r="H67" s="249" t="s">
        <v>516</v>
      </c>
      <c r="I67" s="248"/>
      <c r="J67" s="249" t="s">
        <v>529</v>
      </c>
      <c r="L67" s="249" t="s">
        <v>518</v>
      </c>
      <c r="N67" s="249" t="s">
        <v>519</v>
      </c>
      <c r="P67" s="251" t="s">
        <v>839</v>
      </c>
      <c r="Q67" s="248"/>
    </row>
    <row r="68" spans="3:18" s="250" customFormat="1" x14ac:dyDescent="0.25">
      <c r="C68" s="253" t="s">
        <v>520</v>
      </c>
      <c r="D68" s="248"/>
      <c r="E68" s="248"/>
      <c r="F68" s="249" t="s">
        <v>521</v>
      </c>
      <c r="H68" s="249" t="s">
        <v>522</v>
      </c>
      <c r="I68" s="248"/>
      <c r="J68" s="249" t="s">
        <v>534</v>
      </c>
      <c r="L68" s="248" t="s">
        <v>563</v>
      </c>
      <c r="N68" s="249" t="s">
        <v>525</v>
      </c>
      <c r="P68" s="251"/>
      <c r="Q68" s="248"/>
    </row>
    <row r="69" spans="3:18" s="250" customFormat="1" x14ac:dyDescent="0.25">
      <c r="C69" s="253" t="s">
        <v>526</v>
      </c>
      <c r="D69" s="248"/>
      <c r="E69" s="248"/>
      <c r="F69" s="252" t="s">
        <v>538</v>
      </c>
      <c r="H69" s="249" t="s">
        <v>528</v>
      </c>
      <c r="I69" s="248"/>
      <c r="N69" s="249" t="s">
        <v>833</v>
      </c>
      <c r="P69" s="251"/>
      <c r="Q69" s="248"/>
    </row>
    <row r="70" spans="3:18" s="250" customFormat="1" x14ac:dyDescent="0.25">
      <c r="C70" s="253" t="s">
        <v>531</v>
      </c>
      <c r="D70" s="248"/>
      <c r="E70" s="248"/>
      <c r="F70" s="249" t="s">
        <v>543</v>
      </c>
      <c r="H70" s="249" t="s">
        <v>533</v>
      </c>
      <c r="I70" s="248"/>
      <c r="J70" s="249" t="s">
        <v>540</v>
      </c>
      <c r="L70" s="249" t="s">
        <v>541</v>
      </c>
      <c r="N70" s="249" t="s">
        <v>536</v>
      </c>
      <c r="P70" s="251"/>
      <c r="Q70" s="248"/>
    </row>
    <row r="71" spans="3:18" s="250" customFormat="1" x14ac:dyDescent="0.25">
      <c r="C71" s="253" t="s">
        <v>537</v>
      </c>
      <c r="D71" s="248"/>
      <c r="E71" s="248"/>
      <c r="F71" s="249" t="s">
        <v>546</v>
      </c>
      <c r="H71" s="249" t="s">
        <v>539</v>
      </c>
      <c r="I71" s="248"/>
      <c r="J71" s="249" t="s">
        <v>548</v>
      </c>
      <c r="L71" s="249" t="s">
        <v>840</v>
      </c>
      <c r="N71" s="250" t="s">
        <v>834</v>
      </c>
      <c r="P71" s="254"/>
      <c r="Q71" s="248"/>
    </row>
    <row r="72" spans="3:18" s="250" customFormat="1" x14ac:dyDescent="0.25">
      <c r="C72" s="253" t="s">
        <v>542</v>
      </c>
      <c r="D72" s="248"/>
      <c r="E72" s="248"/>
      <c r="I72" s="248"/>
      <c r="J72" s="249" t="s">
        <v>545</v>
      </c>
      <c r="L72" s="249" t="s">
        <v>549</v>
      </c>
      <c r="P72" s="254"/>
      <c r="Q72" s="248"/>
    </row>
    <row r="73" spans="3:18" s="250" customFormat="1" x14ac:dyDescent="0.25">
      <c r="C73" s="255" t="s">
        <v>550</v>
      </c>
      <c r="D73" s="248"/>
      <c r="E73" s="248"/>
      <c r="H73" s="249" t="s">
        <v>836</v>
      </c>
      <c r="I73" s="248"/>
      <c r="L73" s="249" t="s">
        <v>553</v>
      </c>
      <c r="N73" s="248"/>
      <c r="P73" s="254"/>
      <c r="Q73" s="248"/>
    </row>
    <row r="74" spans="3:18" s="250" customFormat="1" x14ac:dyDescent="0.25">
      <c r="C74" s="256" t="s">
        <v>555</v>
      </c>
      <c r="D74" s="248"/>
      <c r="E74" s="248"/>
      <c r="F74" s="248"/>
      <c r="G74" s="248"/>
      <c r="H74" s="249" t="s">
        <v>551</v>
      </c>
      <c r="I74" s="248"/>
      <c r="N74" s="249" t="s">
        <v>554</v>
      </c>
      <c r="P74" s="254"/>
      <c r="Q74" s="248"/>
    </row>
    <row r="75" spans="3:18" s="250" customFormat="1" ht="32" x14ac:dyDescent="0.25">
      <c r="C75" s="256" t="s">
        <v>558</v>
      </c>
      <c r="D75" s="248"/>
      <c r="E75" s="248"/>
      <c r="F75" s="248"/>
      <c r="G75" s="248"/>
      <c r="H75" s="249" t="s">
        <v>556</v>
      </c>
      <c r="I75" s="248"/>
      <c r="J75" s="249" t="s">
        <v>552</v>
      </c>
      <c r="L75" s="249" t="s">
        <v>530</v>
      </c>
      <c r="N75" s="249"/>
      <c r="P75" s="254"/>
      <c r="Q75" s="248"/>
    </row>
    <row r="76" spans="3:18" s="250" customFormat="1" ht="32" x14ac:dyDescent="0.25">
      <c r="C76" s="256" t="s">
        <v>560</v>
      </c>
      <c r="D76" s="248"/>
      <c r="E76" s="248"/>
      <c r="F76" s="248"/>
      <c r="G76" s="248"/>
      <c r="H76" s="257" t="s">
        <v>837</v>
      </c>
      <c r="I76" s="248"/>
      <c r="J76" s="249" t="s">
        <v>565</v>
      </c>
      <c r="K76" s="248"/>
      <c r="M76" s="248"/>
      <c r="N76" s="249"/>
      <c r="P76" s="254"/>
      <c r="Q76" s="248"/>
    </row>
    <row r="77" spans="3:18" s="250" customFormat="1" x14ac:dyDescent="0.25">
      <c r="C77" s="256"/>
      <c r="D77" s="248"/>
      <c r="E77" s="248"/>
      <c r="F77" s="248"/>
      <c r="G77" s="248"/>
      <c r="H77" s="257" t="s">
        <v>561</v>
      </c>
      <c r="I77" s="248"/>
      <c r="J77" s="248"/>
      <c r="K77" s="248"/>
      <c r="L77" s="248"/>
      <c r="M77" s="248"/>
      <c r="N77" s="249"/>
      <c r="P77" s="254"/>
      <c r="Q77" s="248"/>
    </row>
    <row r="78" spans="3:18" s="250" customFormat="1" x14ac:dyDescent="0.25">
      <c r="C78" s="256"/>
      <c r="D78" s="248"/>
      <c r="E78" s="248"/>
      <c r="F78" s="248"/>
      <c r="G78" s="248"/>
      <c r="H78" s="249" t="s">
        <v>841</v>
      </c>
      <c r="I78" s="248"/>
      <c r="J78" s="248"/>
      <c r="K78" s="248"/>
      <c r="L78" s="249"/>
      <c r="M78" s="248"/>
      <c r="N78" s="249"/>
      <c r="P78" s="254"/>
      <c r="Q78" s="248"/>
    </row>
    <row r="79" spans="3:18" s="250" customFormat="1" x14ac:dyDescent="0.25">
      <c r="C79" s="256"/>
      <c r="E79" s="248"/>
      <c r="F79" s="248"/>
      <c r="G79" s="248"/>
      <c r="H79" s="257" t="s">
        <v>842</v>
      </c>
      <c r="I79" s="248"/>
      <c r="J79" s="248"/>
      <c r="K79" s="248"/>
      <c r="L79" s="249"/>
      <c r="M79" s="248"/>
      <c r="N79" s="248"/>
      <c r="O79" s="248"/>
      <c r="P79" s="254"/>
      <c r="Q79" s="248"/>
    </row>
    <row r="80" spans="3:18" s="250" customFormat="1" ht="17" thickBot="1" x14ac:dyDescent="0.3">
      <c r="C80" s="258"/>
      <c r="D80" s="259"/>
      <c r="E80" s="259"/>
      <c r="F80" s="259"/>
      <c r="G80" s="259"/>
      <c r="H80" s="259"/>
      <c r="I80" s="259"/>
      <c r="J80" s="259"/>
      <c r="K80" s="259"/>
      <c r="M80" s="248"/>
      <c r="N80" s="259"/>
      <c r="O80" s="259"/>
      <c r="P80" s="260"/>
      <c r="Q80" s="248"/>
    </row>
    <row r="81" spans="3:17" s="250" customFormat="1" x14ac:dyDescent="0.25">
      <c r="C81" s="261"/>
      <c r="D81" s="262"/>
      <c r="E81" s="262"/>
      <c r="F81" s="262"/>
      <c r="G81" s="262"/>
      <c r="H81" s="262"/>
      <c r="I81" s="262"/>
      <c r="J81" s="262"/>
      <c r="K81" s="262"/>
      <c r="L81" s="263"/>
      <c r="M81" s="263"/>
      <c r="N81" s="262"/>
      <c r="O81" s="262"/>
      <c r="P81" s="264"/>
      <c r="Q81" s="248"/>
    </row>
    <row r="82" spans="3:17" s="250" customFormat="1" x14ac:dyDescent="0.25">
      <c r="C82" s="247"/>
      <c r="D82" s="248"/>
      <c r="E82" s="248"/>
      <c r="F82" s="257" t="s">
        <v>564</v>
      </c>
      <c r="G82" s="248"/>
      <c r="I82" s="248"/>
      <c r="J82" s="249" t="s">
        <v>566</v>
      </c>
      <c r="K82" s="248"/>
      <c r="L82" s="257" t="s">
        <v>567</v>
      </c>
      <c r="M82" s="248"/>
      <c r="N82" s="249" t="s">
        <v>568</v>
      </c>
      <c r="O82" s="248"/>
      <c r="P82" s="254"/>
      <c r="Q82" s="248"/>
    </row>
    <row r="83" spans="3:17" s="250" customFormat="1" x14ac:dyDescent="0.25">
      <c r="C83" s="247"/>
      <c r="D83" s="248"/>
      <c r="E83" s="248"/>
      <c r="F83" s="257" t="s">
        <v>569</v>
      </c>
      <c r="G83" s="248"/>
      <c r="H83" s="248"/>
      <c r="I83" s="248"/>
      <c r="J83" s="248"/>
      <c r="K83" s="248"/>
      <c r="M83" s="248"/>
      <c r="N83" s="248"/>
      <c r="O83" s="248"/>
      <c r="P83" s="254"/>
      <c r="Q83" s="248"/>
    </row>
    <row r="84" spans="3:17" s="250" customFormat="1" x14ac:dyDescent="0.25">
      <c r="C84" s="247"/>
      <c r="D84" s="248"/>
      <c r="E84" s="248"/>
      <c r="F84" s="257" t="s">
        <v>570</v>
      </c>
      <c r="G84" s="248"/>
      <c r="H84" s="248"/>
      <c r="I84" s="248"/>
      <c r="J84" s="249"/>
      <c r="K84" s="248"/>
      <c r="L84" s="248"/>
      <c r="M84" s="248"/>
      <c r="N84" s="248"/>
      <c r="O84" s="248"/>
      <c r="P84" s="254"/>
      <c r="Q84" s="248"/>
    </row>
    <row r="85" spans="3:17" s="250" customFormat="1" x14ac:dyDescent="0.25">
      <c r="C85" s="247"/>
      <c r="D85" s="248"/>
      <c r="E85" s="248"/>
      <c r="F85" s="257" t="s">
        <v>571</v>
      </c>
      <c r="G85" s="248"/>
      <c r="H85" s="248"/>
      <c r="I85" s="248"/>
      <c r="J85" s="249"/>
      <c r="K85" s="248"/>
      <c r="L85" s="248"/>
      <c r="M85" s="248"/>
      <c r="N85" s="248"/>
      <c r="O85" s="248"/>
      <c r="P85" s="254"/>
      <c r="Q85" s="248"/>
    </row>
    <row r="86" spans="3:17" s="250" customFormat="1" x14ac:dyDescent="0.25">
      <c r="C86" s="247"/>
      <c r="D86" s="248"/>
      <c r="E86" s="248"/>
      <c r="F86" s="257" t="s">
        <v>572</v>
      </c>
      <c r="G86" s="248"/>
      <c r="H86" s="248"/>
      <c r="I86" s="248"/>
      <c r="J86" s="248"/>
      <c r="K86" s="248"/>
      <c r="L86" s="248"/>
      <c r="M86" s="248"/>
      <c r="N86" s="248"/>
      <c r="O86" s="248"/>
      <c r="P86" s="254"/>
      <c r="Q86" s="248"/>
    </row>
    <row r="87" spans="3:17" s="250" customFormat="1" ht="17" thickBot="1" x14ac:dyDescent="0.3">
      <c r="C87" s="258"/>
      <c r="D87" s="259"/>
      <c r="E87" s="259"/>
      <c r="F87" s="265" t="s">
        <v>573</v>
      </c>
      <c r="G87" s="259"/>
      <c r="H87" s="259"/>
      <c r="I87" s="259"/>
      <c r="J87" s="259"/>
      <c r="K87" s="259"/>
      <c r="L87" s="259"/>
      <c r="M87" s="259"/>
      <c r="N87" s="259"/>
      <c r="O87" s="259"/>
      <c r="P87" s="260"/>
      <c r="Q87" s="248"/>
    </row>
    <row r="88" spans="3:17" s="250" customFormat="1" x14ac:dyDescent="0.25"/>
    <row r="89" spans="3:17" s="250" customFormat="1" x14ac:dyDescent="0.25">
      <c r="C89" s="228" t="s">
        <v>574</v>
      </c>
    </row>
    <row r="90" spans="3:17" s="250" customFormat="1" x14ac:dyDescent="0.25">
      <c r="C90" s="228" t="s">
        <v>575</v>
      </c>
    </row>
    <row r="91" spans="3:17" s="250" customFormat="1" x14ac:dyDescent="0.25">
      <c r="C91" s="228" t="s">
        <v>576</v>
      </c>
    </row>
    <row r="92" spans="3:17" s="250" customFormat="1" x14ac:dyDescent="0.25"/>
    <row r="93" spans="3:17" s="250" customFormat="1" x14ac:dyDescent="0.25">
      <c r="C93" s="250" t="s">
        <v>577</v>
      </c>
    </row>
    <row r="94" spans="3:17" s="239" customFormat="1" x14ac:dyDescent="0.25">
      <c r="C94" s="239" t="s">
        <v>578</v>
      </c>
    </row>
    <row r="95" spans="3:17" s="239" customFormat="1" x14ac:dyDescent="0.25">
      <c r="C95" s="239" t="s">
        <v>579</v>
      </c>
    </row>
    <row r="96" spans="3:17" s="239" customFormat="1" x14ac:dyDescent="0.25">
      <c r="C96" s="239" t="s">
        <v>580</v>
      </c>
    </row>
    <row r="97" spans="3:6" x14ac:dyDescent="0.25">
      <c r="C97" s="210"/>
    </row>
    <row r="98" spans="3:6" x14ac:dyDescent="0.25">
      <c r="C98" s="210"/>
    </row>
    <row r="99" spans="3:6" x14ac:dyDescent="0.25">
      <c r="C99" s="210"/>
    </row>
    <row r="100" spans="3:6" x14ac:dyDescent="0.25">
      <c r="C100" s="210"/>
      <c r="F100" s="210"/>
    </row>
    <row r="101" spans="3:6" x14ac:dyDescent="0.25">
      <c r="C101" s="210"/>
      <c r="F101" s="210"/>
    </row>
    <row r="102" spans="3:6" x14ac:dyDescent="0.25">
      <c r="C102" s="210"/>
      <c r="F102" s="210"/>
    </row>
    <row r="103" spans="3:6" x14ac:dyDescent="0.25">
      <c r="C103" s="210"/>
      <c r="F103" s="210"/>
    </row>
    <row r="104" spans="3:6" x14ac:dyDescent="0.25">
      <c r="C104" s="210"/>
      <c r="F104" s="210"/>
    </row>
  </sheetData>
  <phoneticPr fontId="4" type="noConversion"/>
  <conditionalFormatting sqref="R66 J82:J90 N82 F76:F95 N66:N71 N74:N78 L81:L82 C78:C79 C68:C76 F66:F71 P67:P70 J75:J76 L66:L68 L70:L73 L75 L77:L79 J66:J68 J70:J72 H66:H71 H73:H79 H23 F34 F36 H26:H28 F28:F32 F23:F26 J28 P23:P29 N24:N26 N37:N38 H31:H35 J31:J33 J35:J36 L33 L38 L35:L36 L23:L25 L27:L28">
    <cfRule type="cellIs" dxfId="123" priority="9" operator="equal">
      <formula>"TBD"</formula>
    </cfRule>
  </conditionalFormatting>
  <conditionalFormatting sqref="C77">
    <cfRule type="cellIs" dxfId="122" priority="8" operator="equal">
      <formula>"TBD"</formula>
    </cfRule>
  </conditionalFormatting>
  <conditionalFormatting sqref="P66">
    <cfRule type="cellIs" dxfId="121" priority="7" operator="equal">
      <formula>"TBD"</formula>
    </cfRule>
  </conditionalFormatting>
  <conditionalFormatting sqref="M81">
    <cfRule type="cellIs" dxfId="120" priority="6" operator="equal">
      <formula>"TBD"</formula>
    </cfRule>
  </conditionalFormatting>
  <conditionalFormatting sqref="F39:F40 C38:C39 C27:C36 L30 J25:J26">
    <cfRule type="cellIs" dxfId="119" priority="5" operator="equal">
      <formula>"TBD"</formula>
    </cfRule>
  </conditionalFormatting>
  <conditionalFormatting sqref="C37">
    <cfRule type="cellIs" dxfId="118" priority="4" operator="equal">
      <formula>"TBD"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4"/>
  <sheetViews>
    <sheetView topLeftCell="A18" zoomScale="160" zoomScaleNormal="160" zoomScalePageLayoutView="160" workbookViewId="0">
      <selection activeCell="C12" sqref="C12"/>
    </sheetView>
  </sheetViews>
  <sheetFormatPr baseColWidth="10" defaultColWidth="11.5703125" defaultRowHeight="18" x14ac:dyDescent="0.25"/>
  <sheetData>
    <row r="2" spans="1:4" x14ac:dyDescent="0.25">
      <c r="A2" t="s">
        <v>680</v>
      </c>
    </row>
    <row r="3" spans="1:4" x14ac:dyDescent="0.25">
      <c r="A3">
        <v>1</v>
      </c>
      <c r="B3" t="s">
        <v>693</v>
      </c>
    </row>
    <row r="4" spans="1:4" x14ac:dyDescent="0.25">
      <c r="B4" t="s">
        <v>692</v>
      </c>
    </row>
    <row r="5" spans="1:4" x14ac:dyDescent="0.25">
      <c r="B5" t="s">
        <v>691</v>
      </c>
    </row>
    <row r="6" spans="1:4" x14ac:dyDescent="0.25">
      <c r="B6" t="s">
        <v>682</v>
      </c>
    </row>
    <row r="7" spans="1:4" x14ac:dyDescent="0.25">
      <c r="B7" t="s">
        <v>684</v>
      </c>
    </row>
    <row r="8" spans="1:4" x14ac:dyDescent="0.25">
      <c r="B8" t="s">
        <v>700</v>
      </c>
    </row>
    <row r="9" spans="1:4" x14ac:dyDescent="0.25">
      <c r="A9">
        <v>2</v>
      </c>
      <c r="B9" t="s">
        <v>681</v>
      </c>
    </row>
    <row r="10" spans="1:4" x14ac:dyDescent="0.25">
      <c r="A10">
        <v>3</v>
      </c>
      <c r="B10" t="s">
        <v>683</v>
      </c>
    </row>
    <row r="11" spans="1:4" x14ac:dyDescent="0.25">
      <c r="A11">
        <v>4</v>
      </c>
      <c r="B11" t="s">
        <v>714</v>
      </c>
    </row>
    <row r="13" spans="1:4" x14ac:dyDescent="0.25">
      <c r="B13" t="s">
        <v>715</v>
      </c>
      <c r="C13" t="s">
        <v>716</v>
      </c>
      <c r="D13" t="s">
        <v>720</v>
      </c>
    </row>
    <row r="14" spans="1:4" x14ac:dyDescent="0.25">
      <c r="C14" t="s">
        <v>717</v>
      </c>
      <c r="D14" t="s">
        <v>721</v>
      </c>
    </row>
    <row r="15" spans="1:4" x14ac:dyDescent="0.25">
      <c r="C15" t="s">
        <v>718</v>
      </c>
      <c r="D15">
        <v>1</v>
      </c>
    </row>
    <row r="16" spans="1:4" x14ac:dyDescent="0.25">
      <c r="C16" t="s">
        <v>719</v>
      </c>
      <c r="D16" t="s">
        <v>722</v>
      </c>
    </row>
    <row r="18" spans="1:3" x14ac:dyDescent="0.25">
      <c r="B18" t="s">
        <v>725</v>
      </c>
    </row>
    <row r="25" spans="1:3" x14ac:dyDescent="0.25">
      <c r="A25" t="s">
        <v>599</v>
      </c>
    </row>
    <row r="26" spans="1:3" x14ac:dyDescent="0.25">
      <c r="A26">
        <v>1</v>
      </c>
      <c r="B26" t="s">
        <v>354</v>
      </c>
    </row>
    <row r="27" spans="1:3" x14ac:dyDescent="0.25">
      <c r="A27">
        <v>2</v>
      </c>
      <c r="B27" t="s">
        <v>355</v>
      </c>
    </row>
    <row r="28" spans="1:3" x14ac:dyDescent="0.25">
      <c r="A28">
        <v>3</v>
      </c>
      <c r="B28" t="s">
        <v>356</v>
      </c>
    </row>
    <row r="29" spans="1:3" x14ac:dyDescent="0.25">
      <c r="A29">
        <v>4</v>
      </c>
      <c r="B29" t="s">
        <v>357</v>
      </c>
    </row>
    <row r="30" spans="1:3" x14ac:dyDescent="0.25">
      <c r="A30">
        <v>5</v>
      </c>
      <c r="B30" t="s">
        <v>358</v>
      </c>
    </row>
    <row r="31" spans="1:3" x14ac:dyDescent="0.25">
      <c r="B31" t="s">
        <v>359</v>
      </c>
      <c r="C31" s="34">
        <v>42123</v>
      </c>
    </row>
    <row r="32" spans="1:3" x14ac:dyDescent="0.25">
      <c r="B32" t="s">
        <v>360</v>
      </c>
      <c r="C32" s="34">
        <v>42124</v>
      </c>
    </row>
    <row r="33" spans="1:3" x14ac:dyDescent="0.25">
      <c r="B33" t="s">
        <v>361</v>
      </c>
      <c r="C33" s="34">
        <v>42123</v>
      </c>
    </row>
    <row r="34" spans="1:3" x14ac:dyDescent="0.25">
      <c r="B34" t="s">
        <v>362</v>
      </c>
      <c r="C34" s="34">
        <v>42123</v>
      </c>
    </row>
    <row r="35" spans="1:3" x14ac:dyDescent="0.25">
      <c r="B35" t="s">
        <v>363</v>
      </c>
    </row>
    <row r="36" spans="1:3" ht="18" customHeight="1" x14ac:dyDescent="0.25">
      <c r="B36" t="s">
        <v>364</v>
      </c>
      <c r="C36" t="s">
        <v>403</v>
      </c>
    </row>
    <row r="37" spans="1:3" ht="18" customHeight="1" x14ac:dyDescent="0.25"/>
    <row r="38" spans="1:3" ht="18" customHeight="1" x14ac:dyDescent="0.25"/>
    <row r="39" spans="1:3" x14ac:dyDescent="0.25">
      <c r="A39" t="s">
        <v>50</v>
      </c>
      <c r="B39" t="s">
        <v>52</v>
      </c>
    </row>
    <row r="40" spans="1:3" x14ac:dyDescent="0.25">
      <c r="B40" t="s">
        <v>51</v>
      </c>
    </row>
    <row r="41" spans="1:3" x14ac:dyDescent="0.25">
      <c r="B41" t="s">
        <v>53</v>
      </c>
    </row>
    <row r="43" spans="1:3" x14ac:dyDescent="0.25">
      <c r="A43" t="s">
        <v>49</v>
      </c>
      <c r="B43" t="s">
        <v>47</v>
      </c>
    </row>
    <row r="44" spans="1:3" x14ac:dyDescent="0.25">
      <c r="B44" t="s">
        <v>48</v>
      </c>
    </row>
    <row r="46" spans="1:3" x14ac:dyDescent="0.25">
      <c r="A46" t="s">
        <v>75</v>
      </c>
      <c r="B46" t="s">
        <v>66</v>
      </c>
    </row>
    <row r="47" spans="1:3" x14ac:dyDescent="0.25">
      <c r="B47" t="s">
        <v>67</v>
      </c>
    </row>
    <row r="48" spans="1:3" x14ac:dyDescent="0.25">
      <c r="B48" t="s">
        <v>68</v>
      </c>
    </row>
    <row r="49" spans="1:3" x14ac:dyDescent="0.25">
      <c r="B49" t="s">
        <v>69</v>
      </c>
    </row>
    <row r="50" spans="1:3" x14ac:dyDescent="0.25">
      <c r="B50" t="s">
        <v>70</v>
      </c>
    </row>
    <row r="52" spans="1:3" x14ac:dyDescent="0.25">
      <c r="B52" t="s">
        <v>71</v>
      </c>
    </row>
    <row r="53" spans="1:3" x14ac:dyDescent="0.25">
      <c r="B53" s="26" t="s">
        <v>175</v>
      </c>
      <c r="C53" t="s">
        <v>158</v>
      </c>
    </row>
    <row r="54" spans="1:3" x14ac:dyDescent="0.25">
      <c r="B54" t="s">
        <v>72</v>
      </c>
    </row>
    <row r="55" spans="1:3" x14ac:dyDescent="0.25">
      <c r="B55" s="26" t="s">
        <v>176</v>
      </c>
      <c r="C55" t="s">
        <v>159</v>
      </c>
    </row>
    <row r="56" spans="1:3" x14ac:dyDescent="0.25">
      <c r="B56" t="s">
        <v>73</v>
      </c>
    </row>
    <row r="57" spans="1:3" x14ac:dyDescent="0.25">
      <c r="B57" s="26" t="s">
        <v>177</v>
      </c>
    </row>
    <row r="58" spans="1:3" x14ac:dyDescent="0.25">
      <c r="B58" t="s">
        <v>74</v>
      </c>
    </row>
    <row r="59" spans="1:3" x14ac:dyDescent="0.25">
      <c r="B59" s="26" t="s">
        <v>175</v>
      </c>
      <c r="C59" t="s">
        <v>174</v>
      </c>
    </row>
    <row r="62" spans="1:3" x14ac:dyDescent="0.25">
      <c r="A62" t="s">
        <v>342</v>
      </c>
      <c r="B62" t="s">
        <v>343</v>
      </c>
    </row>
    <row r="66" spans="1:6" x14ac:dyDescent="0.25">
      <c r="A66" t="s">
        <v>371</v>
      </c>
    </row>
    <row r="67" spans="1:6" x14ac:dyDescent="0.25">
      <c r="A67">
        <v>1</v>
      </c>
      <c r="B67" t="s">
        <v>372</v>
      </c>
    </row>
    <row r="68" spans="1:6" x14ac:dyDescent="0.25">
      <c r="B68" t="s">
        <v>373</v>
      </c>
    </row>
    <row r="69" spans="1:6" x14ac:dyDescent="0.25">
      <c r="A69">
        <v>2</v>
      </c>
      <c r="B69" t="s">
        <v>374</v>
      </c>
    </row>
    <row r="70" spans="1:6" x14ac:dyDescent="0.25">
      <c r="A70">
        <v>3</v>
      </c>
      <c r="B70" t="s">
        <v>379</v>
      </c>
    </row>
    <row r="71" spans="1:6" x14ac:dyDescent="0.25">
      <c r="B71" t="s">
        <v>380</v>
      </c>
    </row>
    <row r="72" spans="1:6" x14ac:dyDescent="0.25">
      <c r="A72">
        <v>4</v>
      </c>
      <c r="B72" t="s">
        <v>381</v>
      </c>
    </row>
    <row r="73" spans="1:6" x14ac:dyDescent="0.25">
      <c r="A73">
        <v>5</v>
      </c>
      <c r="B73" t="s">
        <v>382</v>
      </c>
    </row>
    <row r="74" spans="1:6" x14ac:dyDescent="0.25">
      <c r="B74" t="s">
        <v>383</v>
      </c>
    </row>
    <row r="75" spans="1:6" x14ac:dyDescent="0.25">
      <c r="B75" t="s">
        <v>384</v>
      </c>
      <c r="F75" t="s">
        <v>385</v>
      </c>
    </row>
    <row r="76" spans="1:6" x14ac:dyDescent="0.25">
      <c r="B76" t="s">
        <v>386</v>
      </c>
    </row>
    <row r="77" spans="1:6" x14ac:dyDescent="0.25">
      <c r="B77" t="s">
        <v>394</v>
      </c>
    </row>
    <row r="78" spans="1:6" x14ac:dyDescent="0.25">
      <c r="B78" t="s">
        <v>396</v>
      </c>
    </row>
    <row r="79" spans="1:6" x14ac:dyDescent="0.25">
      <c r="A79">
        <v>6</v>
      </c>
      <c r="B79" t="s">
        <v>389</v>
      </c>
    </row>
    <row r="80" spans="1:6" x14ac:dyDescent="0.25">
      <c r="B80" t="s">
        <v>390</v>
      </c>
    </row>
    <row r="81" spans="1:2" x14ac:dyDescent="0.25">
      <c r="A81">
        <v>7</v>
      </c>
      <c r="B81" t="s">
        <v>395</v>
      </c>
    </row>
    <row r="82" spans="1:2" x14ac:dyDescent="0.25">
      <c r="A82">
        <v>8</v>
      </c>
      <c r="B82" t="s">
        <v>397</v>
      </c>
    </row>
    <row r="83" spans="1:2" x14ac:dyDescent="0.25">
      <c r="B83" t="s">
        <v>398</v>
      </c>
    </row>
    <row r="84" spans="1:2" x14ac:dyDescent="0.25">
      <c r="A84">
        <v>9</v>
      </c>
      <c r="B84" t="s">
        <v>399</v>
      </c>
    </row>
  </sheetData>
  <phoneticPr fontId="4" type="noConversion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7"/>
  <sheetViews>
    <sheetView zoomScale="130" zoomScaleNormal="130" zoomScalePageLayoutView="130" workbookViewId="0">
      <selection activeCell="D15" sqref="D15"/>
    </sheetView>
  </sheetViews>
  <sheetFormatPr baseColWidth="10" defaultRowHeight="17" x14ac:dyDescent="0.25"/>
  <cols>
    <col min="1" max="16384" width="10.7109375" style="211"/>
  </cols>
  <sheetData>
    <row r="2" spans="1:2" x14ac:dyDescent="0.25">
      <c r="A2" s="211" t="s">
        <v>868</v>
      </c>
    </row>
    <row r="3" spans="1:2" x14ac:dyDescent="0.25">
      <c r="B3" s="211" t="s">
        <v>869</v>
      </c>
    </row>
    <row r="4" spans="1:2" x14ac:dyDescent="0.25">
      <c r="B4" s="211" t="s">
        <v>870</v>
      </c>
    </row>
    <row r="5" spans="1:2" x14ac:dyDescent="0.25">
      <c r="B5" s="211" t="s">
        <v>871</v>
      </c>
    </row>
    <row r="6" spans="1:2" x14ac:dyDescent="0.25">
      <c r="B6" s="211" t="s">
        <v>873</v>
      </c>
    </row>
    <row r="7" spans="1:2" x14ac:dyDescent="0.25">
      <c r="B7" s="211" t="s">
        <v>874</v>
      </c>
    </row>
    <row r="8" spans="1:2" x14ac:dyDescent="0.25">
      <c r="B8" s="211" t="s">
        <v>875</v>
      </c>
    </row>
    <row r="11" spans="1:2" x14ac:dyDescent="0.25">
      <c r="A11" s="211" t="s">
        <v>857</v>
      </c>
    </row>
    <row r="12" spans="1:2" x14ac:dyDescent="0.25">
      <c r="B12" s="211" t="s">
        <v>872</v>
      </c>
    </row>
    <row r="13" spans="1:2" x14ac:dyDescent="0.25">
      <c r="B13" s="211" t="s">
        <v>856</v>
      </c>
    </row>
    <row r="14" spans="1:2" x14ac:dyDescent="0.25">
      <c r="B14" s="211" t="s">
        <v>855</v>
      </c>
    </row>
    <row r="15" spans="1:2" x14ac:dyDescent="0.25">
      <c r="B15" s="211" t="s">
        <v>854</v>
      </c>
    </row>
    <row r="18" spans="1:2" x14ac:dyDescent="0.25">
      <c r="A18" s="211" t="s">
        <v>858</v>
      </c>
    </row>
    <row r="19" spans="1:2" x14ac:dyDescent="0.25">
      <c r="B19" s="211" t="s">
        <v>859</v>
      </c>
    </row>
    <row r="20" spans="1:2" x14ac:dyDescent="0.25">
      <c r="B20" s="211" t="s">
        <v>861</v>
      </c>
    </row>
    <row r="21" spans="1:2" x14ac:dyDescent="0.25">
      <c r="B21" s="211" t="s">
        <v>860</v>
      </c>
    </row>
    <row r="22" spans="1:2" x14ac:dyDescent="0.25">
      <c r="B22" s="211" t="s">
        <v>862</v>
      </c>
    </row>
    <row r="23" spans="1:2" x14ac:dyDescent="0.25">
      <c r="B23" s="211" t="s">
        <v>863</v>
      </c>
    </row>
    <row r="24" spans="1:2" x14ac:dyDescent="0.25">
      <c r="B24" s="211" t="s">
        <v>864</v>
      </c>
    </row>
    <row r="25" spans="1:2" x14ac:dyDescent="0.25">
      <c r="B25" s="211" t="s">
        <v>865</v>
      </c>
    </row>
    <row r="26" spans="1:2" x14ac:dyDescent="0.25">
      <c r="B26" s="211" t="s">
        <v>866</v>
      </c>
    </row>
    <row r="27" spans="1:2" x14ac:dyDescent="0.25">
      <c r="B27" s="211" t="s">
        <v>867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topLeftCell="A25" zoomScale="145" zoomScaleNormal="145" zoomScalePageLayoutView="145" workbookViewId="0">
      <selection activeCell="J54" sqref="J54"/>
    </sheetView>
  </sheetViews>
  <sheetFormatPr baseColWidth="10" defaultColWidth="7.5703125" defaultRowHeight="17" x14ac:dyDescent="0.25"/>
  <cols>
    <col min="1" max="1" width="7.5703125" style="27"/>
    <col min="2" max="2" width="11.5703125" style="2" customWidth="1"/>
    <col min="3" max="3" width="12.28515625" style="2" customWidth="1"/>
    <col min="4" max="4" width="7.5703125" style="2"/>
    <col min="5" max="5" width="41.85546875" style="2" customWidth="1"/>
    <col min="6" max="16384" width="7.5703125" style="2"/>
  </cols>
  <sheetData>
    <row r="1" spans="1:12" s="27" customFormat="1" x14ac:dyDescent="0.25">
      <c r="B1" s="27" t="s">
        <v>178</v>
      </c>
      <c r="C1" s="27" t="s">
        <v>179</v>
      </c>
      <c r="D1" s="27" t="s">
        <v>181</v>
      </c>
      <c r="E1" s="27" t="s">
        <v>180</v>
      </c>
      <c r="F1" s="27" t="s">
        <v>182</v>
      </c>
      <c r="G1" s="27" t="s">
        <v>183</v>
      </c>
      <c r="H1" s="27" t="s">
        <v>184</v>
      </c>
      <c r="I1" s="27" t="s">
        <v>185</v>
      </c>
      <c r="J1" s="27" t="s">
        <v>186</v>
      </c>
      <c r="K1" s="27" t="s">
        <v>187</v>
      </c>
      <c r="L1" s="27" t="s">
        <v>188</v>
      </c>
    </row>
    <row r="2" spans="1:12" x14ac:dyDescent="0.25">
      <c r="A2" s="27" t="s">
        <v>189</v>
      </c>
      <c r="B2" s="279" t="s">
        <v>190</v>
      </c>
      <c r="C2" s="2" t="s">
        <v>191</v>
      </c>
      <c r="D2" s="2">
        <v>1</v>
      </c>
    </row>
    <row r="3" spans="1:12" x14ac:dyDescent="0.25">
      <c r="B3" s="279"/>
      <c r="C3" s="28" t="s">
        <v>192</v>
      </c>
      <c r="D3" s="2">
        <v>1</v>
      </c>
    </row>
    <row r="4" spans="1:12" x14ac:dyDescent="0.25">
      <c r="B4" s="279" t="s">
        <v>193</v>
      </c>
      <c r="C4" s="2" t="s">
        <v>194</v>
      </c>
      <c r="D4" s="2">
        <v>1</v>
      </c>
    </row>
    <row r="5" spans="1:12" x14ac:dyDescent="0.25">
      <c r="B5" s="279"/>
      <c r="C5" s="2" t="s">
        <v>195</v>
      </c>
      <c r="D5" s="2">
        <v>1</v>
      </c>
    </row>
    <row r="6" spans="1:12" x14ac:dyDescent="0.25">
      <c r="B6" s="279"/>
      <c r="C6" s="28" t="s">
        <v>196</v>
      </c>
      <c r="D6" s="2">
        <v>1</v>
      </c>
    </row>
    <row r="7" spans="1:12" x14ac:dyDescent="0.25">
      <c r="B7" s="279"/>
      <c r="C7" s="2" t="s">
        <v>197</v>
      </c>
      <c r="D7" s="2">
        <v>1</v>
      </c>
    </row>
    <row r="8" spans="1:12" x14ac:dyDescent="0.25">
      <c r="B8" s="2" t="s">
        <v>198</v>
      </c>
      <c r="D8" s="2">
        <v>1</v>
      </c>
    </row>
    <row r="9" spans="1:12" x14ac:dyDescent="0.25">
      <c r="B9" s="2" t="s">
        <v>199</v>
      </c>
      <c r="D9" s="2">
        <v>1</v>
      </c>
    </row>
    <row r="10" spans="1:12" x14ac:dyDescent="0.25">
      <c r="B10" s="2" t="s">
        <v>200</v>
      </c>
      <c r="D10" s="2">
        <v>1</v>
      </c>
    </row>
    <row r="11" spans="1:12" x14ac:dyDescent="0.25">
      <c r="B11" s="2" t="s">
        <v>201</v>
      </c>
      <c r="D11" s="2">
        <v>1</v>
      </c>
    </row>
    <row r="13" spans="1:12" x14ac:dyDescent="0.25">
      <c r="A13" s="27" t="s">
        <v>202</v>
      </c>
      <c r="B13" s="2" t="s">
        <v>203</v>
      </c>
      <c r="D13" s="2">
        <v>2</v>
      </c>
    </row>
    <row r="14" spans="1:12" x14ac:dyDescent="0.25">
      <c r="B14" s="2" t="s">
        <v>204</v>
      </c>
      <c r="D14" s="2">
        <v>2</v>
      </c>
      <c r="E14" s="2" t="s">
        <v>205</v>
      </c>
    </row>
    <row r="15" spans="1:12" x14ac:dyDescent="0.25">
      <c r="B15" s="2" t="s">
        <v>206</v>
      </c>
      <c r="D15" s="2">
        <v>2</v>
      </c>
    </row>
    <row r="16" spans="1:12" x14ac:dyDescent="0.25">
      <c r="B16" s="2" t="s">
        <v>207</v>
      </c>
      <c r="D16" s="2">
        <v>2</v>
      </c>
    </row>
    <row r="17" spans="2:10" s="2" customFormat="1" x14ac:dyDescent="0.25">
      <c r="B17" s="2" t="s">
        <v>208</v>
      </c>
      <c r="D17" s="2">
        <v>2</v>
      </c>
    </row>
    <row r="18" spans="2:10" s="2" customFormat="1" x14ac:dyDescent="0.25">
      <c r="B18" s="28" t="s">
        <v>209</v>
      </c>
      <c r="D18" s="2">
        <v>2</v>
      </c>
    </row>
    <row r="19" spans="2:10" s="2" customFormat="1" x14ac:dyDescent="0.25">
      <c r="B19" s="2" t="s">
        <v>210</v>
      </c>
      <c r="D19" s="29">
        <v>2</v>
      </c>
      <c r="F19" s="29"/>
    </row>
    <row r="20" spans="2:10" s="2" customFormat="1" x14ac:dyDescent="0.25">
      <c r="B20" s="2" t="s">
        <v>211</v>
      </c>
      <c r="D20" s="2">
        <v>2</v>
      </c>
    </row>
    <row r="21" spans="2:10" s="2" customFormat="1" ht="18" x14ac:dyDescent="0.25">
      <c r="B21" s="28" t="s">
        <v>212</v>
      </c>
      <c r="D21" s="2">
        <v>2</v>
      </c>
      <c r="I21" s="30"/>
    </row>
    <row r="22" spans="2:10" s="2" customFormat="1" ht="18" x14ac:dyDescent="0.25">
      <c r="B22" s="2" t="s">
        <v>213</v>
      </c>
      <c r="D22" s="2">
        <v>2</v>
      </c>
      <c r="I22" s="30"/>
    </row>
    <row r="23" spans="2:10" s="2" customFormat="1" ht="18" x14ac:dyDescent="0.25">
      <c r="B23" s="2" t="s">
        <v>214</v>
      </c>
      <c r="D23" s="2">
        <v>3</v>
      </c>
      <c r="E23" s="2" t="s">
        <v>215</v>
      </c>
      <c r="I23" s="30"/>
      <c r="J23" s="30"/>
    </row>
    <row r="24" spans="2:10" s="2" customFormat="1" x14ac:dyDescent="0.25">
      <c r="B24" s="2" t="s">
        <v>216</v>
      </c>
      <c r="D24" s="2">
        <v>3</v>
      </c>
    </row>
    <row r="25" spans="2:10" s="2" customFormat="1" x14ac:dyDescent="0.25">
      <c r="B25" s="2" t="s">
        <v>217</v>
      </c>
      <c r="D25" s="2">
        <v>3</v>
      </c>
      <c r="E25" s="2" t="s">
        <v>731</v>
      </c>
    </row>
    <row r="26" spans="2:10" s="2" customFormat="1" x14ac:dyDescent="0.25">
      <c r="B26" s="29" t="s">
        <v>218</v>
      </c>
      <c r="D26" s="2">
        <v>3</v>
      </c>
      <c r="E26" s="2" t="s">
        <v>369</v>
      </c>
    </row>
    <row r="27" spans="2:10" s="2" customFormat="1" x14ac:dyDescent="0.25">
      <c r="B27" s="2" t="s">
        <v>219</v>
      </c>
      <c r="D27" s="2">
        <v>3</v>
      </c>
      <c r="E27" s="2" t="s">
        <v>392</v>
      </c>
    </row>
    <row r="28" spans="2:10" s="2" customFormat="1" x14ac:dyDescent="0.25">
      <c r="B28" s="2" t="s">
        <v>220</v>
      </c>
      <c r="D28" s="2">
        <v>3</v>
      </c>
      <c r="E28" s="2" t="s">
        <v>597</v>
      </c>
    </row>
    <row r="29" spans="2:10" s="2" customFormat="1" x14ac:dyDescent="0.25">
      <c r="B29" s="2" t="s">
        <v>221</v>
      </c>
      <c r="D29" s="2">
        <v>3</v>
      </c>
    </row>
    <row r="30" spans="2:10" s="2" customFormat="1" x14ac:dyDescent="0.25">
      <c r="B30" s="2" t="s">
        <v>222</v>
      </c>
      <c r="D30" s="2">
        <v>3</v>
      </c>
      <c r="E30" s="2" t="s">
        <v>223</v>
      </c>
    </row>
    <row r="31" spans="2:10" s="2" customFormat="1" x14ac:dyDescent="0.25">
      <c r="B31" s="2" t="s">
        <v>224</v>
      </c>
      <c r="D31" s="2">
        <v>3</v>
      </c>
    </row>
    <row r="32" spans="2:10" s="2" customFormat="1" x14ac:dyDescent="0.25">
      <c r="B32" s="2" t="s">
        <v>225</v>
      </c>
      <c r="D32" s="2">
        <v>4</v>
      </c>
    </row>
    <row r="33" spans="1:5" x14ac:dyDescent="0.25">
      <c r="B33" s="28" t="s">
        <v>226</v>
      </c>
      <c r="C33" s="28"/>
      <c r="D33" s="28">
        <v>2</v>
      </c>
      <c r="E33" s="28" t="s">
        <v>391</v>
      </c>
    </row>
    <row r="34" spans="1:5" ht="18" x14ac:dyDescent="0.25">
      <c r="B34" s="28" t="s">
        <v>45</v>
      </c>
      <c r="C34" s="31"/>
      <c r="D34" s="28">
        <v>3</v>
      </c>
      <c r="E34" s="28" t="s">
        <v>227</v>
      </c>
    </row>
    <row r="35" spans="1:5" ht="18" x14ac:dyDescent="0.25">
      <c r="B35" s="28" t="s">
        <v>228</v>
      </c>
      <c r="C35" s="31"/>
      <c r="D35" s="28">
        <v>3</v>
      </c>
      <c r="E35" s="28" t="s">
        <v>229</v>
      </c>
    </row>
    <row r="36" spans="1:5" ht="18" x14ac:dyDescent="0.25">
      <c r="B36" s="28" t="s">
        <v>46</v>
      </c>
      <c r="C36" s="31"/>
      <c r="D36" s="28">
        <v>3</v>
      </c>
      <c r="E36" s="31"/>
    </row>
    <row r="37" spans="1:5" ht="18" x14ac:dyDescent="0.25">
      <c r="C37" s="30"/>
      <c r="E37" s="30"/>
    </row>
    <row r="38" spans="1:5" x14ac:dyDescent="0.25">
      <c r="A38" s="27" t="s">
        <v>230</v>
      </c>
      <c r="B38" s="2" t="s">
        <v>231</v>
      </c>
      <c r="D38" s="2">
        <v>2</v>
      </c>
    </row>
    <row r="39" spans="1:5" x14ac:dyDescent="0.25">
      <c r="B39" s="33" t="s">
        <v>400</v>
      </c>
      <c r="D39" s="2">
        <v>2</v>
      </c>
      <c r="E39" s="33"/>
    </row>
    <row r="40" spans="1:5" x14ac:dyDescent="0.25">
      <c r="B40" s="2" t="s">
        <v>232</v>
      </c>
      <c r="D40" s="2">
        <v>2</v>
      </c>
      <c r="E40" s="2" t="s">
        <v>370</v>
      </c>
    </row>
    <row r="41" spans="1:5" x14ac:dyDescent="0.25">
      <c r="B41" s="2" t="s">
        <v>233</v>
      </c>
      <c r="D41" s="2">
        <v>2</v>
      </c>
      <c r="E41" s="185" t="s">
        <v>853</v>
      </c>
    </row>
    <row r="42" spans="1:5" x14ac:dyDescent="0.25">
      <c r="B42" s="2" t="s">
        <v>234</v>
      </c>
      <c r="D42" s="2">
        <v>4</v>
      </c>
      <c r="E42" s="2" t="s">
        <v>387</v>
      </c>
    </row>
    <row r="43" spans="1:5" x14ac:dyDescent="0.25">
      <c r="B43" s="2" t="s">
        <v>235</v>
      </c>
      <c r="D43" s="2">
        <v>4</v>
      </c>
      <c r="E43" s="2" t="s">
        <v>236</v>
      </c>
    </row>
    <row r="44" spans="1:5" x14ac:dyDescent="0.25">
      <c r="B44" s="2" t="s">
        <v>237</v>
      </c>
      <c r="D44" s="2">
        <v>2</v>
      </c>
      <c r="E44" s="2" t="s">
        <v>238</v>
      </c>
    </row>
    <row r="45" spans="1:5" x14ac:dyDescent="0.25">
      <c r="B45" s="2" t="s">
        <v>239</v>
      </c>
      <c r="D45" s="2">
        <v>2</v>
      </c>
      <c r="E45" s="2" t="s">
        <v>388</v>
      </c>
    </row>
    <row r="46" spans="1:5" x14ac:dyDescent="0.25">
      <c r="B46" s="2" t="s">
        <v>240</v>
      </c>
      <c r="D46" s="2">
        <v>3</v>
      </c>
      <c r="E46" s="2" t="s">
        <v>378</v>
      </c>
    </row>
    <row r="47" spans="1:5" x14ac:dyDescent="0.25">
      <c r="B47" s="2" t="s">
        <v>241</v>
      </c>
      <c r="D47" s="2">
        <v>3</v>
      </c>
      <c r="E47" s="2" t="s">
        <v>376</v>
      </c>
    </row>
    <row r="48" spans="1:5" x14ac:dyDescent="0.25">
      <c r="B48" s="33" t="s">
        <v>377</v>
      </c>
      <c r="D48" s="2">
        <v>3</v>
      </c>
      <c r="E48" s="33"/>
    </row>
    <row r="49" spans="1:5" x14ac:dyDescent="0.25">
      <c r="B49" s="2" t="s">
        <v>242</v>
      </c>
      <c r="D49" s="2">
        <v>4</v>
      </c>
      <c r="E49" s="2" t="s">
        <v>375</v>
      </c>
    </row>
    <row r="50" spans="1:5" x14ac:dyDescent="0.25">
      <c r="B50" s="2" t="s">
        <v>243</v>
      </c>
      <c r="D50" s="2">
        <v>3</v>
      </c>
      <c r="E50" s="2" t="s">
        <v>244</v>
      </c>
    </row>
    <row r="51" spans="1:5" x14ac:dyDescent="0.25">
      <c r="B51" s="2" t="s">
        <v>245</v>
      </c>
      <c r="D51" s="2">
        <v>3</v>
      </c>
      <c r="E51" s="2" t="s">
        <v>246</v>
      </c>
    </row>
    <row r="52" spans="1:5" x14ac:dyDescent="0.25">
      <c r="B52" s="2" t="s">
        <v>247</v>
      </c>
      <c r="D52" s="2">
        <v>3</v>
      </c>
      <c r="E52" s="2" t="s">
        <v>393</v>
      </c>
    </row>
    <row r="53" spans="1:5" x14ac:dyDescent="0.25">
      <c r="B53" s="187" t="s">
        <v>248</v>
      </c>
      <c r="D53" s="2">
        <v>3</v>
      </c>
      <c r="E53" s="2" t="s">
        <v>249</v>
      </c>
    </row>
    <row r="55" spans="1:5" x14ac:dyDescent="0.25">
      <c r="A55" s="27" t="s">
        <v>250</v>
      </c>
      <c r="B55" s="2" t="s">
        <v>251</v>
      </c>
      <c r="D55" s="2">
        <v>2</v>
      </c>
      <c r="E55" s="2" t="s">
        <v>252</v>
      </c>
    </row>
    <row r="56" spans="1:5" x14ac:dyDescent="0.25">
      <c r="B56" s="186" t="s">
        <v>848</v>
      </c>
      <c r="D56" s="2">
        <v>2</v>
      </c>
      <c r="E56" s="2" t="s">
        <v>253</v>
      </c>
    </row>
    <row r="57" spans="1:5" x14ac:dyDescent="0.25">
      <c r="B57" s="2" t="s">
        <v>847</v>
      </c>
      <c r="C57" s="185" t="s">
        <v>843</v>
      </c>
      <c r="D57" s="2">
        <v>2</v>
      </c>
      <c r="E57" s="2" t="s">
        <v>254</v>
      </c>
    </row>
    <row r="58" spans="1:5" x14ac:dyDescent="0.25">
      <c r="B58" s="186" t="s">
        <v>255</v>
      </c>
      <c r="D58" s="2">
        <v>2</v>
      </c>
      <c r="E58" s="2" t="s">
        <v>256</v>
      </c>
    </row>
    <row r="59" spans="1:5" x14ac:dyDescent="0.25">
      <c r="B59" s="186" t="s">
        <v>845</v>
      </c>
      <c r="D59" s="2">
        <v>3</v>
      </c>
      <c r="E59" s="2" t="s">
        <v>443</v>
      </c>
    </row>
    <row r="60" spans="1:5" x14ac:dyDescent="0.25">
      <c r="B60" s="186" t="s">
        <v>846</v>
      </c>
      <c r="D60" s="2">
        <v>3</v>
      </c>
      <c r="E60" s="2" t="s">
        <v>257</v>
      </c>
    </row>
    <row r="61" spans="1:5" x14ac:dyDescent="0.25">
      <c r="B61" s="186" t="s">
        <v>258</v>
      </c>
      <c r="D61" s="2">
        <v>3</v>
      </c>
      <c r="E61" s="2" t="s">
        <v>259</v>
      </c>
    </row>
    <row r="62" spans="1:5" x14ac:dyDescent="0.25">
      <c r="B62" s="186" t="s">
        <v>260</v>
      </c>
      <c r="D62" s="2">
        <v>2</v>
      </c>
      <c r="E62" s="2" t="s">
        <v>261</v>
      </c>
    </row>
    <row r="63" spans="1:5" x14ac:dyDescent="0.25">
      <c r="B63" s="185" t="s">
        <v>844</v>
      </c>
    </row>
    <row r="64" spans="1:5" x14ac:dyDescent="0.25">
      <c r="B64" s="186" t="s">
        <v>262</v>
      </c>
      <c r="D64" s="2">
        <v>2</v>
      </c>
      <c r="E64" s="2" t="s">
        <v>829</v>
      </c>
    </row>
    <row r="65" spans="1:10" x14ac:dyDescent="0.25">
      <c r="B65" s="2" t="s">
        <v>263</v>
      </c>
      <c r="D65" s="2">
        <v>3</v>
      </c>
      <c r="E65" s="2" t="s">
        <v>264</v>
      </c>
    </row>
    <row r="66" spans="1:10" x14ac:dyDescent="0.25">
      <c r="B66" s="186" t="s">
        <v>849</v>
      </c>
      <c r="D66" s="2">
        <v>2</v>
      </c>
      <c r="E66" s="2" t="s">
        <v>265</v>
      </c>
    </row>
    <row r="67" spans="1:10" x14ac:dyDescent="0.25">
      <c r="B67" s="2" t="s">
        <v>266</v>
      </c>
      <c r="D67" s="2">
        <v>3</v>
      </c>
      <c r="E67" s="2" t="s">
        <v>267</v>
      </c>
    </row>
    <row r="68" spans="1:10" x14ac:dyDescent="0.25">
      <c r="B68" s="186" t="s">
        <v>268</v>
      </c>
      <c r="D68" s="2">
        <v>4</v>
      </c>
      <c r="E68" s="2" t="s">
        <v>269</v>
      </c>
    </row>
    <row r="69" spans="1:10" x14ac:dyDescent="0.25">
      <c r="B69" s="186" t="s">
        <v>270</v>
      </c>
      <c r="D69" s="2">
        <v>4</v>
      </c>
      <c r="E69" s="2" t="s">
        <v>271</v>
      </c>
    </row>
    <row r="70" spans="1:10" x14ac:dyDescent="0.25">
      <c r="B70" s="2" t="s">
        <v>851</v>
      </c>
      <c r="E70" s="185" t="s">
        <v>850</v>
      </c>
    </row>
    <row r="71" spans="1:10" x14ac:dyDescent="0.25">
      <c r="B71" s="185" t="s">
        <v>852</v>
      </c>
    </row>
    <row r="73" spans="1:10" x14ac:dyDescent="0.25">
      <c r="A73" s="27" t="s">
        <v>272</v>
      </c>
      <c r="B73" s="2" t="s">
        <v>273</v>
      </c>
      <c r="E73" s="2" t="s">
        <v>274</v>
      </c>
    </row>
    <row r="74" spans="1:10" x14ac:dyDescent="0.25">
      <c r="B74" s="28" t="s">
        <v>275</v>
      </c>
      <c r="C74" s="28" t="s">
        <v>276</v>
      </c>
      <c r="E74" s="28">
        <v>6</v>
      </c>
      <c r="J74" s="2" t="s">
        <v>277</v>
      </c>
    </row>
    <row r="75" spans="1:10" x14ac:dyDescent="0.25">
      <c r="B75" s="28"/>
      <c r="C75" s="28" t="s">
        <v>278</v>
      </c>
      <c r="E75" s="28">
        <v>15</v>
      </c>
      <c r="J75" s="2" t="s">
        <v>277</v>
      </c>
    </row>
    <row r="76" spans="1:10" x14ac:dyDescent="0.25">
      <c r="B76" s="28"/>
      <c r="C76" s="28" t="s">
        <v>279</v>
      </c>
      <c r="E76" s="28">
        <v>14</v>
      </c>
      <c r="J76" s="2" t="s">
        <v>280</v>
      </c>
    </row>
    <row r="77" spans="1:10" x14ac:dyDescent="0.25">
      <c r="B77" s="28"/>
      <c r="C77" s="28" t="s">
        <v>281</v>
      </c>
      <c r="E77" s="28">
        <v>23</v>
      </c>
      <c r="J77" s="2" t="s">
        <v>282</v>
      </c>
    </row>
    <row r="78" spans="1:10" x14ac:dyDescent="0.25">
      <c r="B78" s="28"/>
      <c r="C78" s="28" t="s">
        <v>283</v>
      </c>
      <c r="E78" s="28">
        <v>2</v>
      </c>
      <c r="J78" s="2" t="s">
        <v>280</v>
      </c>
    </row>
    <row r="79" spans="1:10" x14ac:dyDescent="0.25">
      <c r="B79" s="28"/>
      <c r="C79" s="28" t="s">
        <v>284</v>
      </c>
      <c r="E79" s="28">
        <v>16</v>
      </c>
      <c r="J79" s="2" t="s">
        <v>277</v>
      </c>
    </row>
    <row r="80" spans="1:10" x14ac:dyDescent="0.25">
      <c r="B80" s="28"/>
      <c r="C80" s="28" t="s">
        <v>285</v>
      </c>
      <c r="E80" s="28">
        <v>30</v>
      </c>
      <c r="J80" s="2" t="s">
        <v>286</v>
      </c>
    </row>
    <row r="81" spans="1:10" x14ac:dyDescent="0.25">
      <c r="B81" s="28"/>
      <c r="C81" s="28" t="s">
        <v>287</v>
      </c>
      <c r="E81" s="28">
        <v>36</v>
      </c>
      <c r="J81" s="2" t="s">
        <v>288</v>
      </c>
    </row>
    <row r="82" spans="1:10" x14ac:dyDescent="0.25">
      <c r="B82" s="28"/>
      <c r="C82" s="28" t="s">
        <v>289</v>
      </c>
      <c r="E82" s="28" t="s">
        <v>290</v>
      </c>
    </row>
    <row r="83" spans="1:10" x14ac:dyDescent="0.25">
      <c r="B83" s="2" t="s">
        <v>291</v>
      </c>
      <c r="E83" s="2" t="s">
        <v>292</v>
      </c>
    </row>
    <row r="85" spans="1:10" x14ac:dyDescent="0.25">
      <c r="A85" s="2"/>
      <c r="B85" s="2" t="s">
        <v>293</v>
      </c>
      <c r="C85" s="2" t="s">
        <v>294</v>
      </c>
      <c r="D85" s="2">
        <v>2</v>
      </c>
      <c r="E85" s="2" t="s">
        <v>295</v>
      </c>
    </row>
    <row r="86" spans="1:10" x14ac:dyDescent="0.25">
      <c r="A86" s="2"/>
      <c r="C86" s="2" t="s">
        <v>296</v>
      </c>
      <c r="D86" s="2">
        <v>3</v>
      </c>
      <c r="E86" s="2" t="s">
        <v>297</v>
      </c>
    </row>
    <row r="87" spans="1:10" x14ac:dyDescent="0.25">
      <c r="A87" s="2"/>
      <c r="B87" s="2" t="s">
        <v>298</v>
      </c>
      <c r="C87" s="2" t="s">
        <v>299</v>
      </c>
      <c r="D87" s="28">
        <v>2</v>
      </c>
      <c r="E87" s="2" t="s">
        <v>300</v>
      </c>
    </row>
    <row r="88" spans="1:10" x14ac:dyDescent="0.25">
      <c r="A88" s="2"/>
      <c r="C88" s="2" t="s">
        <v>301</v>
      </c>
      <c r="D88" s="28">
        <v>2</v>
      </c>
      <c r="E88" s="2" t="s">
        <v>302</v>
      </c>
    </row>
    <row r="89" spans="1:10" x14ac:dyDescent="0.25">
      <c r="A89" s="2"/>
      <c r="C89" s="2" t="s">
        <v>303</v>
      </c>
      <c r="D89" s="2">
        <v>2</v>
      </c>
      <c r="E89" s="2" t="s">
        <v>304</v>
      </c>
    </row>
    <row r="90" spans="1:10" x14ac:dyDescent="0.25">
      <c r="A90" s="2"/>
      <c r="C90" s="2" t="s">
        <v>305</v>
      </c>
      <c r="D90" s="2">
        <v>3</v>
      </c>
      <c r="E90" s="2" t="s">
        <v>306</v>
      </c>
    </row>
    <row r="91" spans="1:10" x14ac:dyDescent="0.25">
      <c r="A91" s="2"/>
      <c r="C91" s="2" t="s">
        <v>307</v>
      </c>
      <c r="D91" s="2">
        <v>4</v>
      </c>
      <c r="E91" s="2" t="s">
        <v>308</v>
      </c>
    </row>
    <row r="92" spans="1:10" x14ac:dyDescent="0.25">
      <c r="A92" s="2"/>
      <c r="B92" s="2" t="s">
        <v>309</v>
      </c>
      <c r="C92" s="2" t="s">
        <v>310</v>
      </c>
      <c r="D92" s="2">
        <v>4</v>
      </c>
      <c r="E92" s="2">
        <v>3</v>
      </c>
    </row>
    <row r="93" spans="1:10" x14ac:dyDescent="0.25">
      <c r="A93" s="2"/>
      <c r="C93" s="2" t="s">
        <v>311</v>
      </c>
      <c r="D93" s="2">
        <v>3</v>
      </c>
      <c r="E93" s="2">
        <v>8</v>
      </c>
    </row>
    <row r="94" spans="1:10" x14ac:dyDescent="0.25">
      <c r="A94" s="2"/>
      <c r="C94" s="2" t="s">
        <v>312</v>
      </c>
      <c r="D94" s="2">
        <v>2</v>
      </c>
      <c r="E94" s="2">
        <v>15</v>
      </c>
    </row>
    <row r="95" spans="1:10" x14ac:dyDescent="0.25">
      <c r="A95" s="2"/>
      <c r="C95" s="2" t="s">
        <v>313</v>
      </c>
      <c r="D95" s="2">
        <v>3</v>
      </c>
      <c r="E95" s="2">
        <v>7</v>
      </c>
    </row>
    <row r="96" spans="1:10" x14ac:dyDescent="0.25">
      <c r="A96" s="2"/>
      <c r="C96" s="2" t="s">
        <v>314</v>
      </c>
      <c r="D96" s="2">
        <v>2</v>
      </c>
      <c r="E96" s="2">
        <v>30</v>
      </c>
    </row>
    <row r="97" spans="1:9" x14ac:dyDescent="0.25">
      <c r="A97" s="2"/>
      <c r="C97" s="2" t="s">
        <v>315</v>
      </c>
      <c r="D97" s="28">
        <v>2</v>
      </c>
      <c r="E97" s="2">
        <v>3</v>
      </c>
    </row>
    <row r="98" spans="1:9" x14ac:dyDescent="0.25">
      <c r="A98" s="2"/>
      <c r="C98" s="2" t="s">
        <v>316</v>
      </c>
      <c r="D98" s="2">
        <v>4</v>
      </c>
      <c r="E98" s="2" t="s">
        <v>317</v>
      </c>
    </row>
    <row r="99" spans="1:9" x14ac:dyDescent="0.25">
      <c r="A99" s="2"/>
      <c r="B99" s="2" t="s">
        <v>318</v>
      </c>
      <c r="C99" s="2" t="s">
        <v>319</v>
      </c>
      <c r="D99" s="28">
        <v>2</v>
      </c>
      <c r="E99" s="2">
        <v>1</v>
      </c>
    </row>
    <row r="100" spans="1:9" x14ac:dyDescent="0.25">
      <c r="A100" s="2"/>
      <c r="B100" s="2" t="s">
        <v>320</v>
      </c>
      <c r="C100" s="2" t="s">
        <v>321</v>
      </c>
      <c r="D100" s="28">
        <v>2</v>
      </c>
      <c r="E100" s="2">
        <v>1</v>
      </c>
    </row>
    <row r="101" spans="1:9" x14ac:dyDescent="0.25">
      <c r="A101" s="2"/>
      <c r="C101" s="2" t="s">
        <v>322</v>
      </c>
      <c r="D101" s="2">
        <v>2</v>
      </c>
      <c r="E101" s="2">
        <v>3</v>
      </c>
    </row>
    <row r="102" spans="1:9" x14ac:dyDescent="0.25">
      <c r="C102" s="2" t="s">
        <v>323</v>
      </c>
      <c r="D102" s="2">
        <v>3</v>
      </c>
      <c r="E102" s="2">
        <v>3</v>
      </c>
    </row>
    <row r="103" spans="1:9" x14ac:dyDescent="0.25">
      <c r="C103" s="2" t="s">
        <v>324</v>
      </c>
      <c r="D103" s="28">
        <v>2</v>
      </c>
      <c r="E103" s="2">
        <v>1</v>
      </c>
    </row>
    <row r="104" spans="1:9" x14ac:dyDescent="0.25">
      <c r="C104" s="2" t="s">
        <v>325</v>
      </c>
      <c r="D104" s="2">
        <v>2</v>
      </c>
      <c r="E104" s="2">
        <v>3</v>
      </c>
    </row>
    <row r="105" spans="1:9" x14ac:dyDescent="0.25">
      <c r="C105" s="2" t="s">
        <v>326</v>
      </c>
      <c r="D105" s="2">
        <v>3</v>
      </c>
      <c r="E105" s="2">
        <v>3</v>
      </c>
    </row>
    <row r="106" spans="1:9" x14ac:dyDescent="0.25">
      <c r="B106" s="2" t="s">
        <v>327</v>
      </c>
      <c r="C106" s="2" t="s">
        <v>328</v>
      </c>
      <c r="E106" s="2" t="s">
        <v>329</v>
      </c>
    </row>
    <row r="107" spans="1:9" x14ac:dyDescent="0.25">
      <c r="C107" s="2" t="s">
        <v>193</v>
      </c>
      <c r="E107" s="2" t="s">
        <v>330</v>
      </c>
    </row>
    <row r="108" spans="1:9" x14ac:dyDescent="0.25">
      <c r="C108" s="2" t="s">
        <v>331</v>
      </c>
      <c r="G108" s="2" t="s">
        <v>332</v>
      </c>
      <c r="H108" s="2" t="s">
        <v>333</v>
      </c>
      <c r="I108" s="2" t="s">
        <v>334</v>
      </c>
    </row>
    <row r="109" spans="1:9" x14ac:dyDescent="0.25">
      <c r="C109" s="2" t="s">
        <v>335</v>
      </c>
      <c r="E109" s="2" t="s">
        <v>336</v>
      </c>
    </row>
    <row r="111" spans="1:9" x14ac:dyDescent="0.25">
      <c r="B111" s="2" t="s">
        <v>237</v>
      </c>
      <c r="C111" s="2" t="s">
        <v>337</v>
      </c>
    </row>
    <row r="113" spans="1:5" x14ac:dyDescent="0.25">
      <c r="B113" s="2" t="s">
        <v>338</v>
      </c>
      <c r="C113" s="2" t="s">
        <v>339</v>
      </c>
      <c r="E113" s="2" t="s">
        <v>340</v>
      </c>
    </row>
    <row r="115" spans="1:5" x14ac:dyDescent="0.25">
      <c r="A115" s="27" t="s">
        <v>341</v>
      </c>
    </row>
  </sheetData>
  <mergeCells count="2">
    <mergeCell ref="B2:B3"/>
    <mergeCell ref="B4:B7"/>
  </mergeCells>
  <phoneticPr fontId="4" type="noConversion"/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49"/>
  <sheetViews>
    <sheetView topLeftCell="A10" zoomScale="115" zoomScaleNormal="115" zoomScalePageLayoutView="115" workbookViewId="0">
      <selection activeCell="D18" sqref="D18:H39"/>
    </sheetView>
  </sheetViews>
  <sheetFormatPr baseColWidth="10" defaultColWidth="10.7109375" defaultRowHeight="18" x14ac:dyDescent="0.25"/>
  <cols>
    <col min="1" max="1" width="10.7109375" style="45"/>
    <col min="2" max="2" width="7.140625" style="45" bestFit="1" customWidth="1"/>
    <col min="3" max="3" width="7.140625" style="45" customWidth="1"/>
    <col min="4" max="4" width="28.140625" style="45" customWidth="1"/>
    <col min="5" max="5" width="5.7109375" style="45" bestFit="1" customWidth="1"/>
    <col min="6" max="6" width="5.7109375" style="45" customWidth="1"/>
    <col min="7" max="7" width="10" style="45" bestFit="1" customWidth="1"/>
    <col min="8" max="8" width="7.5703125" style="45" bestFit="1" customWidth="1"/>
    <col min="9" max="9" width="5.85546875" style="45" bestFit="1" customWidth="1"/>
    <col min="10" max="12" width="6.7109375" style="45" bestFit="1" customWidth="1"/>
    <col min="13" max="13" width="4.28515625" style="45" bestFit="1" customWidth="1"/>
    <col min="14" max="16" width="7.140625" style="45" bestFit="1" customWidth="1"/>
    <col min="17" max="17" width="4.28515625" style="45" bestFit="1" customWidth="1"/>
    <col min="18" max="18" width="7.140625" style="45" bestFit="1" customWidth="1"/>
    <col min="19" max="19" width="10" style="45" bestFit="1" customWidth="1"/>
    <col min="20" max="20" width="8.5703125" style="45" bestFit="1" customWidth="1"/>
    <col min="21" max="21" width="10" style="45" bestFit="1" customWidth="1"/>
    <col min="22" max="22" width="8.5703125" style="45" bestFit="1" customWidth="1"/>
    <col min="23" max="23" width="9.42578125" style="45" customWidth="1"/>
    <col min="24" max="24" width="8.42578125" style="45" hidden="1" customWidth="1"/>
    <col min="25" max="25" width="10.28515625" style="45" customWidth="1"/>
    <col min="26" max="26" width="9.85546875" style="45" bestFit="1" customWidth="1"/>
    <col min="27" max="27" width="5.7109375" style="45" customWidth="1"/>
    <col min="28" max="28" width="11.42578125" style="45" bestFit="1" customWidth="1"/>
    <col min="29" max="29" width="9.85546875" style="45" bestFit="1" customWidth="1"/>
    <col min="30" max="31" width="5.7109375" style="45" customWidth="1"/>
    <col min="32" max="32" width="11.28515625" style="45" customWidth="1"/>
    <col min="33" max="35" width="5.7109375" style="45" customWidth="1"/>
    <col min="36" max="36" width="7.140625" style="45" customWidth="1"/>
    <col min="37" max="16384" width="10.7109375" style="45"/>
  </cols>
  <sheetData>
    <row r="2" spans="4:18" x14ac:dyDescent="0.25">
      <c r="D2" s="55" t="s">
        <v>499</v>
      </c>
      <c r="G2" s="103"/>
      <c r="O2" s="56"/>
      <c r="P2" s="56"/>
      <c r="Q2" s="56"/>
      <c r="R2" s="56"/>
    </row>
    <row r="3" spans="4:18" ht="19" thickBot="1" x14ac:dyDescent="0.3">
      <c r="D3" s="57" t="s">
        <v>505</v>
      </c>
      <c r="F3" s="96" t="s">
        <v>506</v>
      </c>
      <c r="G3" s="103"/>
      <c r="O3" s="56"/>
      <c r="P3" s="56"/>
      <c r="Q3" s="56"/>
      <c r="R3" s="56"/>
    </row>
    <row r="4" spans="4:18" x14ac:dyDescent="0.25">
      <c r="D4" s="59"/>
      <c r="F4" s="104"/>
      <c r="G4" s="74"/>
      <c r="O4" s="74"/>
      <c r="P4" s="74"/>
      <c r="Q4" s="74"/>
      <c r="R4" s="74"/>
    </row>
    <row r="5" spans="4:18" x14ac:dyDescent="0.25">
      <c r="D5" s="62" t="s">
        <v>509</v>
      </c>
      <c r="F5" s="74" t="s">
        <v>510</v>
      </c>
      <c r="G5" s="75"/>
      <c r="O5" s="75"/>
      <c r="P5" s="75"/>
      <c r="Q5" s="75"/>
      <c r="R5" s="75"/>
    </row>
    <row r="6" spans="4:18" x14ac:dyDescent="0.25">
      <c r="D6" s="62"/>
      <c r="F6" s="75" t="s">
        <v>515</v>
      </c>
      <c r="G6" s="74"/>
      <c r="O6" s="74"/>
      <c r="P6" s="74"/>
      <c r="Q6" s="74"/>
      <c r="R6" s="74"/>
    </row>
    <row r="7" spans="4:18" x14ac:dyDescent="0.25">
      <c r="D7" s="67" t="s">
        <v>520</v>
      </c>
      <c r="F7" s="74" t="s">
        <v>402</v>
      </c>
      <c r="G7" s="76"/>
      <c r="O7" s="76"/>
      <c r="P7" s="76"/>
      <c r="Q7" s="76"/>
      <c r="R7" s="76"/>
    </row>
    <row r="8" spans="4:18" x14ac:dyDescent="0.25">
      <c r="D8" s="67" t="s">
        <v>526</v>
      </c>
      <c r="F8" s="76" t="s">
        <v>527</v>
      </c>
      <c r="G8" s="74"/>
      <c r="O8" s="74"/>
      <c r="P8" s="74"/>
      <c r="Q8" s="74"/>
      <c r="R8" s="74"/>
    </row>
    <row r="9" spans="4:18" x14ac:dyDescent="0.25">
      <c r="D9" s="67" t="s">
        <v>531</v>
      </c>
      <c r="F9" s="74" t="s">
        <v>532</v>
      </c>
      <c r="G9" s="75"/>
      <c r="O9" s="75"/>
      <c r="P9" s="75"/>
      <c r="Q9" s="75"/>
      <c r="R9" s="75"/>
    </row>
    <row r="10" spans="4:18" x14ac:dyDescent="0.25">
      <c r="D10" s="67" t="s">
        <v>537</v>
      </c>
      <c r="F10" s="75" t="s">
        <v>538</v>
      </c>
      <c r="G10" s="74"/>
      <c r="O10" s="74"/>
      <c r="P10" s="74"/>
      <c r="Q10" s="74"/>
      <c r="R10" s="74"/>
    </row>
    <row r="11" spans="4:18" x14ac:dyDescent="0.25">
      <c r="D11" s="67" t="s">
        <v>542</v>
      </c>
      <c r="F11" s="74" t="s">
        <v>543</v>
      </c>
      <c r="G11" s="74"/>
      <c r="O11" s="74"/>
      <c r="P11" s="74"/>
      <c r="Q11" s="74"/>
      <c r="R11" s="74"/>
    </row>
    <row r="12" spans="4:18" x14ac:dyDescent="0.25">
      <c r="D12" s="62"/>
      <c r="F12" s="74" t="s">
        <v>546</v>
      </c>
    </row>
    <row r="13" spans="4:18" x14ac:dyDescent="0.25">
      <c r="D13" s="69" t="s">
        <v>550</v>
      </c>
    </row>
    <row r="14" spans="4:18" x14ac:dyDescent="0.25">
      <c r="D14" s="70" t="s">
        <v>555</v>
      </c>
    </row>
    <row r="15" spans="4:18" x14ac:dyDescent="0.25">
      <c r="D15" s="70" t="s">
        <v>558</v>
      </c>
    </row>
    <row r="16" spans="4:18" x14ac:dyDescent="0.25">
      <c r="D16" s="70" t="s">
        <v>560</v>
      </c>
    </row>
    <row r="17" spans="1:44" x14ac:dyDescent="0.25">
      <c r="D17" s="68"/>
    </row>
    <row r="18" spans="1:44" x14ac:dyDescent="0.25">
      <c r="A18" s="3"/>
      <c r="B18" s="3" t="s">
        <v>0</v>
      </c>
      <c r="C18" s="3" t="s">
        <v>54</v>
      </c>
      <c r="D18" s="3" t="s">
        <v>1</v>
      </c>
      <c r="E18" s="38" t="s">
        <v>2</v>
      </c>
      <c r="F18" s="38" t="s">
        <v>3</v>
      </c>
      <c r="G18" s="38" t="s">
        <v>581</v>
      </c>
      <c r="H18" s="38" t="s">
        <v>582</v>
      </c>
      <c r="I18" s="38" t="s">
        <v>583</v>
      </c>
      <c r="J18" s="38" t="s">
        <v>584</v>
      </c>
      <c r="K18" s="38" t="s">
        <v>585</v>
      </c>
      <c r="L18" s="38" t="s">
        <v>586</v>
      </c>
      <c r="M18" s="38" t="s">
        <v>40</v>
      </c>
      <c r="N18" s="38" t="s">
        <v>600</v>
      </c>
      <c r="O18" s="38" t="s">
        <v>440</v>
      </c>
      <c r="P18" s="38" t="s">
        <v>405</v>
      </c>
      <c r="Q18" s="38" t="s">
        <v>439</v>
      </c>
      <c r="R18" s="38" t="s">
        <v>441</v>
      </c>
      <c r="S18" s="38" t="s">
        <v>456</v>
      </c>
      <c r="T18" s="38" t="s">
        <v>622</v>
      </c>
      <c r="U18" s="38" t="s">
        <v>457</v>
      </c>
      <c r="V18" s="38" t="s">
        <v>598</v>
      </c>
      <c r="W18" s="38" t="s">
        <v>426</v>
      </c>
      <c r="X18" s="38" t="s">
        <v>153</v>
      </c>
      <c r="Y18" s="38" t="s">
        <v>458</v>
      </c>
      <c r="Z18" s="38" t="s">
        <v>450</v>
      </c>
      <c r="AA18" s="38" t="s">
        <v>408</v>
      </c>
      <c r="AB18" s="38" t="s">
        <v>404</v>
      </c>
      <c r="AC18" s="80" t="s">
        <v>601</v>
      </c>
      <c r="AD18" s="38" t="s">
        <v>409</v>
      </c>
      <c r="AE18" s="38" t="s">
        <v>150</v>
      </c>
      <c r="AF18" s="38" t="s">
        <v>151</v>
      </c>
      <c r="AG18" s="38" t="s">
        <v>152</v>
      </c>
      <c r="AH18" s="38" t="s">
        <v>154</v>
      </c>
      <c r="AI18" s="3" t="s">
        <v>3</v>
      </c>
      <c r="AJ18" s="3" t="s">
        <v>4</v>
      </c>
      <c r="AK18" s="5" t="s">
        <v>12</v>
      </c>
    </row>
    <row r="19" spans="1:44" customFormat="1" x14ac:dyDescent="0.25">
      <c r="A19" s="156">
        <v>1</v>
      </c>
      <c r="B19" s="6" t="s">
        <v>13</v>
      </c>
      <c r="C19" s="43" t="s">
        <v>78</v>
      </c>
      <c r="D19" s="167" t="s">
        <v>55</v>
      </c>
      <c r="E19" s="43">
        <v>1</v>
      </c>
      <c r="F19" s="43"/>
      <c r="G19" s="43"/>
      <c r="H19" s="43"/>
      <c r="I19" s="43"/>
      <c r="J19" s="43"/>
      <c r="K19" s="43"/>
      <c r="L19" s="43"/>
      <c r="M19" s="43">
        <v>2</v>
      </c>
      <c r="N19" s="82" t="s">
        <v>611</v>
      </c>
      <c r="O19" s="43">
        <f>M19*0.2</f>
        <v>0.4</v>
      </c>
      <c r="P19" s="43">
        <v>0.5</v>
      </c>
      <c r="Q19" s="43"/>
      <c r="R19" s="43"/>
      <c r="S19" s="43">
        <v>2</v>
      </c>
      <c r="T19" s="43" t="s">
        <v>650</v>
      </c>
      <c r="U19" s="43">
        <v>2</v>
      </c>
      <c r="V19" s="43" t="s">
        <v>587</v>
      </c>
      <c r="W19" s="43"/>
      <c r="X19" s="43"/>
      <c r="Y19" s="43"/>
      <c r="Z19" s="43"/>
      <c r="AA19" s="43">
        <v>1.5</v>
      </c>
      <c r="AB19" s="43">
        <v>1</v>
      </c>
      <c r="AC19" s="43" t="s">
        <v>641</v>
      </c>
      <c r="AD19" s="35" t="s">
        <v>410</v>
      </c>
      <c r="AE19" s="43"/>
      <c r="AF19" s="43"/>
      <c r="AG19" s="43"/>
      <c r="AH19" s="43"/>
      <c r="AI19" s="3"/>
      <c r="AJ19" s="8"/>
      <c r="AK19" s="8"/>
      <c r="AL19" s="8"/>
      <c r="AM19" s="9"/>
      <c r="AN19" s="9"/>
      <c r="AO19" s="9"/>
      <c r="AP19" s="9"/>
      <c r="AQ19" s="9"/>
      <c r="AR19" s="10"/>
    </row>
    <row r="20" spans="1:44" customFormat="1" x14ac:dyDescent="0.25">
      <c r="A20" s="156">
        <v>2</v>
      </c>
      <c r="B20" s="6" t="s">
        <v>13</v>
      </c>
      <c r="C20" s="43" t="s">
        <v>62</v>
      </c>
      <c r="D20" s="167" t="s">
        <v>19</v>
      </c>
      <c r="E20" s="43">
        <v>1</v>
      </c>
      <c r="F20" s="43"/>
      <c r="G20" s="43"/>
      <c r="H20" s="43"/>
      <c r="I20" s="43"/>
      <c r="J20" s="43"/>
      <c r="K20" s="43"/>
      <c r="L20" s="43"/>
      <c r="M20" s="43">
        <v>2</v>
      </c>
      <c r="N20" s="82" t="s">
        <v>611</v>
      </c>
      <c r="O20" s="43">
        <f>M20*0.2</f>
        <v>0.4</v>
      </c>
      <c r="P20" s="43">
        <v>0.5</v>
      </c>
      <c r="Q20" s="43"/>
      <c r="R20" s="43"/>
      <c r="S20" s="43">
        <v>3</v>
      </c>
      <c r="T20" s="43" t="s">
        <v>652</v>
      </c>
      <c r="U20" s="43">
        <v>2</v>
      </c>
      <c r="V20" s="43" t="s">
        <v>588</v>
      </c>
      <c r="W20" s="43"/>
      <c r="X20" s="43"/>
      <c r="Y20" s="43"/>
      <c r="Z20" s="43"/>
      <c r="AA20" s="43">
        <v>0.5</v>
      </c>
      <c r="AB20" s="43">
        <v>0.5</v>
      </c>
      <c r="AC20" s="43" t="s">
        <v>641</v>
      </c>
      <c r="AD20" s="43"/>
      <c r="AE20" s="43"/>
      <c r="AF20" s="43"/>
      <c r="AG20" s="43"/>
      <c r="AH20" s="43"/>
      <c r="AI20" s="3"/>
      <c r="AJ20" s="8"/>
      <c r="AK20" s="8"/>
      <c r="AL20" s="11"/>
      <c r="AM20" s="11"/>
      <c r="AN20" s="8"/>
      <c r="AO20" s="11"/>
      <c r="AP20" s="11"/>
      <c r="AQ20" s="11"/>
      <c r="AR20" s="10"/>
    </row>
    <row r="21" spans="1:44" customFormat="1" x14ac:dyDescent="0.25">
      <c r="A21" s="156">
        <v>3</v>
      </c>
      <c r="B21" s="8" t="s">
        <v>13</v>
      </c>
      <c r="C21" s="44" t="s">
        <v>56</v>
      </c>
      <c r="D21" s="8" t="s">
        <v>16</v>
      </c>
      <c r="E21" s="43">
        <v>1</v>
      </c>
      <c r="F21" s="43"/>
      <c r="G21" s="43"/>
      <c r="H21" s="43"/>
      <c r="I21" s="43"/>
      <c r="J21" s="43"/>
      <c r="K21" s="43"/>
      <c r="L21" s="43"/>
      <c r="M21" s="43">
        <v>3</v>
      </c>
      <c r="N21" s="44" t="s">
        <v>611</v>
      </c>
      <c r="O21" s="43">
        <f>M21*0.2</f>
        <v>0.60000000000000009</v>
      </c>
      <c r="P21" s="43">
        <v>0.5</v>
      </c>
      <c r="Q21" s="43"/>
      <c r="R21" s="43"/>
      <c r="S21" s="43">
        <v>0.5</v>
      </c>
      <c r="T21" s="43" t="s">
        <v>650</v>
      </c>
      <c r="U21" s="43"/>
      <c r="V21" s="43"/>
      <c r="W21" s="43"/>
      <c r="X21" s="43"/>
      <c r="Y21" s="43"/>
      <c r="Z21" s="43"/>
      <c r="AA21" s="43">
        <v>0.5</v>
      </c>
      <c r="AB21" s="43">
        <v>3</v>
      </c>
      <c r="AC21" s="43" t="s">
        <v>641</v>
      </c>
      <c r="AD21" s="35" t="s">
        <v>411</v>
      </c>
      <c r="AE21" s="43"/>
      <c r="AF21" s="43"/>
      <c r="AG21" s="43"/>
      <c r="AH21" s="43"/>
      <c r="AI21" s="3"/>
      <c r="AJ21" s="8"/>
      <c r="AK21" s="8"/>
      <c r="AL21" s="9"/>
      <c r="AM21" s="11"/>
      <c r="AN21" s="11"/>
      <c r="AO21" s="8"/>
      <c r="AP21" s="11"/>
      <c r="AQ21" s="11"/>
      <c r="AR21" s="10"/>
    </row>
    <row r="22" spans="1:44" customFormat="1" x14ac:dyDescent="0.25">
      <c r="A22" s="156">
        <v>4</v>
      </c>
      <c r="B22" s="8" t="s">
        <v>13</v>
      </c>
      <c r="C22" s="44" t="s">
        <v>56</v>
      </c>
      <c r="D22" s="8" t="s">
        <v>736</v>
      </c>
      <c r="E22" s="43">
        <v>1</v>
      </c>
      <c r="F22" s="43"/>
      <c r="G22" s="43"/>
      <c r="H22" s="43"/>
      <c r="I22" s="43"/>
      <c r="J22" s="43"/>
      <c r="K22" s="43"/>
      <c r="L22" s="43"/>
      <c r="M22" s="43" t="s">
        <v>353</v>
      </c>
      <c r="N22" s="44" t="s">
        <v>611</v>
      </c>
      <c r="O22" s="43" t="s">
        <v>353</v>
      </c>
      <c r="P22" s="43" t="s">
        <v>406</v>
      </c>
      <c r="Q22" s="43"/>
      <c r="R22" s="43"/>
      <c r="S22" s="51">
        <v>6</v>
      </c>
      <c r="T22" s="43" t="s">
        <v>654</v>
      </c>
      <c r="U22" s="43"/>
      <c r="V22" s="43"/>
      <c r="W22" s="43"/>
      <c r="X22" s="43"/>
      <c r="Y22" s="43"/>
      <c r="Z22" s="43"/>
      <c r="AA22" s="43" t="s">
        <v>353</v>
      </c>
      <c r="AB22" s="43">
        <v>2</v>
      </c>
      <c r="AC22" s="43" t="s">
        <v>642</v>
      </c>
      <c r="AD22" s="43"/>
      <c r="AE22" s="43"/>
      <c r="AF22" s="43"/>
      <c r="AG22" s="43"/>
      <c r="AH22" s="43"/>
      <c r="AI22" s="3"/>
      <c r="AJ22" s="8"/>
      <c r="AK22" s="8"/>
      <c r="AL22" s="9"/>
      <c r="AM22" s="11"/>
      <c r="AN22" s="11"/>
      <c r="AO22" s="8"/>
      <c r="AP22" s="11"/>
      <c r="AQ22" s="11"/>
      <c r="AR22" s="10"/>
    </row>
    <row r="23" spans="1:44" customFormat="1" x14ac:dyDescent="0.25">
      <c r="A23" s="156">
        <v>5</v>
      </c>
      <c r="B23" s="8" t="s">
        <v>13</v>
      </c>
      <c r="C23" s="44" t="s">
        <v>56</v>
      </c>
      <c r="D23" s="8" t="s">
        <v>735</v>
      </c>
      <c r="E23" s="43">
        <v>1</v>
      </c>
      <c r="F23" s="43"/>
      <c r="G23" s="43"/>
      <c r="H23" s="43"/>
      <c r="I23" s="43"/>
      <c r="J23" s="43"/>
      <c r="K23" s="43"/>
      <c r="L23" s="43"/>
      <c r="M23" s="43"/>
      <c r="N23" s="44"/>
      <c r="O23" s="43"/>
      <c r="P23" s="43"/>
      <c r="Q23" s="43"/>
      <c r="R23" s="43"/>
      <c r="S23" s="51">
        <f>2+8*0.5</f>
        <v>6</v>
      </c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3"/>
      <c r="AJ23" s="8"/>
      <c r="AK23" s="8"/>
      <c r="AL23" s="9"/>
      <c r="AM23" s="11"/>
      <c r="AN23" s="11"/>
      <c r="AO23" s="8"/>
      <c r="AP23" s="11"/>
      <c r="AQ23" s="11"/>
      <c r="AR23" s="10"/>
    </row>
    <row r="24" spans="1:44" customFormat="1" x14ac:dyDescent="0.25">
      <c r="A24" s="156">
        <v>6</v>
      </c>
      <c r="B24" s="8" t="s">
        <v>13</v>
      </c>
      <c r="C24" s="44" t="s">
        <v>56</v>
      </c>
      <c r="D24" s="8" t="s">
        <v>724</v>
      </c>
      <c r="E24" s="43">
        <v>1</v>
      </c>
      <c r="F24" s="43"/>
      <c r="G24" s="43"/>
      <c r="H24" s="43"/>
      <c r="I24" s="43"/>
      <c r="J24" s="43"/>
      <c r="K24" s="43"/>
      <c r="L24" s="43"/>
      <c r="M24" s="43" t="s">
        <v>353</v>
      </c>
      <c r="N24" s="44" t="s">
        <v>611</v>
      </c>
      <c r="O24" s="43" t="s">
        <v>353</v>
      </c>
      <c r="P24" s="43" t="s">
        <v>406</v>
      </c>
      <c r="Q24" s="43"/>
      <c r="R24" s="43"/>
      <c r="S24" s="51">
        <v>6</v>
      </c>
      <c r="T24" s="43" t="s">
        <v>654</v>
      </c>
      <c r="U24" s="43"/>
      <c r="V24" s="43"/>
      <c r="W24" s="35" t="s">
        <v>437</v>
      </c>
      <c r="X24" s="43"/>
      <c r="Y24" s="43"/>
      <c r="Z24" s="43"/>
      <c r="AA24" s="43" t="s">
        <v>353</v>
      </c>
      <c r="AB24" s="43">
        <v>0.25</v>
      </c>
      <c r="AC24" s="43" t="s">
        <v>642</v>
      </c>
      <c r="AD24" s="43"/>
      <c r="AE24" s="43"/>
      <c r="AF24" s="43"/>
      <c r="AG24" s="43"/>
      <c r="AH24" s="43"/>
      <c r="AI24" s="3"/>
      <c r="AJ24" s="8"/>
      <c r="AK24" s="8"/>
      <c r="AL24" s="9"/>
      <c r="AM24" s="11"/>
      <c r="AN24" s="11"/>
      <c r="AO24" s="8"/>
      <c r="AP24" s="11"/>
      <c r="AQ24" s="11"/>
      <c r="AR24" s="10"/>
    </row>
    <row r="25" spans="1:44" customFormat="1" x14ac:dyDescent="0.25">
      <c r="A25" s="156">
        <v>7</v>
      </c>
      <c r="B25" s="8" t="s">
        <v>13</v>
      </c>
      <c r="C25" s="44" t="s">
        <v>56</v>
      </c>
      <c r="D25" s="8" t="s">
        <v>20</v>
      </c>
      <c r="E25" s="43">
        <v>1</v>
      </c>
      <c r="F25" s="43"/>
      <c r="G25" s="43"/>
      <c r="H25" s="43"/>
      <c r="I25" s="43"/>
      <c r="J25" s="43"/>
      <c r="K25" s="43"/>
      <c r="L25" s="43"/>
      <c r="M25" s="43" t="s">
        <v>353</v>
      </c>
      <c r="N25" s="82" t="s">
        <v>609</v>
      </c>
      <c r="O25" s="43" t="s">
        <v>353</v>
      </c>
      <c r="P25" s="43" t="s">
        <v>406</v>
      </c>
      <c r="Q25" s="43"/>
      <c r="R25" s="43"/>
      <c r="S25" s="43">
        <v>2</v>
      </c>
      <c r="T25" s="43" t="s">
        <v>654</v>
      </c>
      <c r="U25" s="43"/>
      <c r="V25" s="43"/>
      <c r="W25" s="43"/>
      <c r="X25" s="43"/>
      <c r="Y25" s="43"/>
      <c r="Z25" s="43"/>
      <c r="AA25" s="43" t="s">
        <v>353</v>
      </c>
      <c r="AB25" s="43">
        <v>0.5</v>
      </c>
      <c r="AC25" s="43" t="s">
        <v>642</v>
      </c>
      <c r="AD25" s="43"/>
      <c r="AE25" s="43"/>
      <c r="AF25" s="43"/>
      <c r="AG25" s="43"/>
      <c r="AH25" s="43"/>
      <c r="AI25" s="3"/>
      <c r="AJ25" s="8"/>
      <c r="AK25" s="8"/>
      <c r="AL25" s="9"/>
      <c r="AM25" s="11"/>
      <c r="AN25" s="11"/>
      <c r="AO25" s="8"/>
      <c r="AP25" s="11"/>
      <c r="AQ25" s="11"/>
      <c r="AR25" s="10"/>
    </row>
    <row r="26" spans="1:44" customFormat="1" x14ac:dyDescent="0.25">
      <c r="A26" s="156">
        <v>8</v>
      </c>
      <c r="B26" s="8" t="s">
        <v>13</v>
      </c>
      <c r="C26" s="44" t="s">
        <v>56</v>
      </c>
      <c r="D26" s="8" t="s">
        <v>22</v>
      </c>
      <c r="E26" s="43">
        <v>1</v>
      </c>
      <c r="F26" s="43"/>
      <c r="G26" s="43"/>
      <c r="H26" s="43"/>
      <c r="I26" s="43"/>
      <c r="J26" s="43"/>
      <c r="K26" s="43"/>
      <c r="L26" s="43"/>
      <c r="M26" s="43" t="s">
        <v>353</v>
      </c>
      <c r="N26" s="82" t="s">
        <v>609</v>
      </c>
      <c r="O26" s="43" t="s">
        <v>353</v>
      </c>
      <c r="P26" s="43" t="s">
        <v>406</v>
      </c>
      <c r="Q26" s="43"/>
      <c r="R26" s="43"/>
      <c r="S26" s="51">
        <v>6</v>
      </c>
      <c r="T26" s="43" t="s">
        <v>654</v>
      </c>
      <c r="U26" s="43"/>
      <c r="V26" s="43"/>
      <c r="W26" s="43"/>
      <c r="X26" s="43"/>
      <c r="Y26" s="43"/>
      <c r="Z26" s="43"/>
      <c r="AA26" s="43" t="s">
        <v>353</v>
      </c>
      <c r="AB26" s="43">
        <v>0.5</v>
      </c>
      <c r="AC26" s="43" t="s">
        <v>642</v>
      </c>
      <c r="AD26" s="43"/>
      <c r="AE26" s="43"/>
      <c r="AF26" s="43"/>
      <c r="AG26" s="43"/>
      <c r="AH26" s="43"/>
      <c r="AI26" s="3"/>
      <c r="AJ26" s="8"/>
      <c r="AK26" s="8"/>
      <c r="AL26" s="9"/>
      <c r="AM26" s="11"/>
      <c r="AN26" s="11"/>
      <c r="AO26" s="8"/>
      <c r="AP26" s="11"/>
      <c r="AQ26" s="11"/>
      <c r="AR26" s="10"/>
    </row>
    <row r="27" spans="1:44" customFormat="1" x14ac:dyDescent="0.25">
      <c r="A27" s="156">
        <v>9</v>
      </c>
      <c r="B27" s="8" t="s">
        <v>13</v>
      </c>
      <c r="C27" s="44" t="s">
        <v>56</v>
      </c>
      <c r="D27" s="8" t="s">
        <v>57</v>
      </c>
      <c r="E27" s="43">
        <v>1</v>
      </c>
      <c r="F27" s="43"/>
      <c r="G27" s="43"/>
      <c r="H27" s="43"/>
      <c r="I27" s="43"/>
      <c r="J27" s="43"/>
      <c r="K27" s="43"/>
      <c r="L27" s="43"/>
      <c r="M27" s="43" t="s">
        <v>353</v>
      </c>
      <c r="N27" s="44" t="s">
        <v>610</v>
      </c>
      <c r="O27" s="43" t="s">
        <v>353</v>
      </c>
      <c r="P27" s="43" t="s">
        <v>406</v>
      </c>
      <c r="Q27" s="43"/>
      <c r="R27" s="43"/>
      <c r="S27" s="43">
        <v>0</v>
      </c>
      <c r="T27" s="43" t="s">
        <v>650</v>
      </c>
      <c r="U27" s="43"/>
      <c r="V27" s="43"/>
      <c r="W27" s="51" t="s">
        <v>427</v>
      </c>
      <c r="X27" s="43"/>
      <c r="Y27" s="43"/>
      <c r="Z27" s="43"/>
      <c r="AA27" s="43">
        <v>0.5</v>
      </c>
      <c r="AB27" s="43">
        <v>0.5</v>
      </c>
      <c r="AC27" s="43" t="s">
        <v>642</v>
      </c>
      <c r="AD27" s="35" t="s">
        <v>413</v>
      </c>
      <c r="AE27" s="43"/>
      <c r="AF27" s="43"/>
      <c r="AG27" s="43"/>
      <c r="AH27" s="43"/>
      <c r="AI27" s="3"/>
      <c r="AJ27" s="8"/>
      <c r="AK27" s="8"/>
      <c r="AL27" s="9"/>
      <c r="AM27" s="11"/>
      <c r="AN27" s="11"/>
      <c r="AO27" s="8"/>
      <c r="AP27" s="11"/>
      <c r="AQ27" s="11"/>
      <c r="AR27" s="10"/>
    </row>
    <row r="28" spans="1:44" customFormat="1" x14ac:dyDescent="0.25">
      <c r="A28" s="156">
        <v>10</v>
      </c>
      <c r="B28" s="14" t="s">
        <v>26</v>
      </c>
      <c r="C28" s="176" t="s">
        <v>56</v>
      </c>
      <c r="D28" s="168" t="s">
        <v>31</v>
      </c>
      <c r="E28" s="43">
        <v>1</v>
      </c>
      <c r="F28" s="43"/>
      <c r="G28" s="43"/>
      <c r="H28" s="43"/>
      <c r="I28" s="43"/>
      <c r="J28" s="43"/>
      <c r="K28" s="43"/>
      <c r="L28" s="43"/>
      <c r="M28" s="43" t="s">
        <v>353</v>
      </c>
      <c r="N28" s="82" t="s">
        <v>612</v>
      </c>
      <c r="O28" s="43" t="s">
        <v>353</v>
      </c>
      <c r="P28" s="43" t="s">
        <v>406</v>
      </c>
      <c r="Q28" s="43"/>
      <c r="R28" s="43"/>
      <c r="S28" s="43">
        <v>12</v>
      </c>
      <c r="T28" s="43" t="s">
        <v>650</v>
      </c>
      <c r="U28" s="43"/>
      <c r="V28" s="43"/>
      <c r="W28" s="43" t="s">
        <v>589</v>
      </c>
      <c r="X28" s="43"/>
      <c r="Y28" s="43"/>
      <c r="Z28" s="43"/>
      <c r="AA28" s="43">
        <v>1</v>
      </c>
      <c r="AB28" s="43">
        <v>1.5</v>
      </c>
      <c r="AC28" s="43" t="s">
        <v>642</v>
      </c>
      <c r="AD28" s="43"/>
      <c r="AE28" s="43"/>
      <c r="AF28" s="43"/>
      <c r="AG28" s="43"/>
      <c r="AH28" s="43"/>
      <c r="AI28" s="3"/>
      <c r="AJ28" s="8"/>
      <c r="AK28" s="9"/>
      <c r="AL28" s="9"/>
      <c r="AM28" s="11"/>
      <c r="AN28" s="11"/>
      <c r="AO28" s="8"/>
      <c r="AP28" s="11"/>
      <c r="AQ28" s="11"/>
      <c r="AR28" s="10"/>
    </row>
    <row r="29" spans="1:44" customFormat="1" x14ac:dyDescent="0.25">
      <c r="A29" s="156">
        <v>11</v>
      </c>
      <c r="B29" s="6" t="s">
        <v>13</v>
      </c>
      <c r="C29" s="176" t="s">
        <v>56</v>
      </c>
      <c r="D29" s="167" t="s">
        <v>24</v>
      </c>
      <c r="E29" s="43">
        <v>1</v>
      </c>
      <c r="F29" s="43"/>
      <c r="G29" s="43"/>
      <c r="H29" s="43"/>
      <c r="I29" s="43"/>
      <c r="J29" s="43"/>
      <c r="K29" s="43"/>
      <c r="L29" s="43"/>
      <c r="M29" s="43" t="s">
        <v>353</v>
      </c>
      <c r="N29" s="82" t="s">
        <v>609</v>
      </c>
      <c r="O29" s="43" t="s">
        <v>353</v>
      </c>
      <c r="P29" s="43" t="s">
        <v>406</v>
      </c>
      <c r="Q29" s="43"/>
      <c r="R29" s="43"/>
      <c r="S29" s="51">
        <v>3</v>
      </c>
      <c r="T29" s="43" t="s">
        <v>650</v>
      </c>
      <c r="U29" s="43"/>
      <c r="V29" s="43"/>
      <c r="W29" s="43"/>
      <c r="X29" s="43"/>
      <c r="Y29" s="43"/>
      <c r="Z29" s="43"/>
      <c r="AA29" s="43"/>
      <c r="AB29" s="43"/>
      <c r="AC29" s="43" t="s">
        <v>642</v>
      </c>
      <c r="AD29" s="35" t="s">
        <v>414</v>
      </c>
      <c r="AE29" s="43"/>
      <c r="AF29" s="43"/>
      <c r="AG29" s="43"/>
      <c r="AH29" s="43"/>
      <c r="AI29" s="3"/>
      <c r="AJ29" s="8"/>
      <c r="AK29" s="8"/>
      <c r="AL29" s="9"/>
      <c r="AM29" s="11"/>
      <c r="AN29" s="11"/>
      <c r="AO29" s="8"/>
      <c r="AP29" s="11"/>
      <c r="AQ29" s="11"/>
      <c r="AR29" s="10"/>
    </row>
    <row r="30" spans="1:44" customFormat="1" x14ac:dyDescent="0.25">
      <c r="A30" s="156">
        <v>12</v>
      </c>
      <c r="B30" s="6" t="s">
        <v>13</v>
      </c>
      <c r="C30" s="43" t="s">
        <v>59</v>
      </c>
      <c r="D30" s="167" t="s">
        <v>15</v>
      </c>
      <c r="E30" s="43">
        <v>1</v>
      </c>
      <c r="F30" s="43"/>
      <c r="G30" s="43"/>
      <c r="H30" s="43"/>
      <c r="I30" s="43"/>
      <c r="J30" s="43"/>
      <c r="K30" s="43"/>
      <c r="L30" s="43"/>
      <c r="M30" s="43" t="s">
        <v>353</v>
      </c>
      <c r="N30" s="44" t="s">
        <v>611</v>
      </c>
      <c r="O30" s="43" t="s">
        <v>353</v>
      </c>
      <c r="P30" s="43">
        <v>0.25</v>
      </c>
      <c r="Q30" s="43"/>
      <c r="R30" s="43"/>
      <c r="S30" s="43">
        <v>4</v>
      </c>
      <c r="T30" s="43" t="s">
        <v>650</v>
      </c>
      <c r="U30" s="43"/>
      <c r="V30" s="43"/>
      <c r="W30" s="43"/>
      <c r="X30" s="43"/>
      <c r="Y30" s="43"/>
      <c r="Z30" s="43"/>
      <c r="AA30" s="43" t="s">
        <v>353</v>
      </c>
      <c r="AB30" s="43">
        <v>2</v>
      </c>
      <c r="AC30" s="43" t="s">
        <v>642</v>
      </c>
      <c r="AD30" s="35" t="s">
        <v>415</v>
      </c>
      <c r="AE30" s="43"/>
      <c r="AF30" s="43"/>
      <c r="AG30" s="43"/>
      <c r="AH30" s="43"/>
      <c r="AI30" s="3"/>
      <c r="AJ30" s="8"/>
      <c r="AK30" s="8"/>
      <c r="AL30" s="9"/>
      <c r="AM30" s="11"/>
      <c r="AN30" s="11"/>
      <c r="AO30" s="8"/>
      <c r="AP30" s="11"/>
      <c r="AQ30" s="11"/>
      <c r="AR30" s="10"/>
    </row>
    <row r="31" spans="1:44" customFormat="1" x14ac:dyDescent="0.25">
      <c r="A31" s="156">
        <v>13</v>
      </c>
      <c r="B31" s="8" t="s">
        <v>13</v>
      </c>
      <c r="C31" s="44" t="s">
        <v>59</v>
      </c>
      <c r="D31" s="167" t="s">
        <v>733</v>
      </c>
      <c r="E31" s="43">
        <v>1</v>
      </c>
      <c r="F31" s="43"/>
      <c r="G31" s="43"/>
      <c r="H31" s="43"/>
      <c r="I31" s="43"/>
      <c r="J31" s="43"/>
      <c r="K31" s="43"/>
      <c r="L31" s="43"/>
      <c r="M31" s="43">
        <v>2</v>
      </c>
      <c r="N31" s="82" t="s">
        <v>611</v>
      </c>
      <c r="O31" s="43">
        <f>M31*0.2</f>
        <v>0.4</v>
      </c>
      <c r="P31" s="43">
        <v>0.25</v>
      </c>
      <c r="Q31" s="43"/>
      <c r="R31" s="43"/>
      <c r="S31" s="51">
        <v>12</v>
      </c>
      <c r="T31" s="43" t="s">
        <v>650</v>
      </c>
      <c r="U31" s="43"/>
      <c r="V31" s="43"/>
      <c r="W31" s="43"/>
      <c r="X31" s="43"/>
      <c r="Y31" s="43"/>
      <c r="Z31" s="43"/>
      <c r="AA31" s="43">
        <v>0.5</v>
      </c>
      <c r="AB31" s="43">
        <v>2</v>
      </c>
      <c r="AC31" s="43" t="s">
        <v>642</v>
      </c>
      <c r="AD31" s="35" t="s">
        <v>416</v>
      </c>
      <c r="AE31" s="43"/>
      <c r="AF31" s="43"/>
      <c r="AG31" s="43"/>
      <c r="AH31" s="43"/>
      <c r="AI31" s="3"/>
      <c r="AJ31" s="8"/>
      <c r="AK31" s="8"/>
      <c r="AL31" s="9"/>
      <c r="AM31" s="11"/>
      <c r="AN31" s="11"/>
      <c r="AO31" s="8"/>
      <c r="AP31" s="11"/>
      <c r="AQ31" s="11"/>
      <c r="AR31" s="10"/>
    </row>
    <row r="32" spans="1:44" customFormat="1" x14ac:dyDescent="0.25">
      <c r="A32" s="156"/>
      <c r="B32" s="8"/>
      <c r="C32" s="44"/>
      <c r="D32" s="73" t="s">
        <v>662</v>
      </c>
      <c r="E32" s="43"/>
      <c r="F32" s="43"/>
      <c r="G32" s="43"/>
      <c r="H32" s="43"/>
      <c r="I32" s="43"/>
      <c r="J32" s="43"/>
      <c r="K32" s="43"/>
      <c r="L32" s="43"/>
      <c r="M32" s="43"/>
      <c r="N32" s="82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35"/>
      <c r="AE32" s="43"/>
      <c r="AF32" s="43"/>
      <c r="AG32" s="43"/>
      <c r="AH32" s="43"/>
      <c r="AI32" s="3"/>
      <c r="AJ32" s="8"/>
      <c r="AK32" s="72"/>
      <c r="AL32" s="9"/>
      <c r="AM32" s="11"/>
      <c r="AN32" s="11"/>
      <c r="AO32" s="8"/>
      <c r="AP32" s="11"/>
      <c r="AQ32" s="11"/>
      <c r="AR32" s="10"/>
    </row>
    <row r="33" spans="1:50" customFormat="1" x14ac:dyDescent="0.25">
      <c r="A33" s="156">
        <v>14</v>
      </c>
      <c r="B33" s="14" t="s">
        <v>25</v>
      </c>
      <c r="C33" s="176" t="s">
        <v>29</v>
      </c>
      <c r="D33" s="167" t="s">
        <v>65</v>
      </c>
      <c r="E33" s="43">
        <v>1</v>
      </c>
      <c r="F33" s="43"/>
      <c r="G33" s="43"/>
      <c r="H33" s="43"/>
      <c r="I33" s="43"/>
      <c r="J33" s="43"/>
      <c r="K33" s="43"/>
      <c r="L33" s="43"/>
      <c r="M33" s="43" t="s">
        <v>353</v>
      </c>
      <c r="N33" s="82" t="s">
        <v>609</v>
      </c>
      <c r="O33" s="43" t="s">
        <v>353</v>
      </c>
      <c r="P33" s="43" t="s">
        <v>406</v>
      </c>
      <c r="Q33" s="43"/>
      <c r="R33" s="43"/>
      <c r="S33" s="51">
        <v>24</v>
      </c>
      <c r="T33" s="43" t="s">
        <v>650</v>
      </c>
      <c r="U33" s="43">
        <v>3</v>
      </c>
      <c r="V33" s="43" t="s">
        <v>587</v>
      </c>
      <c r="W33" s="43" t="s">
        <v>428</v>
      </c>
      <c r="X33" s="43"/>
      <c r="Y33" s="43"/>
      <c r="Z33" s="43"/>
      <c r="AA33" s="43">
        <v>3</v>
      </c>
      <c r="AB33" s="43">
        <v>4</v>
      </c>
      <c r="AC33" s="43" t="s">
        <v>641</v>
      </c>
      <c r="AD33" s="43"/>
      <c r="AE33" s="43"/>
      <c r="AF33" s="43"/>
      <c r="AG33" s="43">
        <v>3</v>
      </c>
      <c r="AH33" s="43">
        <v>4</v>
      </c>
      <c r="AI33" s="43" t="s">
        <v>641</v>
      </c>
      <c r="AJ33" s="43"/>
      <c r="AK33" s="43"/>
      <c r="AL33" s="43"/>
      <c r="AM33" s="43"/>
      <c r="AN33" s="43"/>
      <c r="AO33" s="3"/>
      <c r="AP33" s="8"/>
      <c r="AQ33" s="72"/>
      <c r="AR33" s="9"/>
      <c r="AS33" s="11"/>
      <c r="AT33" s="11"/>
      <c r="AU33" s="8"/>
      <c r="AV33" s="11"/>
      <c r="AW33" s="11"/>
      <c r="AX33" s="10"/>
    </row>
    <row r="34" spans="1:50" customFormat="1" x14ac:dyDescent="0.25">
      <c r="A34" s="156">
        <v>15</v>
      </c>
      <c r="B34" s="8" t="s">
        <v>13</v>
      </c>
      <c r="C34" s="176" t="s">
        <v>757</v>
      </c>
      <c r="D34" s="169" t="s">
        <v>723</v>
      </c>
      <c r="E34" s="43">
        <v>1</v>
      </c>
      <c r="F34" s="43"/>
      <c r="G34" s="43"/>
      <c r="H34" s="43"/>
      <c r="I34" s="43"/>
      <c r="J34" s="43"/>
      <c r="K34" s="43"/>
      <c r="L34" s="43"/>
      <c r="M34" s="43"/>
      <c r="N34" s="82"/>
      <c r="O34" s="43"/>
      <c r="P34" s="43"/>
      <c r="Q34" s="43"/>
      <c r="R34" s="43"/>
      <c r="S34" s="51">
        <v>2</v>
      </c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3"/>
      <c r="AP34" s="8"/>
      <c r="AQ34" s="72"/>
      <c r="AR34" s="9"/>
      <c r="AS34" s="11"/>
      <c r="AT34" s="11"/>
      <c r="AU34" s="8"/>
      <c r="AV34" s="11"/>
      <c r="AW34" s="11"/>
      <c r="AX34" s="10"/>
    </row>
    <row r="35" spans="1:50" customFormat="1" x14ac:dyDescent="0.25">
      <c r="A35" s="156">
        <v>16</v>
      </c>
      <c r="B35" s="8" t="s">
        <v>26</v>
      </c>
      <c r="C35" s="44" t="s">
        <v>29</v>
      </c>
      <c r="D35" s="8" t="s">
        <v>172</v>
      </c>
      <c r="E35" s="43">
        <v>1</v>
      </c>
      <c r="F35" s="43"/>
      <c r="G35" s="43"/>
      <c r="H35" s="43"/>
      <c r="I35" s="43"/>
      <c r="J35" s="43"/>
      <c r="K35" s="43"/>
      <c r="L35" s="43"/>
      <c r="M35" s="43" t="s">
        <v>353</v>
      </c>
      <c r="N35" s="82" t="s">
        <v>609</v>
      </c>
      <c r="O35" s="43" t="s">
        <v>353</v>
      </c>
      <c r="P35" s="43" t="s">
        <v>406</v>
      </c>
      <c r="Q35" s="43"/>
      <c r="R35" s="43"/>
      <c r="S35" s="43">
        <v>3</v>
      </c>
      <c r="T35" s="43" t="s">
        <v>650</v>
      </c>
      <c r="U35" s="51">
        <v>8</v>
      </c>
      <c r="V35" s="43" t="s">
        <v>587</v>
      </c>
      <c r="W35" s="43"/>
      <c r="X35" s="43"/>
      <c r="Y35" s="43"/>
      <c r="Z35" s="43"/>
      <c r="AA35" s="43">
        <v>1</v>
      </c>
      <c r="AB35" s="43">
        <v>1.5</v>
      </c>
      <c r="AC35" s="43" t="s">
        <v>642</v>
      </c>
      <c r="AD35" s="43"/>
      <c r="AE35" s="43"/>
      <c r="AF35" s="43"/>
      <c r="AG35" s="43">
        <v>1</v>
      </c>
      <c r="AH35" s="43">
        <v>1.5</v>
      </c>
      <c r="AI35" s="43" t="s">
        <v>642</v>
      </c>
      <c r="AJ35" s="43"/>
      <c r="AK35" s="43"/>
      <c r="AL35" s="43"/>
      <c r="AM35" s="43"/>
      <c r="AN35" s="43"/>
      <c r="AO35" s="3"/>
      <c r="AP35" s="8"/>
      <c r="AQ35" s="8"/>
      <c r="AR35" s="9"/>
      <c r="AS35" s="11"/>
      <c r="AT35" s="11"/>
      <c r="AU35" s="8"/>
      <c r="AV35" s="145"/>
      <c r="AW35" s="11"/>
      <c r="AX35" s="10"/>
    </row>
    <row r="36" spans="1:50" x14ac:dyDescent="0.25">
      <c r="A36" s="156">
        <v>17</v>
      </c>
      <c r="B36" s="8" t="s">
        <v>25</v>
      </c>
      <c r="C36" s="44" t="s">
        <v>401</v>
      </c>
      <c r="D36" s="168" t="s">
        <v>402</v>
      </c>
      <c r="E36" s="43">
        <v>2</v>
      </c>
      <c r="F36" s="43"/>
      <c r="G36" s="43"/>
      <c r="H36" s="43"/>
      <c r="I36" s="43"/>
      <c r="J36" s="43"/>
      <c r="K36" s="43"/>
      <c r="L36" s="43"/>
      <c r="M36" s="43" t="s">
        <v>438</v>
      </c>
      <c r="N36" s="82" t="s">
        <v>614</v>
      </c>
      <c r="O36" s="43">
        <v>0.25</v>
      </c>
      <c r="P36" s="43">
        <v>0.25</v>
      </c>
      <c r="Q36" s="43"/>
      <c r="R36" s="43"/>
      <c r="S36" s="51">
        <v>3</v>
      </c>
      <c r="T36" s="43" t="s">
        <v>650</v>
      </c>
      <c r="U36" s="43">
        <v>1</v>
      </c>
      <c r="V36" s="43" t="s">
        <v>587</v>
      </c>
      <c r="W36" s="43"/>
      <c r="X36" s="43"/>
      <c r="Y36" s="43"/>
      <c r="Z36" s="43"/>
      <c r="AA36" s="43">
        <v>0.5</v>
      </c>
      <c r="AB36" s="43">
        <v>2</v>
      </c>
      <c r="AC36" s="43" t="s">
        <v>641</v>
      </c>
      <c r="AD36" s="43"/>
      <c r="AE36" s="43"/>
      <c r="AF36" s="43"/>
      <c r="AG36" s="43"/>
      <c r="AH36" s="43"/>
      <c r="AI36" s="43" t="s">
        <v>641</v>
      </c>
      <c r="AJ36" s="43"/>
      <c r="AK36" s="43"/>
      <c r="AL36" s="43"/>
      <c r="AM36" s="43"/>
      <c r="AN36" s="43"/>
      <c r="AO36" s="3"/>
      <c r="AP36" s="8"/>
      <c r="AQ36" s="16"/>
      <c r="AR36" s="13"/>
      <c r="AS36" s="9"/>
      <c r="AT36" s="11"/>
      <c r="AU36" s="11"/>
      <c r="AV36" s="11"/>
      <c r="AW36" s="11"/>
      <c r="AX36" s="10"/>
    </row>
    <row r="37" spans="1:50" customFormat="1" x14ac:dyDescent="0.25">
      <c r="A37" s="156">
        <v>18</v>
      </c>
      <c r="B37" s="6" t="s">
        <v>13</v>
      </c>
      <c r="C37" s="176" t="s">
        <v>99</v>
      </c>
      <c r="D37" s="170" t="s">
        <v>726</v>
      </c>
      <c r="E37" s="43">
        <v>1</v>
      </c>
      <c r="F37" s="43"/>
      <c r="G37" s="43"/>
      <c r="H37" s="43"/>
      <c r="I37" s="43"/>
      <c r="J37" s="43"/>
      <c r="K37" s="43"/>
      <c r="L37" s="43"/>
      <c r="M37" s="43">
        <v>1</v>
      </c>
      <c r="N37" s="82"/>
      <c r="O37" s="43"/>
      <c r="P37" s="43"/>
      <c r="Q37" s="43"/>
      <c r="R37" s="43"/>
      <c r="S37" s="43">
        <v>1</v>
      </c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35"/>
      <c r="AK37" s="43"/>
      <c r="AL37" s="43"/>
      <c r="AM37" s="43"/>
      <c r="AN37" s="43"/>
      <c r="AO37" s="3"/>
      <c r="AP37" s="8"/>
      <c r="AQ37" s="8"/>
      <c r="AR37" s="9"/>
      <c r="AS37" s="11"/>
      <c r="AT37" s="11"/>
      <c r="AU37" s="8"/>
      <c r="AV37" s="11"/>
      <c r="AW37" s="11"/>
      <c r="AX37" s="10"/>
    </row>
    <row r="38" spans="1:50" customFormat="1" x14ac:dyDescent="0.25">
      <c r="A38" s="156">
        <v>19</v>
      </c>
      <c r="B38" s="14" t="s">
        <v>25</v>
      </c>
      <c r="C38" s="176" t="s">
        <v>30</v>
      </c>
      <c r="D38" s="168" t="s">
        <v>61</v>
      </c>
      <c r="E38" s="43">
        <v>1</v>
      </c>
      <c r="F38" s="43"/>
      <c r="G38" s="43"/>
      <c r="H38" s="43"/>
      <c r="I38" s="43"/>
      <c r="J38" s="43"/>
      <c r="K38" s="43"/>
      <c r="L38" s="43"/>
      <c r="M38" s="43" t="s">
        <v>353</v>
      </c>
      <c r="N38" s="85" t="s">
        <v>613</v>
      </c>
      <c r="O38" s="43" t="s">
        <v>353</v>
      </c>
      <c r="P38" s="43" t="s">
        <v>406</v>
      </c>
      <c r="Q38" s="43"/>
      <c r="R38" s="43"/>
      <c r="S38" s="51">
        <v>6</v>
      </c>
      <c r="T38" s="43" t="s">
        <v>651</v>
      </c>
      <c r="U38" s="51">
        <v>12</v>
      </c>
      <c r="V38" s="43" t="s">
        <v>587</v>
      </c>
      <c r="W38" s="43"/>
      <c r="X38" s="43"/>
      <c r="Y38" s="43"/>
      <c r="Z38" s="43"/>
      <c r="AA38" s="43">
        <v>1.5</v>
      </c>
      <c r="AB38" s="43">
        <v>4</v>
      </c>
      <c r="AC38" s="43" t="s">
        <v>641</v>
      </c>
      <c r="AD38" s="43"/>
      <c r="AE38" s="43"/>
      <c r="AF38" s="43"/>
      <c r="AG38" s="43"/>
      <c r="AH38" s="35"/>
      <c r="AI38" s="43"/>
      <c r="AJ38" s="43"/>
      <c r="AK38" s="43"/>
      <c r="AL38" s="43"/>
      <c r="AM38" s="3"/>
      <c r="AN38" s="8"/>
      <c r="AO38" s="10"/>
    </row>
    <row r="39" spans="1:50" x14ac:dyDescent="0.25">
      <c r="A39" s="156">
        <v>20</v>
      </c>
      <c r="B39" s="8" t="s">
        <v>25</v>
      </c>
      <c r="C39" s="44" t="s">
        <v>604</v>
      </c>
      <c r="D39" s="8" t="s">
        <v>768</v>
      </c>
      <c r="E39" s="44">
        <v>2</v>
      </c>
      <c r="F39" s="44"/>
      <c r="G39" s="44"/>
      <c r="H39" s="44"/>
      <c r="I39" s="44"/>
      <c r="J39" s="44"/>
      <c r="K39" s="44"/>
      <c r="L39" s="44"/>
      <c r="M39" s="44">
        <v>2</v>
      </c>
      <c r="N39" s="44" t="s">
        <v>769</v>
      </c>
      <c r="O39" s="44">
        <f>M39*0.2</f>
        <v>0.4</v>
      </c>
      <c r="P39" s="44">
        <v>0.75</v>
      </c>
      <c r="Q39" s="44"/>
      <c r="R39" s="44"/>
      <c r="S39" s="44">
        <v>6</v>
      </c>
      <c r="T39" s="44" t="s">
        <v>770</v>
      </c>
      <c r="U39" s="44">
        <v>6</v>
      </c>
      <c r="V39" s="44" t="s">
        <v>771</v>
      </c>
      <c r="W39" s="8"/>
      <c r="X39" s="44">
        <v>0.5</v>
      </c>
      <c r="Y39" s="44">
        <v>0.5</v>
      </c>
      <c r="Z39" s="44">
        <f>X39*0.25</f>
        <v>0.125</v>
      </c>
      <c r="AA39" s="44">
        <v>1</v>
      </c>
      <c r="AB39" s="44">
        <v>1</v>
      </c>
      <c r="AC39" s="44" t="s">
        <v>772</v>
      </c>
    </row>
    <row r="40" spans="1:50" x14ac:dyDescent="0.25">
      <c r="A40" s="156">
        <v>21</v>
      </c>
      <c r="B40" s="8" t="s">
        <v>444</v>
      </c>
      <c r="C40" s="44" t="s">
        <v>604</v>
      </c>
      <c r="D40" s="8" t="s">
        <v>774</v>
      </c>
      <c r="E40" s="44">
        <v>2</v>
      </c>
      <c r="F40" s="44"/>
      <c r="G40" s="44"/>
      <c r="H40" s="44"/>
      <c r="I40" s="44"/>
      <c r="J40" s="44"/>
      <c r="K40" s="44"/>
      <c r="L40" s="44"/>
      <c r="M40" s="44">
        <v>3</v>
      </c>
      <c r="N40" s="44" t="s">
        <v>769</v>
      </c>
      <c r="O40" s="44">
        <f>M40*0.2</f>
        <v>0.60000000000000009</v>
      </c>
      <c r="P40" s="44" t="s">
        <v>353</v>
      </c>
      <c r="Q40" s="44"/>
      <c r="R40" s="44"/>
      <c r="S40" s="44">
        <v>12</v>
      </c>
      <c r="T40" s="44" t="s">
        <v>654</v>
      </c>
      <c r="U40" s="44">
        <v>18</v>
      </c>
      <c r="V40" s="44" t="s">
        <v>776</v>
      </c>
      <c r="W40" s="8"/>
      <c r="X40" s="44"/>
      <c r="Y40" s="44"/>
      <c r="Z40" s="44"/>
      <c r="AA40" s="44">
        <v>1.5</v>
      </c>
      <c r="AB40" s="44">
        <v>2</v>
      </c>
      <c r="AC40" s="44" t="s">
        <v>777</v>
      </c>
    </row>
    <row r="41" spans="1:50" x14ac:dyDescent="0.25">
      <c r="A41" s="156">
        <v>22</v>
      </c>
      <c r="B41" s="8" t="s">
        <v>444</v>
      </c>
      <c r="C41" s="44" t="s">
        <v>813</v>
      </c>
      <c r="D41" s="154" t="s">
        <v>816</v>
      </c>
      <c r="E41" s="44">
        <v>2</v>
      </c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8"/>
      <c r="T41" s="44"/>
      <c r="U41" s="44"/>
      <c r="V41" s="44"/>
      <c r="W41" s="44"/>
      <c r="X41" s="44"/>
      <c r="Y41" s="44"/>
    </row>
    <row r="42" spans="1:50" customFormat="1" x14ac:dyDescent="0.25">
      <c r="B42" s="6"/>
      <c r="C42" s="6"/>
      <c r="D42" s="21"/>
      <c r="E42" s="37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43"/>
      <c r="T42" s="39"/>
      <c r="U42" s="39"/>
      <c r="V42" s="39"/>
      <c r="W42" s="39"/>
      <c r="X42" s="39"/>
      <c r="Y42" s="39"/>
      <c r="Z42" s="39"/>
      <c r="AA42" s="39"/>
      <c r="AB42" s="39"/>
      <c r="AC42" s="40"/>
      <c r="AD42" s="39"/>
      <c r="AE42" s="39"/>
      <c r="AF42" s="39"/>
      <c r="AG42" s="39"/>
      <c r="AH42" s="39"/>
      <c r="AI42" s="39"/>
      <c r="AJ42" s="39"/>
      <c r="AK42" s="8"/>
      <c r="AL42" s="8"/>
      <c r="AM42" s="6"/>
    </row>
    <row r="43" spans="1:50" customFormat="1" x14ac:dyDescent="0.25">
      <c r="B43" s="6" t="s">
        <v>663</v>
      </c>
      <c r="C43" s="6" t="s">
        <v>664</v>
      </c>
      <c r="D43" s="21" t="s">
        <v>675</v>
      </c>
      <c r="E43" s="37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43"/>
      <c r="T43" s="39"/>
      <c r="U43" s="39"/>
      <c r="V43" s="39"/>
      <c r="W43" s="39"/>
      <c r="X43" s="39"/>
      <c r="Y43" s="39"/>
      <c r="Z43" s="39"/>
      <c r="AA43" s="39"/>
      <c r="AB43" s="39"/>
      <c r="AC43" s="40"/>
      <c r="AD43" s="39"/>
      <c r="AE43" s="39"/>
      <c r="AF43" s="39"/>
      <c r="AG43" s="39"/>
      <c r="AH43" s="39"/>
      <c r="AI43" s="39"/>
      <c r="AJ43" s="39"/>
      <c r="AK43" s="8"/>
      <c r="AL43" s="8"/>
      <c r="AM43" s="6"/>
    </row>
    <row r="44" spans="1:50" customFormat="1" x14ac:dyDescent="0.25">
      <c r="B44" s="6" t="s">
        <v>676</v>
      </c>
      <c r="C44" s="8"/>
      <c r="D44" s="7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43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16"/>
      <c r="AL44" s="16"/>
      <c r="AM44" s="6"/>
    </row>
    <row r="45" spans="1:50" x14ac:dyDescent="0.25">
      <c r="B45" s="6"/>
      <c r="C45" s="10"/>
      <c r="D45" s="7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3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8"/>
      <c r="AL45" s="8"/>
      <c r="AM45" s="10"/>
    </row>
    <row r="46" spans="1:50" x14ac:dyDescent="0.25">
      <c r="B46" s="8"/>
      <c r="C46" s="8"/>
      <c r="D46" s="19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3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8"/>
      <c r="AL46" s="8"/>
      <c r="AM46" s="10"/>
    </row>
    <row r="47" spans="1:50" x14ac:dyDescent="0.25">
      <c r="B47" s="8"/>
      <c r="C47" s="8"/>
      <c r="D47" s="10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3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8"/>
      <c r="AL47" s="8"/>
      <c r="AM47" s="10"/>
    </row>
    <row r="48" spans="1:50" x14ac:dyDescent="0.25">
      <c r="B48" s="8"/>
      <c r="C48" s="8"/>
      <c r="D48" s="10"/>
      <c r="E48" s="44"/>
      <c r="F48" s="44"/>
      <c r="G48" s="44"/>
      <c r="H48" s="44"/>
      <c r="I48" s="44"/>
      <c r="J48" s="44"/>
      <c r="K48" s="44"/>
      <c r="L48" s="44"/>
      <c r="M48" s="44">
        <f>SUM(M18:M47)</f>
        <v>15</v>
      </c>
      <c r="N48" s="44"/>
      <c r="O48" s="44">
        <f>SUM(O18:O47)</f>
        <v>3.0500000000000003</v>
      </c>
      <c r="P48" s="44">
        <f>SUM(P15:P47)*1.5</f>
        <v>4.5</v>
      </c>
      <c r="Q48" s="44"/>
      <c r="R48" s="44"/>
      <c r="S48" s="51">
        <f>SUM(S19:S47)*1.5</f>
        <v>179.25</v>
      </c>
      <c r="T48" s="44"/>
      <c r="U48" s="51">
        <f>SUM(U19:U47)*1.5</f>
        <v>78</v>
      </c>
      <c r="V48" s="123" t="s">
        <v>436</v>
      </c>
      <c r="Y48" s="44">
        <f>SUM(Y18:Y47)</f>
        <v>0.5</v>
      </c>
      <c r="Z48" s="51">
        <f>SUM(Z18:Z47)</f>
        <v>0.125</v>
      </c>
      <c r="AA48" s="44">
        <f>SUM(AA18:AA47)</f>
        <v>13</v>
      </c>
      <c r="AB48" s="44">
        <f>SUM(AB15:AB47)*1.3</f>
        <v>36.725000000000001</v>
      </c>
      <c r="AC48" s="44"/>
      <c r="AD48" s="123" t="s">
        <v>422</v>
      </c>
      <c r="AG48" s="44"/>
      <c r="AH48" s="44"/>
      <c r="AI48" s="44"/>
      <c r="AJ48" s="44"/>
      <c r="AK48" s="8"/>
      <c r="AL48" s="8"/>
      <c r="AM48" s="10"/>
    </row>
    <row r="49" spans="2:39" ht="15" customHeight="1" x14ac:dyDescent="0.25">
      <c r="B49" s="10"/>
      <c r="C49" s="10"/>
      <c r="D49" s="19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8"/>
      <c r="AL49" s="8"/>
      <c r="AM49" s="10"/>
    </row>
  </sheetData>
  <phoneticPr fontId="4" type="noConversion"/>
  <conditionalFormatting sqref="D7:D17 O4:R6 O8:R11 G4:G6 F5:F7 G8:G11 F9:F12 G18:AK18 B49:AM49 AG48:AM48 Y48:AD48 AD38:AO38 AL22:AL32 AE21:AH32 AM21:AR32 AR33:AX34 AB19:AD32 AH33:AN34 AD37:AN37 B35:AN35 B36:AC40 U19:AA34 B19:S34 B42:AM47 B48:V48">
    <cfRule type="cellIs" dxfId="117" priority="35" operator="equal">
      <formula>"TBD"</formula>
    </cfRule>
  </conditionalFormatting>
  <conditionalFormatting sqref="E36:M36 O36:S36 U36:AC36">
    <cfRule type="cellIs" dxfId="116" priority="134" operator="equal">
      <formula>"顺延"</formula>
    </cfRule>
    <cfRule type="containsText" dxfId="115" priority="135" operator="containsText" text="已完成">
      <formula>NOT(ISERROR(SEARCH("已完成",E36)))</formula>
    </cfRule>
  </conditionalFormatting>
  <conditionalFormatting sqref="AM38 AI18:AI32 E36:M36 AO33:AO37 O36:S36 U36:AC36">
    <cfRule type="cellIs" dxfId="114" priority="133" operator="equal">
      <formula>"已完成"</formula>
    </cfRule>
  </conditionalFormatting>
  <conditionalFormatting sqref="A18:F18">
    <cfRule type="cellIs" dxfId="113" priority="29" operator="equal">
      <formula>"TBD"</formula>
    </cfRule>
  </conditionalFormatting>
  <conditionalFormatting sqref="AW35:AX35 AI21:AL21 AO33:AP34 AO35:AU35 AI22:AK32 AE19:AR20 AD36:AX36 AO37:AX37 AD33:AG34">
    <cfRule type="cellIs" dxfId="112" priority="15" operator="equal">
      <formula>"TBD"</formula>
    </cfRule>
  </conditionalFormatting>
  <conditionalFormatting sqref="T19:T32">
    <cfRule type="cellIs" dxfId="111" priority="9" operator="equal">
      <formula>"TBD"</formula>
    </cfRule>
  </conditionalFormatting>
  <conditionalFormatting sqref="AB33:AC34">
    <cfRule type="cellIs" dxfId="110" priority="4" operator="equal">
      <formula>"TBD"</formula>
    </cfRule>
  </conditionalFormatting>
  <conditionalFormatting sqref="T33:T34">
    <cfRule type="cellIs" dxfId="109" priority="3" operator="equal">
      <formula>"TBD"</formula>
    </cfRule>
  </conditionalFormatting>
  <conditionalFormatting sqref="B41:Y41">
    <cfRule type="cellIs" dxfId="108" priority="2" operator="equal">
      <formula>"TBD"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N76"/>
  <sheetViews>
    <sheetView topLeftCell="A33" zoomScale="115" zoomScaleNormal="115" zoomScalePageLayoutView="115" workbookViewId="0">
      <selection activeCell="O19" sqref="O19:O27"/>
    </sheetView>
  </sheetViews>
  <sheetFormatPr baseColWidth="10" defaultColWidth="10.7109375" defaultRowHeight="18" x14ac:dyDescent="0.25"/>
  <cols>
    <col min="1" max="1" width="10.7109375" style="45" customWidth="1"/>
    <col min="2" max="2" width="7.140625" style="45" bestFit="1" customWidth="1"/>
    <col min="3" max="3" width="7.140625" style="45" customWidth="1"/>
    <col min="4" max="4" width="34.85546875" style="45" customWidth="1"/>
    <col min="5" max="6" width="5.7109375" style="45" customWidth="1"/>
    <col min="7" max="7" width="8.85546875" style="45" customWidth="1"/>
    <col min="8" max="8" width="8.85546875" style="84" customWidth="1"/>
    <col min="9" max="9" width="7.42578125" style="45" customWidth="1"/>
    <col min="10" max="10" width="8" style="45" customWidth="1"/>
    <col min="11" max="12" width="5.7109375" style="45" customWidth="1"/>
    <col min="13" max="14" width="9.42578125" style="45" customWidth="1"/>
    <col min="15" max="16" width="10.28515625" style="45" customWidth="1"/>
    <col min="17" max="17" width="22.140625" style="45" bestFit="1" customWidth="1"/>
    <col min="18" max="23" width="5.7109375" style="45" customWidth="1"/>
    <col min="24" max="24" width="11.28515625" style="45" customWidth="1"/>
    <col min="25" max="27" width="5.7109375" style="45" customWidth="1"/>
    <col min="28" max="28" width="7.140625" style="45" customWidth="1"/>
    <col min="29" max="16384" width="10.7109375" style="45"/>
  </cols>
  <sheetData>
    <row r="2" spans="4:7" ht="19" thickBot="1" x14ac:dyDescent="0.3">
      <c r="D2" s="58" t="s">
        <v>506</v>
      </c>
      <c r="E2" s="58"/>
      <c r="G2" s="96" t="s">
        <v>507</v>
      </c>
    </row>
    <row r="3" spans="4:7" x14ac:dyDescent="0.25">
      <c r="D3" s="64" t="s">
        <v>510</v>
      </c>
      <c r="E3" s="63"/>
      <c r="G3" s="74" t="s">
        <v>511</v>
      </c>
    </row>
    <row r="4" spans="4:7" x14ac:dyDescent="0.25">
      <c r="D4" s="66" t="s">
        <v>515</v>
      </c>
      <c r="E4" s="63"/>
      <c r="G4" s="74" t="s">
        <v>516</v>
      </c>
    </row>
    <row r="5" spans="4:7" x14ac:dyDescent="0.25">
      <c r="D5" s="64" t="s">
        <v>402</v>
      </c>
      <c r="E5" s="63"/>
      <c r="G5" s="74" t="s">
        <v>522</v>
      </c>
    </row>
    <row r="6" spans="4:7" x14ac:dyDescent="0.25">
      <c r="D6" s="63"/>
      <c r="E6" s="63"/>
      <c r="G6" s="74" t="s">
        <v>528</v>
      </c>
    </row>
    <row r="7" spans="4:7" x14ac:dyDescent="0.25">
      <c r="D7" s="64" t="s">
        <v>532</v>
      </c>
      <c r="E7" s="63"/>
      <c r="G7" s="74" t="s">
        <v>533</v>
      </c>
    </row>
    <row r="8" spans="4:7" x14ac:dyDescent="0.25">
      <c r="D8" s="66" t="s">
        <v>538</v>
      </c>
      <c r="E8" s="63"/>
      <c r="G8" s="74" t="s">
        <v>539</v>
      </c>
    </row>
    <row r="9" spans="4:7" x14ac:dyDescent="0.25">
      <c r="D9" s="64" t="s">
        <v>543</v>
      </c>
      <c r="E9" s="63"/>
      <c r="G9" s="97" t="s">
        <v>544</v>
      </c>
    </row>
    <row r="10" spans="4:7" x14ac:dyDescent="0.25">
      <c r="D10" s="64" t="s">
        <v>546</v>
      </c>
      <c r="E10" s="63"/>
      <c r="G10" s="74" t="s">
        <v>547</v>
      </c>
    </row>
    <row r="11" spans="4:7" x14ac:dyDescent="0.25">
      <c r="D11" s="63"/>
      <c r="E11" s="63"/>
      <c r="G11" s="74" t="s">
        <v>551</v>
      </c>
    </row>
    <row r="12" spans="4:7" x14ac:dyDescent="0.25">
      <c r="D12" s="63"/>
      <c r="E12" s="63"/>
      <c r="G12" s="74" t="s">
        <v>556</v>
      </c>
    </row>
    <row r="13" spans="4:7" x14ac:dyDescent="0.25">
      <c r="D13" s="63"/>
      <c r="E13" s="63"/>
      <c r="G13" s="97" t="s">
        <v>559</v>
      </c>
    </row>
    <row r="14" spans="4:7" x14ac:dyDescent="0.25">
      <c r="D14" s="63"/>
      <c r="E14" s="63"/>
      <c r="G14" s="97" t="s">
        <v>561</v>
      </c>
    </row>
    <row r="15" spans="4:7" x14ac:dyDescent="0.25">
      <c r="D15" s="63"/>
      <c r="E15" s="63"/>
      <c r="G15" s="74" t="s">
        <v>562</v>
      </c>
    </row>
    <row r="16" spans="4:7" x14ac:dyDescent="0.25">
      <c r="G16" s="74" t="s">
        <v>679</v>
      </c>
    </row>
    <row r="17" spans="1:38" x14ac:dyDescent="0.25">
      <c r="A17" s="3"/>
      <c r="B17" s="3" t="s">
        <v>0</v>
      </c>
      <c r="C17" s="3" t="s">
        <v>54</v>
      </c>
      <c r="D17" s="3" t="s">
        <v>1</v>
      </c>
      <c r="E17" s="38" t="s">
        <v>2</v>
      </c>
      <c r="F17" s="38" t="s">
        <v>3</v>
      </c>
      <c r="G17" s="38" t="s">
        <v>40</v>
      </c>
      <c r="H17" s="38" t="s">
        <v>600</v>
      </c>
      <c r="I17" s="38" t="s">
        <v>440</v>
      </c>
      <c r="J17" s="38" t="s">
        <v>405</v>
      </c>
      <c r="K17" s="38" t="s">
        <v>439</v>
      </c>
      <c r="L17" s="38" t="s">
        <v>441</v>
      </c>
      <c r="M17" s="38" t="s">
        <v>456</v>
      </c>
      <c r="N17" s="38" t="s">
        <v>622</v>
      </c>
      <c r="O17" s="38" t="s">
        <v>457</v>
      </c>
      <c r="P17" s="38" t="s">
        <v>598</v>
      </c>
      <c r="Q17" s="38" t="s">
        <v>426</v>
      </c>
      <c r="R17" s="38" t="s">
        <v>153</v>
      </c>
      <c r="S17" s="38" t="s">
        <v>458</v>
      </c>
      <c r="T17" s="38" t="s">
        <v>450</v>
      </c>
      <c r="U17" s="38" t="s">
        <v>408</v>
      </c>
      <c r="V17" s="38" t="s">
        <v>404</v>
      </c>
      <c r="W17" s="80" t="s">
        <v>601</v>
      </c>
      <c r="X17" s="38" t="s">
        <v>409</v>
      </c>
      <c r="Y17" s="38" t="s">
        <v>150</v>
      </c>
      <c r="Z17" s="38" t="s">
        <v>151</v>
      </c>
      <c r="AA17" s="38" t="s">
        <v>152</v>
      </c>
      <c r="AB17" s="38" t="s">
        <v>154</v>
      </c>
      <c r="AC17" s="3" t="s">
        <v>3</v>
      </c>
      <c r="AD17" s="3" t="s">
        <v>4</v>
      </c>
      <c r="AE17" s="3" t="s">
        <v>5</v>
      </c>
      <c r="AF17" s="3" t="s">
        <v>6</v>
      </c>
      <c r="AG17" s="3" t="s">
        <v>7</v>
      </c>
      <c r="AH17" s="3" t="s">
        <v>8</v>
      </c>
      <c r="AI17" s="3" t="s">
        <v>9</v>
      </c>
      <c r="AJ17" s="3" t="s">
        <v>10</v>
      </c>
      <c r="AK17" s="3" t="s">
        <v>11</v>
      </c>
      <c r="AL17" s="5" t="s">
        <v>12</v>
      </c>
    </row>
    <row r="18" spans="1:38" customFormat="1" x14ac:dyDescent="0.25">
      <c r="A18" s="100"/>
      <c r="B18" s="8" t="s">
        <v>14</v>
      </c>
      <c r="C18" s="8" t="s">
        <v>59</v>
      </c>
      <c r="D18" s="7" t="s">
        <v>18</v>
      </c>
      <c r="E18" s="43">
        <v>1</v>
      </c>
      <c r="F18" s="43"/>
      <c r="G18" s="43">
        <v>2</v>
      </c>
      <c r="H18" s="82" t="s">
        <v>611</v>
      </c>
      <c r="I18" s="43">
        <f t="shared" ref="I18:I39" si="0">G18*0.2</f>
        <v>0.4</v>
      </c>
      <c r="J18" s="43">
        <v>0.25</v>
      </c>
      <c r="K18" s="43"/>
      <c r="L18" s="43"/>
      <c r="M18" s="43">
        <v>9</v>
      </c>
      <c r="N18" s="43" t="s">
        <v>653</v>
      </c>
      <c r="O18" s="43"/>
      <c r="P18" s="43"/>
      <c r="Q18" s="43"/>
      <c r="R18" s="43"/>
      <c r="S18" s="43"/>
      <c r="T18" s="43"/>
      <c r="U18" s="43">
        <v>0.5</v>
      </c>
      <c r="V18" s="43">
        <v>2</v>
      </c>
      <c r="W18" s="43" t="s">
        <v>642</v>
      </c>
      <c r="X18" s="35" t="s">
        <v>416</v>
      </c>
      <c r="Y18" s="43"/>
      <c r="Z18" s="43"/>
      <c r="AA18" s="43"/>
      <c r="AB18" s="43"/>
      <c r="AC18" s="3"/>
      <c r="AD18" s="8"/>
      <c r="AE18" s="8"/>
      <c r="AF18" s="9"/>
      <c r="AG18" s="11"/>
      <c r="AH18" s="11"/>
      <c r="AI18" s="8"/>
      <c r="AJ18" s="11"/>
      <c r="AK18" s="11"/>
      <c r="AL18" s="10"/>
    </row>
    <row r="19" spans="1:38" customFormat="1" x14ac:dyDescent="0.25">
      <c r="A19" s="99" t="s">
        <v>79</v>
      </c>
      <c r="B19" s="14" t="s">
        <v>25</v>
      </c>
      <c r="C19" s="14" t="s">
        <v>29</v>
      </c>
      <c r="D19" s="15" t="s">
        <v>65</v>
      </c>
      <c r="E19" s="43">
        <v>1</v>
      </c>
      <c r="F19" s="43"/>
      <c r="G19" s="43" t="s">
        <v>353</v>
      </c>
      <c r="H19" s="82" t="s">
        <v>609</v>
      </c>
      <c r="I19" s="43" t="s">
        <v>353</v>
      </c>
      <c r="J19" s="43" t="s">
        <v>353</v>
      </c>
      <c r="K19" s="43"/>
      <c r="L19" s="43"/>
      <c r="M19" s="51">
        <v>24</v>
      </c>
      <c r="N19" s="43" t="s">
        <v>650</v>
      </c>
      <c r="O19" s="43">
        <v>3</v>
      </c>
      <c r="P19" s="43" t="s">
        <v>587</v>
      </c>
      <c r="Q19" s="43" t="s">
        <v>428</v>
      </c>
      <c r="R19" s="43"/>
      <c r="S19" s="43"/>
      <c r="T19" s="43"/>
      <c r="U19" s="43">
        <v>3</v>
      </c>
      <c r="V19" s="43">
        <v>4</v>
      </c>
      <c r="W19" s="43" t="s">
        <v>641</v>
      </c>
      <c r="X19" s="43"/>
      <c r="Y19" s="43"/>
      <c r="Z19" s="43"/>
      <c r="AA19" s="43"/>
      <c r="AB19" s="43"/>
      <c r="AC19" s="3"/>
      <c r="AD19" s="8"/>
      <c r="AE19" s="1"/>
      <c r="AF19" s="9"/>
      <c r="AG19" s="11"/>
      <c r="AH19" s="11"/>
      <c r="AI19" s="8"/>
      <c r="AJ19" s="11"/>
      <c r="AK19" s="11"/>
      <c r="AL19" s="10"/>
    </row>
    <row r="20" spans="1:38" customFormat="1" x14ac:dyDescent="0.25">
      <c r="A20" s="100"/>
      <c r="B20" s="8" t="s">
        <v>27</v>
      </c>
      <c r="C20" s="8" t="s">
        <v>29</v>
      </c>
      <c r="D20" s="8" t="s">
        <v>172</v>
      </c>
      <c r="E20" s="43">
        <v>1</v>
      </c>
      <c r="F20" s="43"/>
      <c r="G20" s="43" t="s">
        <v>353</v>
      </c>
      <c r="H20" s="82" t="s">
        <v>609</v>
      </c>
      <c r="I20" s="43" t="s">
        <v>353</v>
      </c>
      <c r="J20" s="43" t="s">
        <v>353</v>
      </c>
      <c r="K20" s="43"/>
      <c r="L20" s="43"/>
      <c r="M20" s="43">
        <v>3</v>
      </c>
      <c r="N20" s="43" t="s">
        <v>650</v>
      </c>
      <c r="O20" s="43">
        <v>5</v>
      </c>
      <c r="P20" s="43" t="s">
        <v>587</v>
      </c>
      <c r="Q20" s="43"/>
      <c r="R20" s="43"/>
      <c r="S20" s="43"/>
      <c r="T20" s="43"/>
      <c r="U20" s="43">
        <v>1</v>
      </c>
      <c r="V20" s="43">
        <v>1.5</v>
      </c>
      <c r="W20" s="43" t="s">
        <v>642</v>
      </c>
      <c r="X20" s="43"/>
      <c r="Y20" s="43"/>
      <c r="Z20" s="43"/>
      <c r="AA20" s="43"/>
      <c r="AB20" s="43"/>
      <c r="AC20" s="3"/>
      <c r="AD20" s="8"/>
      <c r="AE20" s="8"/>
      <c r="AF20" s="9"/>
      <c r="AG20" s="11"/>
      <c r="AH20" s="11"/>
      <c r="AI20" s="8"/>
      <c r="AJ20" s="11"/>
      <c r="AK20" s="11"/>
      <c r="AL20" s="10"/>
    </row>
    <row r="21" spans="1:38" customFormat="1" x14ac:dyDescent="0.25">
      <c r="A21" s="102"/>
      <c r="B21" s="8" t="s">
        <v>25</v>
      </c>
      <c r="C21" s="8" t="s">
        <v>401</v>
      </c>
      <c r="D21" s="19" t="s">
        <v>402</v>
      </c>
      <c r="E21" s="43">
        <v>1</v>
      </c>
      <c r="F21" s="43"/>
      <c r="G21" s="43" t="s">
        <v>438</v>
      </c>
      <c r="H21" s="82" t="s">
        <v>614</v>
      </c>
      <c r="I21" s="43">
        <v>0.25</v>
      </c>
      <c r="J21" s="43">
        <v>0.25</v>
      </c>
      <c r="K21" s="43"/>
      <c r="L21" s="43"/>
      <c r="M21" s="43">
        <v>1</v>
      </c>
      <c r="N21" s="43" t="s">
        <v>650</v>
      </c>
      <c r="O21" s="43">
        <v>1</v>
      </c>
      <c r="P21" s="43" t="s">
        <v>587</v>
      </c>
      <c r="Q21" s="43"/>
      <c r="R21" s="43"/>
      <c r="S21" s="43"/>
      <c r="T21" s="43"/>
      <c r="U21" s="43">
        <v>0.5</v>
      </c>
      <c r="V21" s="43">
        <v>2</v>
      </c>
      <c r="W21" s="43" t="s">
        <v>641</v>
      </c>
      <c r="X21" s="43"/>
      <c r="Y21" s="43"/>
      <c r="Z21" s="43"/>
      <c r="AA21" s="43"/>
      <c r="AB21" s="43"/>
      <c r="AC21" s="3"/>
      <c r="AD21" s="8"/>
      <c r="AE21" s="9"/>
      <c r="AF21" s="11"/>
      <c r="AG21" s="9"/>
      <c r="AH21" s="11"/>
      <c r="AI21" s="11"/>
      <c r="AJ21" s="11"/>
      <c r="AK21" s="11"/>
      <c r="AL21" s="10"/>
    </row>
    <row r="22" spans="1:38" x14ac:dyDescent="0.25">
      <c r="A22" s="102"/>
      <c r="B22" s="8" t="s">
        <v>25</v>
      </c>
      <c r="C22" s="8" t="s">
        <v>29</v>
      </c>
      <c r="D22" s="19" t="s">
        <v>100</v>
      </c>
      <c r="E22" s="43">
        <v>1</v>
      </c>
      <c r="F22" s="43"/>
      <c r="G22" s="43">
        <v>3</v>
      </c>
      <c r="H22" s="82" t="s">
        <v>609</v>
      </c>
      <c r="I22" s="43">
        <f>G22*0.2</f>
        <v>0.60000000000000009</v>
      </c>
      <c r="J22" s="43">
        <v>0.75</v>
      </c>
      <c r="K22" s="43"/>
      <c r="L22" s="43"/>
      <c r="M22" s="43">
        <v>5</v>
      </c>
      <c r="N22" s="43" t="s">
        <v>650</v>
      </c>
      <c r="O22" s="43"/>
      <c r="P22" s="43"/>
      <c r="Q22" s="43"/>
      <c r="R22" s="43"/>
      <c r="S22" s="43"/>
      <c r="T22" s="43"/>
      <c r="U22" s="43">
        <v>1</v>
      </c>
      <c r="V22" s="43">
        <v>2</v>
      </c>
      <c r="W22" s="43" t="s">
        <v>643</v>
      </c>
      <c r="X22" s="43"/>
      <c r="Y22" s="43"/>
      <c r="Z22" s="43"/>
      <c r="AA22" s="43"/>
      <c r="AB22" s="43"/>
      <c r="AC22" s="3"/>
      <c r="AD22" s="8"/>
      <c r="AE22" s="9"/>
      <c r="AF22" s="11"/>
      <c r="AG22" s="9"/>
      <c r="AH22" s="11"/>
      <c r="AI22" s="11"/>
      <c r="AJ22" s="11"/>
      <c r="AK22" s="11"/>
      <c r="AL22" s="10"/>
    </row>
    <row r="23" spans="1:38" customFormat="1" x14ac:dyDescent="0.25">
      <c r="A23" s="100"/>
      <c r="B23" s="8" t="s">
        <v>14</v>
      </c>
      <c r="C23" s="8" t="s">
        <v>56</v>
      </c>
      <c r="D23" s="8" t="s">
        <v>57</v>
      </c>
      <c r="E23" s="43">
        <v>1</v>
      </c>
      <c r="F23" s="43"/>
      <c r="G23" s="43" t="s">
        <v>353</v>
      </c>
      <c r="H23" s="44" t="s">
        <v>610</v>
      </c>
      <c r="I23" s="43" t="s">
        <v>353</v>
      </c>
      <c r="J23" s="43" t="s">
        <v>353</v>
      </c>
      <c r="K23" s="43"/>
      <c r="L23" s="43"/>
      <c r="M23" s="43">
        <v>0</v>
      </c>
      <c r="N23" s="43" t="s">
        <v>653</v>
      </c>
      <c r="O23" s="43"/>
      <c r="P23" s="43"/>
      <c r="Q23" s="51" t="s">
        <v>427</v>
      </c>
      <c r="R23" s="43"/>
      <c r="S23" s="43"/>
      <c r="T23" s="43"/>
      <c r="U23" s="43">
        <v>0.5</v>
      </c>
      <c r="V23" s="43">
        <v>0.5</v>
      </c>
      <c r="W23" s="43" t="s">
        <v>642</v>
      </c>
      <c r="X23" s="35" t="s">
        <v>413</v>
      </c>
      <c r="Y23" s="43"/>
      <c r="Z23" s="43"/>
      <c r="AA23" s="43"/>
      <c r="AB23" s="43"/>
      <c r="AC23" s="3"/>
      <c r="AD23" s="8"/>
      <c r="AE23" s="8"/>
      <c r="AF23" s="9"/>
      <c r="AG23" s="11"/>
      <c r="AH23" s="11"/>
      <c r="AI23" s="8"/>
      <c r="AJ23" s="11"/>
      <c r="AK23" s="11"/>
      <c r="AL23" s="10"/>
    </row>
    <row r="24" spans="1:38" x14ac:dyDescent="0.25">
      <c r="A24" s="102"/>
      <c r="B24" s="8" t="s">
        <v>26</v>
      </c>
      <c r="C24" s="8" t="s">
        <v>76</v>
      </c>
      <c r="D24" s="19" t="s">
        <v>88</v>
      </c>
      <c r="E24" s="43">
        <v>1</v>
      </c>
      <c r="F24" s="43"/>
      <c r="G24" s="43">
        <v>3</v>
      </c>
      <c r="H24" s="82" t="s">
        <v>611</v>
      </c>
      <c r="I24" s="43">
        <f>G24*0.2</f>
        <v>0.60000000000000009</v>
      </c>
      <c r="J24" s="43" t="s">
        <v>353</v>
      </c>
      <c r="K24" s="43"/>
      <c r="L24" s="43"/>
      <c r="M24" s="43">
        <v>12</v>
      </c>
      <c r="N24" s="43" t="s">
        <v>651</v>
      </c>
      <c r="O24" s="43">
        <v>18</v>
      </c>
      <c r="P24" s="43" t="s">
        <v>588</v>
      </c>
      <c r="Q24" s="43"/>
      <c r="R24" s="43"/>
      <c r="S24" s="43"/>
      <c r="T24" s="43"/>
      <c r="U24" s="43">
        <v>1.5</v>
      </c>
      <c r="V24" s="43">
        <v>2</v>
      </c>
      <c r="W24" s="43" t="s">
        <v>641</v>
      </c>
      <c r="X24" s="43"/>
      <c r="Y24" s="43"/>
      <c r="Z24" s="43"/>
      <c r="AA24" s="43"/>
      <c r="AB24" s="43"/>
      <c r="AC24" s="3"/>
      <c r="AD24" s="16"/>
      <c r="AE24" s="8"/>
      <c r="AF24" s="8"/>
      <c r="AG24" s="8"/>
      <c r="AH24" s="8"/>
      <c r="AI24" s="16"/>
      <c r="AJ24" s="16"/>
      <c r="AK24" s="16"/>
      <c r="AL24" s="6"/>
    </row>
    <row r="25" spans="1:38" x14ac:dyDescent="0.25">
      <c r="A25" s="102"/>
      <c r="B25" s="8" t="s">
        <v>27</v>
      </c>
      <c r="C25" s="8" t="s">
        <v>76</v>
      </c>
      <c r="D25" s="19" t="s">
        <v>87</v>
      </c>
      <c r="E25" s="43">
        <v>1</v>
      </c>
      <c r="F25" s="43"/>
      <c r="G25" s="43">
        <v>2</v>
      </c>
      <c r="H25" s="82" t="s">
        <v>611</v>
      </c>
      <c r="I25" s="43">
        <f>G25*0.2</f>
        <v>0.4</v>
      </c>
      <c r="J25" s="43">
        <v>0.75</v>
      </c>
      <c r="K25" s="43"/>
      <c r="L25" s="43"/>
      <c r="M25" s="51">
        <v>6</v>
      </c>
      <c r="N25" s="43" t="s">
        <v>651</v>
      </c>
      <c r="O25" s="43">
        <v>10</v>
      </c>
      <c r="P25" s="43" t="s">
        <v>588</v>
      </c>
      <c r="Q25" s="43"/>
      <c r="R25" s="43">
        <v>0.5</v>
      </c>
      <c r="S25" s="43">
        <v>0.5</v>
      </c>
      <c r="T25" s="40">
        <f>R25*0.25</f>
        <v>0.125</v>
      </c>
      <c r="U25" s="43">
        <v>1</v>
      </c>
      <c r="V25" s="43">
        <v>1</v>
      </c>
      <c r="W25" s="43" t="s">
        <v>642</v>
      </c>
      <c r="X25" s="43"/>
      <c r="Y25" s="43"/>
      <c r="Z25" s="43"/>
      <c r="AA25" s="43"/>
      <c r="AB25" s="43"/>
      <c r="AC25" s="3"/>
      <c r="AD25" s="8"/>
      <c r="AE25" s="9"/>
      <c r="AF25" s="11"/>
      <c r="AG25" s="9"/>
      <c r="AH25" s="11"/>
      <c r="AI25" s="11"/>
      <c r="AJ25" s="11"/>
      <c r="AK25" s="11"/>
      <c r="AL25" s="10"/>
    </row>
    <row r="26" spans="1:38" customFormat="1" x14ac:dyDescent="0.25">
      <c r="A26" s="101"/>
      <c r="B26" s="14" t="s">
        <v>25</v>
      </c>
      <c r="C26" s="14" t="s">
        <v>30</v>
      </c>
      <c r="D26" s="15" t="s">
        <v>61</v>
      </c>
      <c r="E26" s="43">
        <v>2</v>
      </c>
      <c r="F26" s="43"/>
      <c r="G26" s="43" t="s">
        <v>353</v>
      </c>
      <c r="H26" s="85" t="s">
        <v>613</v>
      </c>
      <c r="I26" s="43" t="s">
        <v>353</v>
      </c>
      <c r="J26" s="43" t="s">
        <v>353</v>
      </c>
      <c r="K26" s="43"/>
      <c r="L26" s="43"/>
      <c r="M26" s="51">
        <v>18</v>
      </c>
      <c r="N26" s="43" t="s">
        <v>651</v>
      </c>
      <c r="O26" s="51">
        <v>18</v>
      </c>
      <c r="P26" s="43" t="s">
        <v>587</v>
      </c>
      <c r="Q26" s="43"/>
      <c r="R26" s="43"/>
      <c r="S26" s="43"/>
      <c r="T26" s="43"/>
      <c r="U26" s="43">
        <v>1.5</v>
      </c>
      <c r="V26" s="43">
        <v>4</v>
      </c>
      <c r="W26" s="43" t="s">
        <v>641</v>
      </c>
      <c r="X26" s="43"/>
      <c r="Y26" s="43"/>
      <c r="Z26" s="43"/>
      <c r="AA26" s="43"/>
      <c r="AB26" s="43"/>
      <c r="AC26" s="3"/>
      <c r="AD26" s="8"/>
      <c r="AE26" s="9"/>
      <c r="AF26" s="11"/>
      <c r="AG26" s="11"/>
      <c r="AH26" s="11"/>
      <c r="AI26" s="11"/>
      <c r="AJ26" s="11"/>
      <c r="AK26" s="11"/>
      <c r="AL26" s="10"/>
    </row>
    <row r="27" spans="1:38" x14ac:dyDescent="0.25">
      <c r="B27" s="14" t="s">
        <v>592</v>
      </c>
      <c r="C27" s="78" t="s">
        <v>590</v>
      </c>
      <c r="D27" s="79" t="s">
        <v>591</v>
      </c>
      <c r="E27" s="43">
        <v>2</v>
      </c>
      <c r="F27" s="43"/>
      <c r="G27" s="43"/>
      <c r="H27" s="43" t="s">
        <v>620</v>
      </c>
      <c r="I27" s="43"/>
      <c r="J27" s="43"/>
      <c r="K27" s="43"/>
      <c r="L27" s="43"/>
      <c r="M27" s="43"/>
      <c r="N27" s="43"/>
      <c r="O27" s="77">
        <v>2</v>
      </c>
      <c r="P27" s="43" t="s">
        <v>588</v>
      </c>
      <c r="Q27" s="43" t="s">
        <v>593</v>
      </c>
      <c r="R27" s="43"/>
      <c r="S27" s="43"/>
      <c r="T27" s="43"/>
      <c r="U27" s="43"/>
      <c r="V27" s="43"/>
      <c r="W27" s="43" t="s">
        <v>641</v>
      </c>
      <c r="X27" s="43"/>
      <c r="Y27" s="43"/>
      <c r="Z27" s="43"/>
      <c r="AA27" s="43"/>
      <c r="AB27" s="43"/>
      <c r="AC27" s="3"/>
      <c r="AD27" s="8"/>
      <c r="AE27" s="16"/>
      <c r="AF27" s="13"/>
      <c r="AG27" s="9"/>
      <c r="AH27" s="11"/>
      <c r="AI27" s="11"/>
      <c r="AJ27" s="11"/>
      <c r="AK27" s="11"/>
      <c r="AL27" s="10"/>
    </row>
    <row r="28" spans="1:38" x14ac:dyDescent="0.25">
      <c r="A28" s="102"/>
      <c r="B28" s="8" t="s">
        <v>25</v>
      </c>
      <c r="C28" s="8" t="s">
        <v>62</v>
      </c>
      <c r="D28" s="19" t="s">
        <v>621</v>
      </c>
      <c r="E28" s="43">
        <v>2</v>
      </c>
      <c r="F28" s="43"/>
      <c r="G28" s="43">
        <v>1</v>
      </c>
      <c r="H28" s="82" t="s">
        <v>614</v>
      </c>
      <c r="I28" s="43">
        <f t="shared" ref="I28" si="1">G28*0.2</f>
        <v>0.2</v>
      </c>
      <c r="J28" s="43">
        <v>0.5</v>
      </c>
      <c r="K28" s="43"/>
      <c r="L28" s="43"/>
      <c r="M28" s="43">
        <v>4</v>
      </c>
      <c r="N28" s="43" t="s">
        <v>651</v>
      </c>
      <c r="O28" s="43">
        <v>1</v>
      </c>
      <c r="P28" s="43" t="s">
        <v>587</v>
      </c>
      <c r="Q28" s="51" t="s">
        <v>594</v>
      </c>
      <c r="R28" s="43">
        <v>0.5</v>
      </c>
      <c r="S28" s="43">
        <v>0.5</v>
      </c>
      <c r="T28" s="40">
        <f t="shared" ref="T28" si="2">R28*0.25</f>
        <v>0.125</v>
      </c>
      <c r="U28" s="43">
        <v>1.5</v>
      </c>
      <c r="V28" s="43">
        <v>1.5</v>
      </c>
      <c r="W28" s="43" t="s">
        <v>642</v>
      </c>
      <c r="X28" s="43"/>
      <c r="Y28" s="43"/>
      <c r="Z28" s="43"/>
      <c r="AA28" s="43"/>
      <c r="AB28" s="43"/>
      <c r="AC28" s="3"/>
      <c r="AD28" s="8"/>
      <c r="AE28" s="9"/>
      <c r="AF28" s="11"/>
      <c r="AG28" s="9"/>
      <c r="AH28" s="11"/>
      <c r="AI28" s="11"/>
      <c r="AJ28" s="11"/>
      <c r="AK28" s="11"/>
      <c r="AL28" s="10"/>
    </row>
    <row r="29" spans="1:38" x14ac:dyDescent="0.25">
      <c r="A29" s="102"/>
      <c r="B29" s="8" t="s">
        <v>25</v>
      </c>
      <c r="C29" s="8" t="s">
        <v>106</v>
      </c>
      <c r="D29" s="19" t="s">
        <v>367</v>
      </c>
      <c r="E29" s="43">
        <v>2</v>
      </c>
      <c r="F29" s="43"/>
      <c r="G29" s="43">
        <v>3</v>
      </c>
      <c r="H29" s="82" t="s">
        <v>611</v>
      </c>
      <c r="I29" s="43">
        <f>G29*0.2</f>
        <v>0.60000000000000009</v>
      </c>
      <c r="J29" s="43">
        <v>0.5</v>
      </c>
      <c r="K29" s="43">
        <v>2</v>
      </c>
      <c r="L29" s="43">
        <f t="shared" ref="L29:L34" si="3">K29*0.5</f>
        <v>1</v>
      </c>
      <c r="M29" s="43">
        <v>3</v>
      </c>
      <c r="N29" s="43" t="s">
        <v>650</v>
      </c>
      <c r="O29" s="43">
        <v>1</v>
      </c>
      <c r="P29" s="43" t="s">
        <v>587</v>
      </c>
      <c r="Q29" s="43"/>
      <c r="R29" s="43">
        <v>0.5</v>
      </c>
      <c r="S29" s="43">
        <v>0.5</v>
      </c>
      <c r="T29" s="40">
        <f>R29*0.25</f>
        <v>0.125</v>
      </c>
      <c r="U29" s="43">
        <v>1</v>
      </c>
      <c r="V29" s="43">
        <v>1.5</v>
      </c>
      <c r="W29" s="43" t="s">
        <v>641</v>
      </c>
      <c r="X29" s="43"/>
      <c r="Y29" s="43"/>
      <c r="Z29" s="43"/>
      <c r="AA29" s="43"/>
      <c r="AB29" s="43"/>
      <c r="AC29" s="3"/>
      <c r="AD29" s="8"/>
      <c r="AE29" s="9"/>
      <c r="AF29" s="11"/>
      <c r="AG29" s="9"/>
      <c r="AH29" s="11"/>
      <c r="AI29" s="11"/>
      <c r="AJ29" s="11"/>
      <c r="AK29" s="11"/>
      <c r="AL29" s="10"/>
    </row>
    <row r="30" spans="1:38" x14ac:dyDescent="0.25">
      <c r="A30" s="102"/>
      <c r="B30" s="8" t="s">
        <v>25</v>
      </c>
      <c r="C30" s="8" t="s">
        <v>106</v>
      </c>
      <c r="D30" s="19" t="s">
        <v>128</v>
      </c>
      <c r="E30" s="43">
        <v>2</v>
      </c>
      <c r="F30" s="43"/>
      <c r="G30" s="43">
        <v>3</v>
      </c>
      <c r="H30" s="82" t="s">
        <v>611</v>
      </c>
      <c r="I30" s="43">
        <f>G30*0.2</f>
        <v>0.60000000000000009</v>
      </c>
      <c r="J30" s="43">
        <v>0.75</v>
      </c>
      <c r="K30" s="43">
        <v>2</v>
      </c>
      <c r="L30" s="43">
        <f t="shared" si="3"/>
        <v>1</v>
      </c>
      <c r="M30" s="43">
        <v>4</v>
      </c>
      <c r="N30" s="43" t="s">
        <v>650</v>
      </c>
      <c r="O30" s="43">
        <v>1</v>
      </c>
      <c r="P30" s="43" t="s">
        <v>587</v>
      </c>
      <c r="Q30" s="43"/>
      <c r="R30" s="43">
        <v>0.5</v>
      </c>
      <c r="S30" s="43">
        <v>0.5</v>
      </c>
      <c r="T30" s="40">
        <f>R30*0.25</f>
        <v>0.125</v>
      </c>
      <c r="U30" s="43">
        <v>1</v>
      </c>
      <c r="V30" s="43">
        <v>1.5</v>
      </c>
      <c r="W30" s="43" t="s">
        <v>641</v>
      </c>
      <c r="X30" s="43"/>
      <c r="Y30" s="43"/>
      <c r="Z30" s="43"/>
      <c r="AA30" s="43"/>
      <c r="AB30" s="43"/>
      <c r="AC30" s="3"/>
      <c r="AD30" s="8"/>
      <c r="AE30" s="9"/>
      <c r="AF30" s="11"/>
      <c r="AG30" s="9"/>
      <c r="AH30" s="11"/>
      <c r="AI30" s="11"/>
      <c r="AJ30" s="11"/>
      <c r="AK30" s="11"/>
      <c r="AL30" s="10"/>
    </row>
    <row r="31" spans="1:38" customFormat="1" x14ac:dyDescent="0.25">
      <c r="A31" s="102"/>
      <c r="B31" s="8" t="s">
        <v>25</v>
      </c>
      <c r="C31" s="8" t="s">
        <v>78</v>
      </c>
      <c r="D31" s="19" t="s">
        <v>133</v>
      </c>
      <c r="E31" s="43">
        <v>2</v>
      </c>
      <c r="F31" s="43"/>
      <c r="G31" s="43">
        <v>3</v>
      </c>
      <c r="H31" s="82" t="s">
        <v>611</v>
      </c>
      <c r="I31" s="43">
        <f>G31*0.2</f>
        <v>0.60000000000000009</v>
      </c>
      <c r="J31" s="43" t="s">
        <v>407</v>
      </c>
      <c r="K31" s="43">
        <v>2</v>
      </c>
      <c r="L31" s="43">
        <f t="shared" si="3"/>
        <v>1</v>
      </c>
      <c r="M31" s="43">
        <v>3</v>
      </c>
      <c r="N31" s="43" t="s">
        <v>650</v>
      </c>
      <c r="O31" s="43">
        <v>1</v>
      </c>
      <c r="P31" s="43" t="s">
        <v>587</v>
      </c>
      <c r="Q31" s="43"/>
      <c r="R31" s="43">
        <v>0.5</v>
      </c>
      <c r="S31" s="43">
        <v>0.5</v>
      </c>
      <c r="T31" s="40">
        <f>R31*0.25</f>
        <v>0.125</v>
      </c>
      <c r="U31" s="43">
        <v>1</v>
      </c>
      <c r="V31" s="43">
        <v>1.5</v>
      </c>
      <c r="W31" s="43" t="s">
        <v>641</v>
      </c>
      <c r="X31" s="43"/>
      <c r="Y31" s="43"/>
      <c r="Z31" s="43"/>
      <c r="AA31" s="43"/>
      <c r="AB31" s="43"/>
      <c r="AC31" s="3"/>
      <c r="AD31" s="8"/>
      <c r="AE31" s="9"/>
      <c r="AF31" s="11"/>
      <c r="AG31" s="9"/>
      <c r="AH31" s="11"/>
      <c r="AI31" s="11"/>
      <c r="AJ31" s="11"/>
      <c r="AK31" s="11"/>
      <c r="AL31" s="10"/>
    </row>
    <row r="32" spans="1:38" x14ac:dyDescent="0.25">
      <c r="A32" s="102"/>
      <c r="B32" s="8" t="s">
        <v>26</v>
      </c>
      <c r="C32" s="8" t="s">
        <v>96</v>
      </c>
      <c r="D32" s="19" t="s">
        <v>113</v>
      </c>
      <c r="E32" s="43">
        <v>2</v>
      </c>
      <c r="F32" s="43"/>
      <c r="G32" s="43">
        <v>3</v>
      </c>
      <c r="H32" s="82" t="s">
        <v>611</v>
      </c>
      <c r="I32" s="43">
        <f>G32*0.2</f>
        <v>0.60000000000000009</v>
      </c>
      <c r="J32" s="43">
        <v>0.25</v>
      </c>
      <c r="K32" s="43">
        <v>2</v>
      </c>
      <c r="L32" s="43">
        <f t="shared" si="3"/>
        <v>1</v>
      </c>
      <c r="M32" s="43">
        <v>2</v>
      </c>
      <c r="N32" s="43" t="s">
        <v>650</v>
      </c>
      <c r="O32" s="43">
        <v>1</v>
      </c>
      <c r="P32" s="43" t="s">
        <v>588</v>
      </c>
      <c r="Q32" s="43"/>
      <c r="R32" s="43">
        <v>0.5</v>
      </c>
      <c r="S32" s="43">
        <v>0.5</v>
      </c>
      <c r="T32" s="40">
        <f t="shared" ref="T32:T33" si="4">R32*0.25</f>
        <v>0.125</v>
      </c>
      <c r="U32" s="43">
        <v>0.5</v>
      </c>
      <c r="V32" s="43">
        <v>1</v>
      </c>
      <c r="W32" s="43" t="s">
        <v>641</v>
      </c>
      <c r="X32" s="35" t="s">
        <v>418</v>
      </c>
      <c r="Y32" s="43"/>
      <c r="Z32" s="43"/>
      <c r="AA32" s="43"/>
      <c r="AB32" s="43"/>
      <c r="AC32" s="3"/>
      <c r="AD32" s="16"/>
      <c r="AE32" s="8"/>
      <c r="AF32" s="8"/>
      <c r="AG32" s="8"/>
      <c r="AH32" s="8"/>
      <c r="AI32" s="16"/>
      <c r="AJ32" s="16"/>
      <c r="AK32" s="16"/>
      <c r="AL32" s="6"/>
    </row>
    <row r="33" spans="1:40" x14ac:dyDescent="0.25">
      <c r="A33" s="102"/>
      <c r="B33" s="8" t="s">
        <v>26</v>
      </c>
      <c r="C33" s="8" t="s">
        <v>96</v>
      </c>
      <c r="D33" s="19" t="s">
        <v>130</v>
      </c>
      <c r="E33" s="43">
        <v>2</v>
      </c>
      <c r="F33" s="43"/>
      <c r="G33" s="43">
        <v>3</v>
      </c>
      <c r="H33" s="82" t="s">
        <v>611</v>
      </c>
      <c r="I33" s="43">
        <f>G33*0.2</f>
        <v>0.60000000000000009</v>
      </c>
      <c r="J33" s="43">
        <v>0.25</v>
      </c>
      <c r="K33" s="43">
        <v>2</v>
      </c>
      <c r="L33" s="43">
        <f t="shared" si="3"/>
        <v>1</v>
      </c>
      <c r="M33" s="43">
        <v>2</v>
      </c>
      <c r="N33" s="43" t="s">
        <v>650</v>
      </c>
      <c r="O33" s="43">
        <v>1</v>
      </c>
      <c r="P33" s="43" t="s">
        <v>588</v>
      </c>
      <c r="Q33" s="43"/>
      <c r="R33" s="43">
        <v>0.5</v>
      </c>
      <c r="S33" s="43">
        <v>0.5</v>
      </c>
      <c r="T33" s="40">
        <f t="shared" si="4"/>
        <v>0.125</v>
      </c>
      <c r="U33" s="43">
        <v>0.5</v>
      </c>
      <c r="V33" s="43">
        <v>1</v>
      </c>
      <c r="W33" s="43" t="s">
        <v>641</v>
      </c>
      <c r="X33" s="43"/>
      <c r="Y33" s="43"/>
      <c r="Z33" s="43"/>
      <c r="AA33" s="43"/>
      <c r="AB33" s="43"/>
      <c r="AC33" s="3"/>
      <c r="AD33" s="16"/>
      <c r="AE33" s="8"/>
      <c r="AF33" s="8"/>
      <c r="AG33" s="8"/>
      <c r="AH33" s="8"/>
      <c r="AI33" s="16"/>
      <c r="AJ33" s="16"/>
      <c r="AK33" s="16"/>
      <c r="AL33" s="6"/>
    </row>
    <row r="34" spans="1:40" x14ac:dyDescent="0.25">
      <c r="A34" s="102"/>
      <c r="B34" s="8" t="s">
        <v>25</v>
      </c>
      <c r="C34" s="8" t="s">
        <v>62</v>
      </c>
      <c r="D34" s="19" t="s">
        <v>86</v>
      </c>
      <c r="E34" s="43">
        <v>2</v>
      </c>
      <c r="F34" s="43"/>
      <c r="G34" s="43">
        <v>2</v>
      </c>
      <c r="H34" s="82" t="s">
        <v>611</v>
      </c>
      <c r="I34" s="43">
        <f t="shared" si="0"/>
        <v>0.4</v>
      </c>
      <c r="J34" s="43">
        <v>0.25</v>
      </c>
      <c r="K34" s="43">
        <v>1</v>
      </c>
      <c r="L34" s="43">
        <f t="shared" si="3"/>
        <v>0.5</v>
      </c>
      <c r="M34" s="43">
        <v>1</v>
      </c>
      <c r="N34" s="43" t="s">
        <v>656</v>
      </c>
      <c r="O34" s="43">
        <v>1</v>
      </c>
      <c r="P34" s="43" t="s">
        <v>588</v>
      </c>
      <c r="Q34" s="43"/>
      <c r="R34" s="43"/>
      <c r="S34" s="43"/>
      <c r="T34" s="43"/>
      <c r="U34" s="43">
        <v>0.25</v>
      </c>
      <c r="V34" s="43">
        <v>0.5</v>
      </c>
      <c r="W34" s="43" t="s">
        <v>641</v>
      </c>
      <c r="X34" s="43"/>
      <c r="Y34" s="43"/>
      <c r="Z34" s="43"/>
      <c r="AA34" s="43"/>
      <c r="AB34" s="43"/>
      <c r="AC34" s="3"/>
      <c r="AD34" s="8"/>
      <c r="AE34" s="9"/>
      <c r="AF34" s="11"/>
      <c r="AG34" s="9"/>
      <c r="AH34" s="11"/>
      <c r="AI34" s="11"/>
      <c r="AJ34" s="11"/>
      <c r="AK34" s="11"/>
      <c r="AL34" s="10"/>
    </row>
    <row r="35" spans="1:40" x14ac:dyDescent="0.25">
      <c r="A35" s="105"/>
      <c r="B35" s="106" t="s">
        <v>665</v>
      </c>
      <c r="C35" s="106" t="s">
        <v>666</v>
      </c>
      <c r="D35" s="107" t="s">
        <v>667</v>
      </c>
      <c r="E35" s="108">
        <v>2</v>
      </c>
      <c r="F35" s="108"/>
      <c r="G35" s="108" t="s">
        <v>438</v>
      </c>
      <c r="H35" s="109" t="s">
        <v>611</v>
      </c>
      <c r="I35" s="108"/>
      <c r="J35" s="108">
        <v>0.25</v>
      </c>
      <c r="K35" s="108"/>
      <c r="L35" s="108"/>
      <c r="M35" s="108">
        <v>4</v>
      </c>
      <c r="N35" s="108" t="s">
        <v>668</v>
      </c>
      <c r="O35" s="108">
        <v>3</v>
      </c>
      <c r="P35" s="108" t="s">
        <v>669</v>
      </c>
      <c r="Q35" s="108"/>
      <c r="R35" s="108">
        <v>1</v>
      </c>
      <c r="S35" s="108">
        <v>1</v>
      </c>
      <c r="T35" s="108">
        <v>0.25</v>
      </c>
      <c r="U35" s="108">
        <v>0.5</v>
      </c>
      <c r="V35" s="108">
        <v>1</v>
      </c>
      <c r="W35" s="108" t="s">
        <v>670</v>
      </c>
      <c r="X35" s="108"/>
      <c r="Y35" s="108"/>
      <c r="Z35" s="108"/>
      <c r="AA35" s="108"/>
      <c r="AB35" s="108"/>
      <c r="AC35" s="110"/>
      <c r="AD35" s="111"/>
      <c r="AE35" s="112"/>
      <c r="AF35" s="113"/>
      <c r="AG35" s="112"/>
      <c r="AH35" s="113"/>
      <c r="AI35" s="113"/>
      <c r="AJ35" s="113"/>
      <c r="AK35" s="113"/>
      <c r="AL35" s="111"/>
    </row>
    <row r="36" spans="1:40" customFormat="1" x14ac:dyDescent="0.25">
      <c r="A36" s="105"/>
      <c r="B36" s="114" t="s">
        <v>665</v>
      </c>
      <c r="C36" s="114" t="s">
        <v>666</v>
      </c>
      <c r="D36" s="115" t="s">
        <v>671</v>
      </c>
      <c r="E36" s="116">
        <v>2</v>
      </c>
      <c r="F36" s="116"/>
      <c r="G36" s="116">
        <v>1</v>
      </c>
      <c r="H36" s="117" t="s">
        <v>614</v>
      </c>
      <c r="I36" s="116">
        <v>0.2</v>
      </c>
      <c r="J36" s="116">
        <v>0.25</v>
      </c>
      <c r="K36" s="116"/>
      <c r="L36" s="116"/>
      <c r="M36" s="116">
        <v>2</v>
      </c>
      <c r="N36" s="116" t="s">
        <v>668</v>
      </c>
      <c r="O36" s="116"/>
      <c r="P36" s="116"/>
      <c r="Q36" s="116"/>
      <c r="R36" s="116">
        <v>1</v>
      </c>
      <c r="S36" s="116">
        <v>1</v>
      </c>
      <c r="T36" s="116">
        <v>0.25</v>
      </c>
      <c r="U36" s="116">
        <v>0.25</v>
      </c>
      <c r="V36" s="116">
        <v>0.5</v>
      </c>
      <c r="W36" s="116" t="s">
        <v>670</v>
      </c>
      <c r="X36" s="116"/>
      <c r="Y36" s="116"/>
      <c r="Z36" s="116"/>
      <c r="AA36" s="116"/>
      <c r="AB36" s="116"/>
      <c r="AC36" s="118"/>
      <c r="AD36" s="114"/>
      <c r="AE36" s="119"/>
      <c r="AF36" s="120"/>
      <c r="AG36" s="119"/>
      <c r="AH36" s="120"/>
      <c r="AI36" s="120"/>
      <c r="AJ36" s="120"/>
      <c r="AK36" s="120"/>
      <c r="AL36" s="114"/>
    </row>
    <row r="37" spans="1:40" customFormat="1" x14ac:dyDescent="0.25">
      <c r="A37" s="105"/>
      <c r="B37" s="114" t="s">
        <v>665</v>
      </c>
      <c r="C37" s="114" t="s">
        <v>666</v>
      </c>
      <c r="D37" s="115" t="s">
        <v>672</v>
      </c>
      <c r="E37" s="116">
        <v>2</v>
      </c>
      <c r="F37" s="116"/>
      <c r="G37" s="116">
        <v>0.5</v>
      </c>
      <c r="H37" s="117" t="s">
        <v>614</v>
      </c>
      <c r="I37" s="116">
        <v>0.1</v>
      </c>
      <c r="J37" s="116">
        <v>0.25</v>
      </c>
      <c r="K37" s="116"/>
      <c r="L37" s="116"/>
      <c r="M37" s="116">
        <v>2</v>
      </c>
      <c r="N37" s="116" t="s">
        <v>668</v>
      </c>
      <c r="O37" s="121">
        <v>5</v>
      </c>
      <c r="P37" s="116" t="s">
        <v>669</v>
      </c>
      <c r="Q37" s="116" t="s">
        <v>673</v>
      </c>
      <c r="R37" s="116">
        <v>0.5</v>
      </c>
      <c r="S37" s="116">
        <v>0.5</v>
      </c>
      <c r="T37" s="116">
        <v>0.125</v>
      </c>
      <c r="U37" s="116">
        <v>0.25</v>
      </c>
      <c r="V37" s="116">
        <v>0.5</v>
      </c>
      <c r="W37" s="116" t="s">
        <v>670</v>
      </c>
      <c r="X37" s="116"/>
      <c r="Y37" s="116"/>
      <c r="Z37" s="116"/>
      <c r="AA37" s="116"/>
      <c r="AB37" s="116"/>
      <c r="AC37" s="118"/>
      <c r="AD37" s="114"/>
      <c r="AE37" s="119"/>
      <c r="AF37" s="120"/>
      <c r="AG37" s="119"/>
      <c r="AH37" s="120"/>
      <c r="AI37" s="120"/>
      <c r="AJ37" s="120"/>
      <c r="AK37" s="120"/>
      <c r="AL37" s="114"/>
    </row>
    <row r="38" spans="1:40" x14ac:dyDescent="0.25">
      <c r="A38" s="102"/>
      <c r="B38" s="8" t="s">
        <v>26</v>
      </c>
      <c r="C38" s="8" t="s">
        <v>90</v>
      </c>
      <c r="D38" s="19" t="s">
        <v>93</v>
      </c>
      <c r="E38" s="43">
        <v>2</v>
      </c>
      <c r="F38" s="43"/>
      <c r="G38" s="43">
        <v>1.5</v>
      </c>
      <c r="H38" s="82" t="s">
        <v>609</v>
      </c>
      <c r="I38" s="43">
        <f t="shared" si="0"/>
        <v>0.30000000000000004</v>
      </c>
      <c r="J38" s="43">
        <v>0.5</v>
      </c>
      <c r="K38" s="43"/>
      <c r="L38" s="43"/>
      <c r="M38" s="43">
        <v>2</v>
      </c>
      <c r="N38" s="43" t="s">
        <v>650</v>
      </c>
      <c r="O38" s="43">
        <v>2</v>
      </c>
      <c r="P38" s="43" t="s">
        <v>588</v>
      </c>
      <c r="Q38" s="43"/>
      <c r="R38" s="43">
        <v>0.5</v>
      </c>
      <c r="S38" s="43">
        <v>0.5</v>
      </c>
      <c r="T38" s="40">
        <f t="shared" ref="T38" si="5">R38*0.25</f>
        <v>0.125</v>
      </c>
      <c r="U38" s="43">
        <v>1</v>
      </c>
      <c r="V38" s="43">
        <v>1.5</v>
      </c>
      <c r="W38" s="43" t="s">
        <v>645</v>
      </c>
      <c r="X38" s="43"/>
      <c r="Y38" s="43"/>
      <c r="Z38" s="43"/>
      <c r="AA38" s="43"/>
      <c r="AB38" s="43"/>
      <c r="AC38" s="3"/>
      <c r="AD38" s="16"/>
      <c r="AE38" s="8"/>
      <c r="AF38" s="8"/>
      <c r="AG38" s="8"/>
      <c r="AH38" s="8"/>
      <c r="AI38" s="16"/>
      <c r="AJ38" s="16"/>
      <c r="AK38" s="16"/>
      <c r="AL38" s="6"/>
    </row>
    <row r="39" spans="1:40" x14ac:dyDescent="0.25">
      <c r="A39" s="102"/>
      <c r="B39" s="8" t="s">
        <v>25</v>
      </c>
      <c r="C39" s="8" t="s">
        <v>64</v>
      </c>
      <c r="D39" s="19" t="s">
        <v>82</v>
      </c>
      <c r="E39" s="43">
        <v>2</v>
      </c>
      <c r="F39" s="43"/>
      <c r="G39" s="43">
        <v>3</v>
      </c>
      <c r="H39" s="82" t="s">
        <v>615</v>
      </c>
      <c r="I39" s="43">
        <f t="shared" si="0"/>
        <v>0.60000000000000009</v>
      </c>
      <c r="J39" s="43">
        <v>0.5</v>
      </c>
      <c r="K39" s="43"/>
      <c r="L39" s="43"/>
      <c r="M39" s="43">
        <v>2</v>
      </c>
      <c r="N39" s="43" t="s">
        <v>651</v>
      </c>
      <c r="O39" s="43">
        <v>6</v>
      </c>
      <c r="P39" s="43" t="s">
        <v>588</v>
      </c>
      <c r="R39" s="43"/>
      <c r="S39" s="43"/>
      <c r="T39" s="43"/>
      <c r="U39" s="43">
        <v>0.5</v>
      </c>
      <c r="V39" s="43">
        <v>1</v>
      </c>
      <c r="W39" s="43" t="s">
        <v>645</v>
      </c>
      <c r="X39" s="43"/>
      <c r="AA39" s="43"/>
      <c r="AB39" s="43"/>
      <c r="AC39" s="43"/>
      <c r="AD39" s="43"/>
      <c r="AE39" s="3"/>
      <c r="AF39" s="8"/>
      <c r="AG39" s="9"/>
      <c r="AH39" s="11"/>
      <c r="AI39" s="9"/>
      <c r="AJ39" s="11"/>
      <c r="AK39" s="11"/>
      <c r="AL39" s="11"/>
      <c r="AM39" s="11"/>
      <c r="AN39" s="10"/>
    </row>
    <row r="40" spans="1:40" customFormat="1" x14ac:dyDescent="0.25">
      <c r="A40" s="102"/>
      <c r="B40" s="8" t="s">
        <v>25</v>
      </c>
      <c r="C40" s="8" t="s">
        <v>29</v>
      </c>
      <c r="D40" s="19" t="s">
        <v>98</v>
      </c>
      <c r="E40" s="43">
        <v>3</v>
      </c>
      <c r="F40" s="43"/>
      <c r="G40" s="43">
        <v>3</v>
      </c>
      <c r="H40" s="82" t="s">
        <v>614</v>
      </c>
      <c r="I40" s="43">
        <f>G40*0.2</f>
        <v>0.60000000000000009</v>
      </c>
      <c r="J40" s="43">
        <v>0.5</v>
      </c>
      <c r="K40" s="43">
        <v>0.5</v>
      </c>
      <c r="L40" s="43">
        <f>K40*0.5</f>
        <v>0.25</v>
      </c>
      <c r="M40" s="43">
        <v>3</v>
      </c>
      <c r="N40" s="43" t="s">
        <v>655</v>
      </c>
      <c r="O40" s="43">
        <v>2</v>
      </c>
      <c r="P40" s="43" t="s">
        <v>587</v>
      </c>
      <c r="Q40" s="43"/>
      <c r="R40" s="43"/>
      <c r="S40" s="43"/>
      <c r="T40" s="43"/>
      <c r="U40" s="43">
        <v>1</v>
      </c>
      <c r="V40" s="43">
        <v>2</v>
      </c>
      <c r="W40" s="43" t="s">
        <v>642</v>
      </c>
      <c r="X40" s="43"/>
      <c r="Y40" s="43"/>
      <c r="Z40" s="43"/>
      <c r="AA40" s="43"/>
      <c r="AB40" s="43"/>
      <c r="AC40" s="3"/>
      <c r="AD40" s="8"/>
      <c r="AE40" s="9"/>
      <c r="AF40" s="11"/>
      <c r="AG40" s="9"/>
      <c r="AH40" s="11"/>
      <c r="AI40" s="11"/>
      <c r="AJ40" s="11"/>
      <c r="AK40" s="11"/>
      <c r="AL40" s="10"/>
    </row>
    <row r="41" spans="1:40" ht="8" customHeight="1" x14ac:dyDescent="0.25">
      <c r="B41" s="28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1"/>
      <c r="N41" s="281"/>
      <c r="O41" s="281"/>
      <c r="P41" s="281"/>
      <c r="Q41" s="281"/>
      <c r="R41" s="281"/>
      <c r="S41" s="281"/>
      <c r="T41" s="281"/>
      <c r="U41" s="281"/>
      <c r="V41" s="281"/>
      <c r="W41" s="281"/>
      <c r="X41" s="281"/>
      <c r="Y41" s="281"/>
      <c r="Z41" s="281"/>
      <c r="AA41" s="281"/>
      <c r="AB41" s="281"/>
      <c r="AC41" s="281"/>
      <c r="AD41" s="281"/>
      <c r="AE41" s="281"/>
      <c r="AF41" s="281"/>
      <c r="AG41" s="281"/>
      <c r="AH41" s="281"/>
      <c r="AI41" s="281"/>
      <c r="AJ41" s="281"/>
      <c r="AK41" s="281"/>
      <c r="AL41" s="282"/>
    </row>
    <row r="42" spans="1:40" x14ac:dyDescent="0.25">
      <c r="B42" s="6" t="s">
        <v>674</v>
      </c>
      <c r="C42" s="6" t="s">
        <v>190</v>
      </c>
      <c r="D42" s="15" t="s">
        <v>677</v>
      </c>
      <c r="E42" s="40"/>
      <c r="F42" s="40"/>
      <c r="G42" s="40"/>
      <c r="H42" s="40"/>
      <c r="I42" s="43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3"/>
      <c r="AD42" s="22"/>
      <c r="AE42" s="16"/>
      <c r="AF42" s="8"/>
      <c r="AG42" s="8"/>
      <c r="AH42" s="3"/>
      <c r="AI42" s="16"/>
      <c r="AJ42" s="16"/>
      <c r="AK42" s="16"/>
      <c r="AL42" s="6"/>
    </row>
    <row r="43" spans="1:40" x14ac:dyDescent="0.25">
      <c r="B43" s="6"/>
      <c r="C43" s="6"/>
      <c r="D43" s="15"/>
      <c r="E43" s="40"/>
      <c r="F43" s="40"/>
      <c r="G43" s="40"/>
      <c r="H43" s="40"/>
      <c r="I43" s="43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3"/>
      <c r="AD43" s="22"/>
      <c r="AE43" s="8"/>
      <c r="AF43" s="8"/>
      <c r="AG43" s="8"/>
      <c r="AH43" s="3"/>
      <c r="AI43" s="16"/>
      <c r="AJ43" s="8"/>
      <c r="AK43" s="8"/>
      <c r="AL43" s="6"/>
    </row>
    <row r="44" spans="1:40" customFormat="1" x14ac:dyDescent="0.25">
      <c r="B44" s="6" t="s">
        <v>678</v>
      </c>
      <c r="C44" s="6"/>
      <c r="D44" s="15"/>
      <c r="E44" s="40"/>
      <c r="F44" s="40"/>
      <c r="G44" s="40"/>
      <c r="H44" s="40"/>
      <c r="I44" s="43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3"/>
      <c r="AD44" s="22"/>
      <c r="AE44" s="8"/>
      <c r="AF44" s="8"/>
      <c r="AG44" s="8"/>
      <c r="AH44" s="8"/>
      <c r="AI44" s="16"/>
      <c r="AJ44" s="8"/>
      <c r="AK44" s="8"/>
      <c r="AL44" s="6"/>
    </row>
    <row r="45" spans="1:40" x14ac:dyDescent="0.25">
      <c r="B45" s="6"/>
      <c r="C45" s="6"/>
      <c r="D45" s="15"/>
      <c r="E45" s="40"/>
      <c r="F45" s="40"/>
      <c r="G45" s="40"/>
      <c r="H45" s="40"/>
      <c r="I45" s="43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3"/>
      <c r="AD45" s="22"/>
      <c r="AE45" s="8"/>
      <c r="AF45" s="8"/>
      <c r="AG45" s="8"/>
      <c r="AH45" s="8"/>
      <c r="AI45" s="16"/>
      <c r="AJ45" s="8"/>
      <c r="AK45" s="8"/>
      <c r="AL45" s="6"/>
    </row>
    <row r="46" spans="1:40" x14ac:dyDescent="0.25">
      <c r="B46" s="6"/>
      <c r="C46" s="6"/>
      <c r="D46" s="15"/>
      <c r="E46" s="40"/>
      <c r="F46" s="40"/>
      <c r="G46" s="40"/>
      <c r="H46" s="40"/>
      <c r="I46" s="43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3"/>
      <c r="AD46" s="22"/>
      <c r="AE46" s="8"/>
      <c r="AF46" s="8"/>
      <c r="AG46" s="8"/>
      <c r="AH46" s="8"/>
      <c r="AI46" s="16"/>
      <c r="AJ46" s="8"/>
      <c r="AK46" s="8"/>
      <c r="AL46" s="6"/>
    </row>
    <row r="47" spans="1:40" customFormat="1" x14ac:dyDescent="0.25">
      <c r="B47" s="6"/>
      <c r="C47" s="6"/>
      <c r="D47" s="15"/>
      <c r="E47" s="40"/>
      <c r="F47" s="40"/>
      <c r="G47" s="40"/>
      <c r="H47" s="40"/>
      <c r="I47" s="43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3"/>
      <c r="AD47" s="8"/>
      <c r="AE47" s="8"/>
      <c r="AF47" s="8"/>
      <c r="AG47" s="8"/>
      <c r="AH47" s="8"/>
      <c r="AI47" s="8"/>
      <c r="AJ47" s="8"/>
      <c r="AK47" s="8"/>
      <c r="AL47" s="10"/>
    </row>
    <row r="48" spans="1:40" x14ac:dyDescent="0.25">
      <c r="B48" s="6"/>
      <c r="C48" s="6"/>
      <c r="D48" s="15"/>
      <c r="E48" s="40"/>
      <c r="F48" s="40"/>
      <c r="G48" s="40"/>
      <c r="H48" s="40"/>
      <c r="I48" s="43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3"/>
      <c r="AD48" s="8"/>
      <c r="AE48" s="8"/>
      <c r="AF48" s="8"/>
      <c r="AG48" s="8"/>
      <c r="AH48" s="8"/>
      <c r="AI48" s="8"/>
      <c r="AJ48" s="8"/>
      <c r="AK48" s="8"/>
      <c r="AL48" s="10"/>
    </row>
    <row r="49" spans="2:38" x14ac:dyDescent="0.25">
      <c r="B49" s="6"/>
      <c r="C49" s="8"/>
      <c r="D49" s="7"/>
      <c r="E49" s="44"/>
      <c r="F49" s="44"/>
      <c r="G49" s="44"/>
      <c r="H49" s="44"/>
      <c r="I49" s="43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8"/>
      <c r="AD49" s="8"/>
      <c r="AE49" s="8"/>
      <c r="AF49" s="8"/>
      <c r="AG49" s="8"/>
      <c r="AH49" s="8"/>
      <c r="AI49" s="8"/>
      <c r="AJ49" s="8"/>
      <c r="AK49" s="8"/>
      <c r="AL49" s="10"/>
    </row>
    <row r="50" spans="2:38" x14ac:dyDescent="0.25">
      <c r="B50" s="6"/>
      <c r="C50" s="8"/>
      <c r="D50" s="7"/>
      <c r="E50" s="44"/>
      <c r="F50" s="44"/>
      <c r="G50" s="44"/>
      <c r="H50" s="44"/>
      <c r="I50" s="43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8"/>
      <c r="AD50" s="8"/>
      <c r="AE50" s="8"/>
      <c r="AF50" s="8"/>
      <c r="AG50" s="8"/>
      <c r="AH50" s="8"/>
      <c r="AI50" s="8"/>
      <c r="AJ50" s="8"/>
      <c r="AK50" s="8"/>
      <c r="AL50" s="10"/>
    </row>
    <row r="51" spans="2:38" x14ac:dyDescent="0.25">
      <c r="B51" s="6"/>
      <c r="C51" s="8"/>
      <c r="D51" s="7"/>
      <c r="E51" s="42"/>
      <c r="F51" s="42"/>
      <c r="G51" s="42"/>
      <c r="H51" s="42"/>
      <c r="I51" s="43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8"/>
      <c r="AD51" s="8"/>
      <c r="AE51" s="8"/>
      <c r="AF51" s="8"/>
      <c r="AG51" s="8"/>
      <c r="AH51" s="8"/>
      <c r="AI51" s="8"/>
      <c r="AJ51" s="8"/>
      <c r="AK51" s="8"/>
      <c r="AL51" s="25"/>
    </row>
    <row r="52" spans="2:38" x14ac:dyDescent="0.25">
      <c r="B52" s="6"/>
      <c r="C52" s="8"/>
      <c r="D52" s="7"/>
      <c r="E52" s="44"/>
      <c r="F52" s="44"/>
      <c r="G52" s="44"/>
      <c r="H52" s="44"/>
      <c r="I52" s="43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8"/>
      <c r="AD52" s="8"/>
      <c r="AE52" s="8"/>
      <c r="AF52" s="8"/>
      <c r="AG52" s="8"/>
      <c r="AH52" s="8"/>
      <c r="AI52" s="8"/>
      <c r="AJ52" s="8"/>
      <c r="AK52" s="8"/>
      <c r="AL52" s="10"/>
    </row>
    <row r="53" spans="2:38" x14ac:dyDescent="0.25">
      <c r="B53" s="6"/>
      <c r="C53" s="10"/>
      <c r="D53" s="7"/>
      <c r="E53" s="44"/>
      <c r="F53" s="44"/>
      <c r="G53" s="44"/>
      <c r="H53" s="44"/>
      <c r="I53" s="43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8"/>
      <c r="AD53" s="23"/>
      <c r="AE53" s="23"/>
      <c r="AF53" s="8"/>
      <c r="AG53" s="8"/>
      <c r="AH53" s="8"/>
      <c r="AI53" s="8"/>
      <c r="AJ53" s="8"/>
      <c r="AK53" s="8"/>
      <c r="AL53" s="10"/>
    </row>
    <row r="54" spans="2:38" x14ac:dyDescent="0.25">
      <c r="B54" s="8" t="s">
        <v>136</v>
      </c>
      <c r="C54" s="8"/>
      <c r="D54" s="19"/>
      <c r="E54" s="44"/>
      <c r="F54" s="44"/>
      <c r="G54" s="44"/>
      <c r="H54" s="44"/>
      <c r="I54" s="43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8"/>
      <c r="AD54" s="23"/>
      <c r="AE54" s="23"/>
      <c r="AF54" s="8"/>
      <c r="AG54" s="8"/>
      <c r="AH54" s="8"/>
      <c r="AI54" s="8"/>
      <c r="AJ54" s="8"/>
      <c r="AK54" s="8"/>
      <c r="AL54" s="10"/>
    </row>
    <row r="55" spans="2:38" x14ac:dyDescent="0.25">
      <c r="B55" s="8" t="s">
        <v>137</v>
      </c>
      <c r="C55" s="8"/>
      <c r="D55" s="10"/>
      <c r="E55" s="44"/>
      <c r="F55" s="44"/>
      <c r="G55" s="44"/>
      <c r="H55" s="44"/>
      <c r="I55" s="43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8"/>
      <c r="AD55" s="8"/>
      <c r="AE55" s="8"/>
      <c r="AF55" s="8"/>
      <c r="AG55" s="8"/>
      <c r="AH55" s="8"/>
      <c r="AI55" s="8"/>
      <c r="AJ55" s="8"/>
      <c r="AK55" s="8"/>
      <c r="AL55" s="10"/>
    </row>
    <row r="56" spans="2:38" x14ac:dyDescent="0.25">
      <c r="B56" s="8"/>
      <c r="C56" s="8"/>
      <c r="D56" s="10"/>
      <c r="E56" s="44"/>
      <c r="F56" s="44"/>
      <c r="G56" s="44"/>
      <c r="H56" s="44"/>
      <c r="I56" s="43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8"/>
      <c r="AD56" s="8"/>
      <c r="AE56" s="8"/>
      <c r="AF56" s="8"/>
      <c r="AG56" s="8"/>
      <c r="AH56" s="8"/>
      <c r="AI56" s="8"/>
      <c r="AJ56" s="8"/>
      <c r="AK56" s="8"/>
      <c r="AL56" s="10"/>
    </row>
    <row r="57" spans="2:38" ht="208" x14ac:dyDescent="0.25">
      <c r="B57" s="8"/>
      <c r="C57" s="8"/>
      <c r="D57" s="10"/>
      <c r="E57" s="44"/>
      <c r="F57" s="44"/>
      <c r="G57" s="44">
        <f>SUM(G18:G55)</f>
        <v>37</v>
      </c>
      <c r="H57" s="44"/>
      <c r="I57" s="44">
        <f>SUM(I18:I55)</f>
        <v>7.6499999999999986</v>
      </c>
      <c r="J57" s="44">
        <f>SUM(J15:J55)*1.5</f>
        <v>10.125</v>
      </c>
      <c r="K57" s="44">
        <f>SUM(K18:K55)</f>
        <v>11.5</v>
      </c>
      <c r="L57" s="44">
        <f>SUM(L18:L55)</f>
        <v>5.75</v>
      </c>
      <c r="M57" s="51">
        <f>SUM(M15:M55)*1.5</f>
        <v>168</v>
      </c>
      <c r="N57" s="44"/>
      <c r="O57" s="51">
        <f>SUM(O15:O55)*1.5</f>
        <v>123</v>
      </c>
      <c r="P57" s="43"/>
      <c r="Q57" s="47" t="s">
        <v>436</v>
      </c>
      <c r="R57" s="44">
        <f>SUM(R18:R55)</f>
        <v>6.5</v>
      </c>
      <c r="S57" s="51">
        <f>SUM(S18:S55)</f>
        <v>6.5</v>
      </c>
      <c r="T57" s="44">
        <f>SUM(T18:T55)</f>
        <v>1.625</v>
      </c>
      <c r="U57" s="44">
        <f>SUM(U15:U55)*1.3</f>
        <v>25.675000000000001</v>
      </c>
      <c r="V57" s="44">
        <f>SUM(V15:V55)*2</f>
        <v>68</v>
      </c>
      <c r="W57" s="44"/>
      <c r="X57" s="36" t="s">
        <v>422</v>
      </c>
      <c r="Y57" s="44"/>
      <c r="Z57" s="44"/>
      <c r="AA57" s="44"/>
      <c r="AB57" s="44"/>
      <c r="AC57" s="8"/>
      <c r="AD57" s="8"/>
      <c r="AE57" s="8"/>
      <c r="AF57" s="8"/>
      <c r="AG57" s="8"/>
      <c r="AH57" s="8"/>
      <c r="AI57" s="8"/>
      <c r="AJ57" s="8"/>
      <c r="AK57" s="8"/>
      <c r="AL57" s="10"/>
    </row>
    <row r="58" spans="2:38" x14ac:dyDescent="0.25">
      <c r="B58" s="8"/>
      <c r="C58" s="8" t="s">
        <v>623</v>
      </c>
      <c r="D58" s="10"/>
      <c r="E58" s="44" t="s">
        <v>624</v>
      </c>
      <c r="F58" s="44"/>
      <c r="G58" s="44" t="s">
        <v>625</v>
      </c>
      <c r="H58" s="87" t="s">
        <v>626</v>
      </c>
      <c r="I58" s="88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8"/>
      <c r="AD58" s="23"/>
      <c r="AE58" s="23"/>
      <c r="AF58" s="8"/>
      <c r="AG58" s="8"/>
      <c r="AH58" s="8"/>
      <c r="AI58" s="8"/>
      <c r="AJ58" s="8"/>
      <c r="AK58" s="8"/>
      <c r="AL58" s="10"/>
    </row>
    <row r="59" spans="2:38" x14ac:dyDescent="0.25">
      <c r="B59" s="6" t="s">
        <v>627</v>
      </c>
      <c r="C59" s="10" t="s">
        <v>628</v>
      </c>
      <c r="D59" s="19" t="s">
        <v>629</v>
      </c>
      <c r="E59" s="44" t="s">
        <v>630</v>
      </c>
      <c r="F59" s="89"/>
      <c r="G59" s="44">
        <v>3</v>
      </c>
      <c r="H59" s="91">
        <f>33-6</f>
        <v>27</v>
      </c>
      <c r="I59" s="91">
        <f t="shared" ref="I59" si="6">H59*G59</f>
        <v>81</v>
      </c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8"/>
      <c r="AD59" s="8"/>
      <c r="AE59" s="8"/>
      <c r="AF59" s="8"/>
      <c r="AG59" s="8"/>
      <c r="AH59" s="8"/>
      <c r="AI59" s="8"/>
      <c r="AJ59" s="8"/>
      <c r="AK59" s="8"/>
      <c r="AL59" s="10"/>
    </row>
    <row r="60" spans="2:38" x14ac:dyDescent="0.25">
      <c r="B60" s="8"/>
      <c r="C60" s="8"/>
      <c r="D60" s="24"/>
      <c r="E60" s="44" t="s">
        <v>631</v>
      </c>
      <c r="F60" s="44"/>
      <c r="G60" s="44">
        <v>9</v>
      </c>
      <c r="H60" s="91" t="s">
        <v>632</v>
      </c>
      <c r="I60" s="91">
        <f>H60*G60</f>
        <v>270</v>
      </c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8"/>
      <c r="AD60" s="8"/>
      <c r="AE60" s="8"/>
      <c r="AF60" s="8"/>
      <c r="AG60" s="8"/>
      <c r="AH60" s="8"/>
      <c r="AI60" s="8"/>
      <c r="AJ60" s="8"/>
      <c r="AK60" s="8"/>
      <c r="AL60" s="10"/>
    </row>
    <row r="61" spans="2:38" x14ac:dyDescent="0.25">
      <c r="B61" s="8"/>
      <c r="C61" s="8"/>
      <c r="D61" s="24"/>
      <c r="E61" s="44" t="s">
        <v>633</v>
      </c>
      <c r="F61" s="44"/>
      <c r="G61" s="44">
        <v>12</v>
      </c>
      <c r="H61" s="91" t="s">
        <v>632</v>
      </c>
      <c r="I61" s="91">
        <f>H61*G61</f>
        <v>360</v>
      </c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8"/>
      <c r="AD61" s="23"/>
      <c r="AE61" s="23"/>
      <c r="AF61" s="8"/>
      <c r="AG61" s="8"/>
      <c r="AH61" s="8"/>
      <c r="AI61" s="8"/>
      <c r="AJ61" s="8"/>
      <c r="AK61" s="8"/>
      <c r="AL61" s="10"/>
    </row>
    <row r="62" spans="2:38" x14ac:dyDescent="0.25">
      <c r="B62" s="8"/>
      <c r="C62" s="8"/>
      <c r="D62" s="10" t="s">
        <v>634</v>
      </c>
      <c r="E62" s="44" t="s">
        <v>630</v>
      </c>
      <c r="F62" s="44"/>
      <c r="G62" s="44">
        <v>1</v>
      </c>
      <c r="H62" s="91">
        <f>33-6</f>
        <v>27</v>
      </c>
      <c r="I62" s="91">
        <f>H62*G62</f>
        <v>27</v>
      </c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8"/>
      <c r="AD62" s="23"/>
      <c r="AE62" s="23"/>
      <c r="AF62" s="8"/>
      <c r="AG62" s="8"/>
      <c r="AH62" s="8"/>
      <c r="AI62" s="8"/>
      <c r="AJ62" s="8"/>
      <c r="AK62" s="8"/>
      <c r="AL62" s="10"/>
    </row>
    <row r="63" spans="2:38" x14ac:dyDescent="0.25">
      <c r="B63" s="8"/>
      <c r="C63" s="8"/>
      <c r="D63" s="19"/>
      <c r="E63" s="44" t="s">
        <v>631</v>
      </c>
      <c r="F63" s="44"/>
      <c r="G63" s="44">
        <v>5</v>
      </c>
      <c r="H63" s="91">
        <v>30</v>
      </c>
      <c r="I63" s="91">
        <f>H63*G63</f>
        <v>150</v>
      </c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8"/>
      <c r="AD63" s="8"/>
      <c r="AE63" s="8"/>
      <c r="AF63" s="8"/>
      <c r="AG63" s="8"/>
      <c r="AH63" s="8"/>
      <c r="AI63" s="8"/>
      <c r="AJ63" s="8"/>
      <c r="AK63" s="8"/>
      <c r="AL63" s="10"/>
    </row>
    <row r="64" spans="2:38" x14ac:dyDescent="0.25">
      <c r="B64" s="8"/>
      <c r="C64" s="8"/>
      <c r="D64" s="19"/>
      <c r="E64" s="44" t="s">
        <v>633</v>
      </c>
      <c r="F64" s="44"/>
      <c r="G64" s="44">
        <v>7</v>
      </c>
      <c r="H64" s="91">
        <v>30</v>
      </c>
      <c r="I64" s="91">
        <f>H64*G64</f>
        <v>210</v>
      </c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8"/>
      <c r="AD64" s="8"/>
      <c r="AE64" s="8"/>
      <c r="AF64" s="8"/>
      <c r="AG64" s="8"/>
      <c r="AH64" s="8"/>
      <c r="AI64" s="8"/>
      <c r="AJ64" s="8"/>
      <c r="AK64" s="8"/>
      <c r="AL64" s="10"/>
    </row>
    <row r="65" spans="2:38" x14ac:dyDescent="0.25">
      <c r="B65" s="8"/>
      <c r="C65" s="8" t="s">
        <v>635</v>
      </c>
      <c r="D65" s="19"/>
      <c r="E65" s="44" t="s">
        <v>630</v>
      </c>
      <c r="F65" s="44"/>
      <c r="G65" s="44">
        <v>5</v>
      </c>
      <c r="H65" s="90"/>
      <c r="I65" s="91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8"/>
      <c r="AD65" s="8"/>
      <c r="AE65" s="8"/>
      <c r="AF65" s="8"/>
      <c r="AG65" s="8"/>
      <c r="AH65" s="8"/>
      <c r="AI65" s="8"/>
      <c r="AJ65" s="8"/>
      <c r="AK65" s="8"/>
      <c r="AL65" s="10"/>
    </row>
    <row r="66" spans="2:38" x14ac:dyDescent="0.25">
      <c r="B66" s="8"/>
      <c r="C66" s="8"/>
      <c r="D66" s="8"/>
      <c r="E66" s="44" t="s">
        <v>631</v>
      </c>
      <c r="F66" s="44"/>
      <c r="G66" s="44">
        <v>10</v>
      </c>
      <c r="H66" s="90"/>
      <c r="I66" s="91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8"/>
      <c r="AD66" s="8"/>
      <c r="AE66" s="8"/>
      <c r="AF66" s="8"/>
      <c r="AG66" s="8"/>
      <c r="AH66" s="8"/>
      <c r="AI66" s="8"/>
      <c r="AJ66" s="8"/>
      <c r="AK66" s="8"/>
      <c r="AL66" s="10"/>
    </row>
    <row r="67" spans="2:38" x14ac:dyDescent="0.25">
      <c r="B67" s="8"/>
      <c r="C67" s="8" t="s">
        <v>636</v>
      </c>
      <c r="D67" s="10" t="s">
        <v>637</v>
      </c>
      <c r="E67" s="44"/>
      <c r="F67" s="44"/>
      <c r="G67" s="44">
        <v>5</v>
      </c>
      <c r="H67" s="90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91"/>
      <c r="AE67" s="91"/>
      <c r="AF67" s="91"/>
      <c r="AG67" s="91"/>
      <c r="AH67" s="91"/>
      <c r="AI67" s="91"/>
      <c r="AJ67" s="91"/>
      <c r="AK67" s="91"/>
      <c r="AL67" s="91"/>
    </row>
    <row r="68" spans="2:38" x14ac:dyDescent="0.25">
      <c r="B68" s="8"/>
      <c r="C68" s="8"/>
      <c r="D68" s="10" t="s">
        <v>638</v>
      </c>
      <c r="E68" s="44"/>
      <c r="F68" s="44"/>
      <c r="G68" s="44">
        <v>2</v>
      </c>
      <c r="H68" s="90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  <c r="AD68" s="91"/>
      <c r="AE68" s="91"/>
      <c r="AF68" s="91"/>
      <c r="AG68" s="91"/>
      <c r="AH68" s="91"/>
      <c r="AI68" s="91"/>
      <c r="AJ68" s="91"/>
      <c r="AK68" s="91"/>
      <c r="AL68" s="91"/>
    </row>
    <row r="69" spans="2:38" x14ac:dyDescent="0.25">
      <c r="B69" s="8"/>
      <c r="C69" s="8"/>
      <c r="D69" s="10" t="s">
        <v>639</v>
      </c>
      <c r="E69" s="44"/>
      <c r="F69" s="44"/>
      <c r="G69" s="44">
        <v>0.25</v>
      </c>
      <c r="H69" s="90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  <c r="AD69" s="91"/>
      <c r="AE69" s="91"/>
      <c r="AF69" s="91"/>
      <c r="AG69" s="91"/>
      <c r="AH69" s="91"/>
      <c r="AI69" s="91"/>
      <c r="AJ69" s="91"/>
      <c r="AK69" s="91"/>
      <c r="AL69" s="91"/>
    </row>
    <row r="70" spans="2:38" x14ac:dyDescent="0.25">
      <c r="B70" s="72"/>
      <c r="C70" s="72"/>
      <c r="D70" s="92"/>
      <c r="E70" s="93"/>
      <c r="F70" s="93"/>
      <c r="G70" s="93"/>
      <c r="H70" s="94"/>
      <c r="I70" s="95"/>
    </row>
    <row r="71" spans="2:38" x14ac:dyDescent="0.25">
      <c r="B71" s="72"/>
      <c r="C71" s="72"/>
      <c r="D71" s="92"/>
      <c r="E71" s="93"/>
      <c r="F71" s="93"/>
      <c r="G71" s="93"/>
      <c r="H71" s="94"/>
      <c r="I71" s="95"/>
    </row>
    <row r="72" spans="2:38" x14ac:dyDescent="0.25">
      <c r="B72" s="72"/>
      <c r="C72" s="72"/>
      <c r="D72" s="92"/>
      <c r="E72" s="93"/>
      <c r="F72" s="93"/>
      <c r="G72" s="93"/>
      <c r="H72" s="94"/>
      <c r="I72" s="95"/>
    </row>
    <row r="73" spans="2:38" x14ac:dyDescent="0.25">
      <c r="B73" s="72"/>
      <c r="C73" s="72"/>
      <c r="D73" s="92"/>
      <c r="E73" s="93"/>
      <c r="F73" s="93"/>
      <c r="G73" s="93"/>
      <c r="H73" s="94"/>
      <c r="I73" s="95"/>
    </row>
    <row r="74" spans="2:38" x14ac:dyDescent="0.25">
      <c r="D74" s="45" t="s">
        <v>459</v>
      </c>
      <c r="E74" s="45">
        <f>G57+I57+K57+L57+S57+T57</f>
        <v>70.025000000000006</v>
      </c>
    </row>
    <row r="75" spans="2:38" x14ac:dyDescent="0.25">
      <c r="D75" s="45" t="s">
        <v>460</v>
      </c>
      <c r="E75" s="45" t="e">
        <f>#REF!+#REF!</f>
        <v>#REF!</v>
      </c>
    </row>
    <row r="76" spans="2:38" x14ac:dyDescent="0.25">
      <c r="D76" s="45" t="s">
        <v>461</v>
      </c>
      <c r="E76" s="45">
        <f>M57+O57</f>
        <v>291</v>
      </c>
    </row>
  </sheetData>
  <mergeCells count="1">
    <mergeCell ref="B41:AL41"/>
  </mergeCells>
  <phoneticPr fontId="9" type="noConversion"/>
  <conditionalFormatting sqref="B41 B49:I57 G3:G15 D3:D5 D13:D15 D7:D10 AC18:AE18 AF18:AL20 V27:W27 B23:M23 J49:AL66 B18:AB20 B21:AL22 B24:AL25 B28:AL34 B38:AL38 B42:AL48 A17:AL17 O23:U23 V26:X26 B26:U27 B40:AL40 O39:P39 R39:U39 AA39:AN39 X39">
    <cfRule type="cellIs" dxfId="107" priority="164" operator="equal">
      <formula>"TBD"</formula>
    </cfRule>
  </conditionalFormatting>
  <conditionalFormatting sqref="P57 E21:G22 Q25 AC24:AC25 T25 E40:G40 E29:G31 AC32:AC33 T32:T33 J33:L33 L32 U33:W33 AC38 T38 AC42:AC48 I40:M40 I21:M22 I29:M31 J34:M34 J28:M28 O21:AC22 O40:AC40 O34:AC34 O28:AC31">
    <cfRule type="cellIs" dxfId="106" priority="162" operator="equal">
      <formula>"顺延"</formula>
    </cfRule>
    <cfRule type="containsText" dxfId="105" priority="163" operator="containsText" text="已完成">
      <formula>NOT(ISERROR(SEARCH("已完成",E21)))</formula>
    </cfRule>
  </conditionalFormatting>
  <conditionalFormatting sqref="P57 AC17:AC20 E21:G22 Q25 T25 E40:G40 E29:G31 T32:T33 AC32:AC33 J33:L33 L32 U33:W33 T38 AC38 AC42:AC66 I40:M40 I21:M22 I29:M31 J34:M34 J28:M28 O21:AC22 O34:AC34 O28:AC31 AC24:AC27 O40:AC40">
    <cfRule type="cellIs" dxfId="104" priority="161" operator="equal">
      <formula>"已完成"</formula>
    </cfRule>
  </conditionalFormatting>
  <conditionalFormatting sqref="B58:I58 B59:G73 I59:I73 H59:H64 J67:AL69">
    <cfRule type="cellIs" dxfId="103" priority="38" stopIfTrue="1" operator="equal">
      <formula>"TBD"</formula>
    </cfRule>
  </conditionalFormatting>
  <conditionalFormatting sqref="AC19:AD19 AC20:AE20 Y26:AL26 AG27:AL27 X27:AD27">
    <cfRule type="cellIs" dxfId="102" priority="35" operator="equal">
      <formula>"TBD"</formula>
    </cfRule>
  </conditionalFormatting>
  <conditionalFormatting sqref="E34:G34 I34">
    <cfRule type="cellIs" dxfId="101" priority="33" operator="equal">
      <formula>"顺延"</formula>
    </cfRule>
    <cfRule type="containsText" dxfId="100" priority="34" operator="containsText" text="已完成">
      <formula>NOT(ISERROR(SEARCH("已完成",E34)))</formula>
    </cfRule>
  </conditionalFormatting>
  <conditionalFormatting sqref="E34:G34 I34">
    <cfRule type="cellIs" dxfId="99" priority="32" operator="equal">
      <formula>"已完成"</formula>
    </cfRule>
  </conditionalFormatting>
  <conditionalFormatting sqref="X23:AL23">
    <cfRule type="cellIs" dxfId="98" priority="18" operator="equal">
      <formula>"TBD"</formula>
    </cfRule>
  </conditionalFormatting>
  <conditionalFormatting sqref="AC23">
    <cfRule type="cellIs" dxfId="97" priority="17" operator="equal">
      <formula>"已完成"</formula>
    </cfRule>
  </conditionalFormatting>
  <conditionalFormatting sqref="V23:W23">
    <cfRule type="cellIs" dxfId="96" priority="16" operator="equal">
      <formula>"TBD"</formula>
    </cfRule>
  </conditionalFormatting>
  <conditionalFormatting sqref="N23">
    <cfRule type="cellIs" dxfId="95" priority="15" operator="equal">
      <formula>"TBD"</formula>
    </cfRule>
  </conditionalFormatting>
  <conditionalFormatting sqref="E28:G28 I28">
    <cfRule type="cellIs" dxfId="94" priority="9" operator="equal">
      <formula>"顺延"</formula>
    </cfRule>
    <cfRule type="containsText" dxfId="93" priority="10" operator="containsText" text="已完成">
      <formula>NOT(ISERROR(SEARCH("已完成",E28)))</formula>
    </cfRule>
  </conditionalFormatting>
  <conditionalFormatting sqref="E28:G28 I28">
    <cfRule type="cellIs" dxfId="92" priority="8" operator="equal">
      <formula>"已完成"</formula>
    </cfRule>
  </conditionalFormatting>
  <conditionalFormatting sqref="G16">
    <cfRule type="cellIs" dxfId="91" priority="7" operator="equal">
      <formula>"TBD"</formula>
    </cfRule>
  </conditionalFormatting>
  <conditionalFormatting sqref="B39:M39">
    <cfRule type="cellIs" dxfId="90" priority="6" operator="equal">
      <formula>"TBD"</formula>
    </cfRule>
  </conditionalFormatting>
  <conditionalFormatting sqref="AE39">
    <cfRule type="cellIs" dxfId="89" priority="4" operator="equal">
      <formula>"顺延"</formula>
    </cfRule>
    <cfRule type="containsText" dxfId="88" priority="5" operator="containsText" text="已完成">
      <formula>NOT(ISERROR(SEARCH("已完成",AE39)))</formula>
    </cfRule>
  </conditionalFormatting>
  <conditionalFormatting sqref="AE39">
    <cfRule type="cellIs" dxfId="87" priority="3" operator="equal">
      <formula>"已完成"</formula>
    </cfRule>
  </conditionalFormatting>
  <conditionalFormatting sqref="V39:W39">
    <cfRule type="cellIs" dxfId="86" priority="2" operator="equal">
      <formula>"TBD"</formula>
    </cfRule>
  </conditionalFormatting>
  <conditionalFormatting sqref="N39">
    <cfRule type="cellIs" dxfId="85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02"/>
  <sheetViews>
    <sheetView topLeftCell="A79" zoomScale="130" zoomScaleNormal="130" zoomScalePageLayoutView="130" workbookViewId="0">
      <selection activeCell="E40" sqref="E40"/>
    </sheetView>
  </sheetViews>
  <sheetFormatPr baseColWidth="10" defaultColWidth="11.5703125" defaultRowHeight="18" x14ac:dyDescent="0.25"/>
  <cols>
    <col min="4" max="4" width="30.42578125" customWidth="1"/>
  </cols>
  <sheetData>
    <row r="1" spans="4:5" ht="33" thickBot="1" x14ac:dyDescent="0.3">
      <c r="D1" s="58" t="s">
        <v>507</v>
      </c>
      <c r="E1" s="58" t="s">
        <v>508</v>
      </c>
    </row>
    <row r="2" spans="4:5" x14ac:dyDescent="0.25">
      <c r="D2" s="60"/>
      <c r="E2" s="60"/>
    </row>
    <row r="3" spans="4:5" x14ac:dyDescent="0.25">
      <c r="D3" s="64" t="s">
        <v>511</v>
      </c>
      <c r="E3" s="64" t="s">
        <v>512</v>
      </c>
    </row>
    <row r="4" spans="4:5" x14ac:dyDescent="0.25">
      <c r="D4" s="64" t="s">
        <v>516</v>
      </c>
      <c r="E4" s="64" t="s">
        <v>517</v>
      </c>
    </row>
    <row r="5" spans="4:5" x14ac:dyDescent="0.25">
      <c r="D5" s="64" t="s">
        <v>522</v>
      </c>
      <c r="E5" s="64" t="s">
        <v>523</v>
      </c>
    </row>
    <row r="6" spans="4:5" x14ac:dyDescent="0.25">
      <c r="D6" s="64" t="s">
        <v>528</v>
      </c>
      <c r="E6" s="64" t="s">
        <v>529</v>
      </c>
    </row>
    <row r="7" spans="4:5" x14ac:dyDescent="0.25">
      <c r="D7" s="64" t="s">
        <v>533</v>
      </c>
      <c r="E7" s="74" t="s">
        <v>534</v>
      </c>
    </row>
    <row r="8" spans="4:5" x14ac:dyDescent="0.25">
      <c r="D8" s="64" t="s">
        <v>539</v>
      </c>
      <c r="E8" s="64" t="s">
        <v>540</v>
      </c>
    </row>
    <row r="9" spans="4:5" x14ac:dyDescent="0.25">
      <c r="D9" s="68" t="s">
        <v>544</v>
      </c>
      <c r="E9" s="64" t="s">
        <v>545</v>
      </c>
    </row>
    <row r="10" spans="4:5" x14ac:dyDescent="0.25">
      <c r="D10" s="64" t="s">
        <v>547</v>
      </c>
      <c r="E10" s="98" t="s">
        <v>548</v>
      </c>
    </row>
    <row r="11" spans="4:5" x14ac:dyDescent="0.25">
      <c r="D11" s="64" t="s">
        <v>551</v>
      </c>
      <c r="E11" s="64" t="s">
        <v>552</v>
      </c>
    </row>
    <row r="12" spans="4:5" x14ac:dyDescent="0.25">
      <c r="D12" s="64" t="s">
        <v>556</v>
      </c>
      <c r="E12" s="61"/>
    </row>
    <row r="13" spans="4:5" x14ac:dyDescent="0.25">
      <c r="D13" s="68" t="s">
        <v>559</v>
      </c>
      <c r="E13" s="61"/>
    </row>
    <row r="14" spans="4:5" x14ac:dyDescent="0.25">
      <c r="D14" s="68" t="s">
        <v>561</v>
      </c>
      <c r="E14" s="63"/>
    </row>
    <row r="15" spans="4:5" x14ac:dyDescent="0.25">
      <c r="D15" s="64" t="s">
        <v>562</v>
      </c>
      <c r="E15" s="63"/>
    </row>
    <row r="16" spans="4:5" x14ac:dyDescent="0.25">
      <c r="D16" s="64" t="s">
        <v>565</v>
      </c>
      <c r="E16" s="64" t="s">
        <v>566</v>
      </c>
    </row>
    <row r="18" spans="1:38" s="45" customFormat="1" x14ac:dyDescent="0.25">
      <c r="A18" s="3"/>
      <c r="B18" s="3" t="s">
        <v>0</v>
      </c>
      <c r="C18" s="3" t="s">
        <v>54</v>
      </c>
      <c r="D18" s="3" t="s">
        <v>1</v>
      </c>
      <c r="E18" s="38" t="s">
        <v>2</v>
      </c>
      <c r="F18" s="38" t="s">
        <v>3</v>
      </c>
      <c r="G18" s="38" t="s">
        <v>40</v>
      </c>
      <c r="H18" s="38" t="s">
        <v>600</v>
      </c>
      <c r="I18" s="38" t="s">
        <v>440</v>
      </c>
      <c r="J18" s="38" t="s">
        <v>405</v>
      </c>
      <c r="K18" s="38" t="s">
        <v>439</v>
      </c>
      <c r="L18" s="38" t="s">
        <v>441</v>
      </c>
      <c r="M18" s="38" t="s">
        <v>456</v>
      </c>
      <c r="N18" s="38" t="s">
        <v>622</v>
      </c>
      <c r="O18" s="38" t="s">
        <v>457</v>
      </c>
      <c r="P18" s="38" t="s">
        <v>598</v>
      </c>
      <c r="Q18" s="38" t="s">
        <v>426</v>
      </c>
      <c r="R18" s="38" t="s">
        <v>153</v>
      </c>
      <c r="S18" s="38" t="s">
        <v>458</v>
      </c>
      <c r="T18" s="38" t="s">
        <v>450</v>
      </c>
      <c r="U18" s="38" t="s">
        <v>408</v>
      </c>
      <c r="V18" s="38" t="s">
        <v>404</v>
      </c>
      <c r="W18" s="80" t="s">
        <v>601</v>
      </c>
      <c r="X18" s="38" t="s">
        <v>409</v>
      </c>
      <c r="Y18" s="38" t="s">
        <v>150</v>
      </c>
      <c r="Z18" s="38" t="s">
        <v>151</v>
      </c>
      <c r="AA18" s="38" t="s">
        <v>152</v>
      </c>
      <c r="AB18" s="38" t="s">
        <v>154</v>
      </c>
      <c r="AC18" s="3" t="s">
        <v>3</v>
      </c>
      <c r="AD18" s="3" t="s">
        <v>4</v>
      </c>
      <c r="AE18" s="3" t="s">
        <v>5</v>
      </c>
      <c r="AF18" s="3" t="s">
        <v>6</v>
      </c>
      <c r="AG18" s="3" t="s">
        <v>7</v>
      </c>
      <c r="AH18" s="3" t="s">
        <v>8</v>
      </c>
      <c r="AI18" s="3" t="s">
        <v>9</v>
      </c>
      <c r="AJ18" s="3" t="s">
        <v>10</v>
      </c>
      <c r="AK18" s="3" t="s">
        <v>11</v>
      </c>
      <c r="AL18" s="5" t="s">
        <v>12</v>
      </c>
    </row>
    <row r="19" spans="1:38" s="45" customFormat="1" x14ac:dyDescent="0.25">
      <c r="A19" s="102"/>
      <c r="B19" s="8" t="s">
        <v>25</v>
      </c>
      <c r="C19" s="8" t="s">
        <v>62</v>
      </c>
      <c r="D19" s="19" t="s">
        <v>621</v>
      </c>
      <c r="E19" s="43">
        <v>1</v>
      </c>
      <c r="F19" s="43"/>
      <c r="G19" s="43">
        <v>1</v>
      </c>
      <c r="H19" s="82" t="s">
        <v>614</v>
      </c>
      <c r="I19" s="43">
        <f t="shared" ref="I19:I24" si="0">G19*0.2</f>
        <v>0.2</v>
      </c>
      <c r="J19" s="43">
        <v>0.5</v>
      </c>
      <c r="K19" s="43"/>
      <c r="L19" s="43"/>
      <c r="M19" s="43">
        <v>4</v>
      </c>
      <c r="N19" s="43" t="s">
        <v>651</v>
      </c>
      <c r="O19" s="43">
        <v>1</v>
      </c>
      <c r="P19" s="43" t="s">
        <v>587</v>
      </c>
      <c r="Q19" s="51" t="s">
        <v>594</v>
      </c>
      <c r="R19" s="43">
        <v>0.5</v>
      </c>
      <c r="S19" s="43">
        <v>0.5</v>
      </c>
      <c r="T19" s="40">
        <f t="shared" ref="T19:T24" si="1">R19*0.25</f>
        <v>0.125</v>
      </c>
      <c r="U19" s="43">
        <v>1.5</v>
      </c>
      <c r="V19" s="43">
        <v>1.5</v>
      </c>
      <c r="W19" s="43" t="s">
        <v>642</v>
      </c>
      <c r="X19" s="43"/>
      <c r="Y19" s="43"/>
      <c r="Z19" s="43"/>
      <c r="AA19" s="43"/>
      <c r="AB19" s="43"/>
      <c r="AC19" s="3"/>
      <c r="AD19" s="8"/>
      <c r="AE19" s="9"/>
      <c r="AF19" s="11"/>
      <c r="AG19" s="9"/>
      <c r="AH19" s="11"/>
      <c r="AI19" s="11"/>
      <c r="AJ19" s="11"/>
      <c r="AK19" s="11"/>
      <c r="AL19" s="10"/>
    </row>
    <row r="20" spans="1:38" s="45" customFormat="1" x14ac:dyDescent="0.25">
      <c r="A20" s="102"/>
      <c r="B20" s="8" t="s">
        <v>25</v>
      </c>
      <c r="C20" s="8" t="s">
        <v>106</v>
      </c>
      <c r="D20" s="19" t="s">
        <v>367</v>
      </c>
      <c r="E20" s="43">
        <v>1</v>
      </c>
      <c r="F20" s="43"/>
      <c r="G20" s="43">
        <v>3</v>
      </c>
      <c r="H20" s="82" t="s">
        <v>611</v>
      </c>
      <c r="I20" s="43">
        <f t="shared" si="0"/>
        <v>0.60000000000000009</v>
      </c>
      <c r="J20" s="43">
        <v>0.5</v>
      </c>
      <c r="K20" s="43">
        <v>2</v>
      </c>
      <c r="L20" s="43">
        <f>K20*0.5</f>
        <v>1</v>
      </c>
      <c r="M20" s="43">
        <v>3</v>
      </c>
      <c r="N20" s="43" t="s">
        <v>650</v>
      </c>
      <c r="O20" s="43">
        <v>1</v>
      </c>
      <c r="P20" s="43" t="s">
        <v>587</v>
      </c>
      <c r="Q20" s="43"/>
      <c r="R20" s="43">
        <v>0.5</v>
      </c>
      <c r="S20" s="43">
        <v>0.5</v>
      </c>
      <c r="T20" s="40">
        <f t="shared" si="1"/>
        <v>0.125</v>
      </c>
      <c r="U20" s="43">
        <v>1</v>
      </c>
      <c r="V20" s="43">
        <v>1.5</v>
      </c>
      <c r="W20" s="43" t="s">
        <v>641</v>
      </c>
      <c r="X20" s="43"/>
      <c r="Y20" s="43"/>
      <c r="Z20" s="43"/>
      <c r="AA20" s="43"/>
      <c r="AB20" s="43"/>
      <c r="AC20" s="3"/>
      <c r="AD20" s="8"/>
      <c r="AE20" s="9"/>
      <c r="AF20" s="11"/>
      <c r="AG20" s="9"/>
      <c r="AH20" s="11"/>
      <c r="AI20" s="11"/>
      <c r="AJ20" s="11"/>
      <c r="AK20" s="11"/>
      <c r="AL20" s="10"/>
    </row>
    <row r="21" spans="1:38" s="45" customFormat="1" x14ac:dyDescent="0.25">
      <c r="A21" s="102"/>
      <c r="B21" s="8" t="s">
        <v>25</v>
      </c>
      <c r="C21" s="8" t="s">
        <v>106</v>
      </c>
      <c r="D21" s="19" t="s">
        <v>128</v>
      </c>
      <c r="E21" s="43">
        <v>1</v>
      </c>
      <c r="F21" s="43"/>
      <c r="G21" s="43">
        <v>3</v>
      </c>
      <c r="H21" s="82" t="s">
        <v>611</v>
      </c>
      <c r="I21" s="43">
        <f t="shared" si="0"/>
        <v>0.60000000000000009</v>
      </c>
      <c r="J21" s="43">
        <v>0.75</v>
      </c>
      <c r="K21" s="43">
        <v>2</v>
      </c>
      <c r="L21" s="43">
        <f>K21*0.5</f>
        <v>1</v>
      </c>
      <c r="M21" s="43">
        <v>4</v>
      </c>
      <c r="N21" s="43" t="s">
        <v>650</v>
      </c>
      <c r="O21" s="43">
        <v>1</v>
      </c>
      <c r="P21" s="43" t="s">
        <v>587</v>
      </c>
      <c r="Q21" s="43"/>
      <c r="R21" s="43">
        <v>0.5</v>
      </c>
      <c r="S21" s="43">
        <v>0.5</v>
      </c>
      <c r="T21" s="40">
        <f t="shared" si="1"/>
        <v>0.125</v>
      </c>
      <c r="U21" s="43">
        <v>1</v>
      </c>
      <c r="V21" s="43">
        <v>1.5</v>
      </c>
      <c r="W21" s="43" t="s">
        <v>641</v>
      </c>
      <c r="X21" s="43"/>
      <c r="Y21" s="43"/>
      <c r="Z21" s="43"/>
      <c r="AA21" s="43"/>
      <c r="AB21" s="43"/>
      <c r="AC21" s="3"/>
      <c r="AD21" s="8"/>
      <c r="AE21" s="9"/>
      <c r="AF21" s="11"/>
      <c r="AG21" s="9"/>
      <c r="AH21" s="11"/>
      <c r="AI21" s="11"/>
      <c r="AJ21" s="11"/>
      <c r="AK21" s="11"/>
      <c r="AL21" s="10"/>
    </row>
    <row r="22" spans="1:38" x14ac:dyDescent="0.25">
      <c r="A22" s="102"/>
      <c r="B22" s="8" t="s">
        <v>25</v>
      </c>
      <c r="C22" s="8" t="s">
        <v>78</v>
      </c>
      <c r="D22" s="19" t="s">
        <v>133</v>
      </c>
      <c r="E22" s="43">
        <v>1</v>
      </c>
      <c r="F22" s="43"/>
      <c r="G22" s="43">
        <v>3</v>
      </c>
      <c r="H22" s="82" t="s">
        <v>611</v>
      </c>
      <c r="I22" s="43">
        <f t="shared" si="0"/>
        <v>0.60000000000000009</v>
      </c>
      <c r="J22" s="43" t="s">
        <v>407</v>
      </c>
      <c r="K22" s="43">
        <v>2</v>
      </c>
      <c r="L22" s="43">
        <f>K22*0.5</f>
        <v>1</v>
      </c>
      <c r="M22" s="43">
        <v>3</v>
      </c>
      <c r="N22" s="43" t="s">
        <v>650</v>
      </c>
      <c r="O22" s="43">
        <v>1</v>
      </c>
      <c r="P22" s="43" t="s">
        <v>587</v>
      </c>
      <c r="Q22" s="43"/>
      <c r="R22" s="43">
        <v>0.5</v>
      </c>
      <c r="S22" s="43">
        <v>0.5</v>
      </c>
      <c r="T22" s="40">
        <f t="shared" si="1"/>
        <v>0.125</v>
      </c>
      <c r="U22" s="43">
        <v>1</v>
      </c>
      <c r="V22" s="43">
        <v>1.5</v>
      </c>
      <c r="W22" s="43" t="s">
        <v>641</v>
      </c>
      <c r="X22" s="43"/>
      <c r="Y22" s="43"/>
      <c r="Z22" s="43"/>
      <c r="AA22" s="43"/>
      <c r="AB22" s="43"/>
      <c r="AC22" s="3"/>
      <c r="AD22" s="8"/>
      <c r="AE22" s="9"/>
      <c r="AF22" s="11"/>
      <c r="AG22" s="9"/>
      <c r="AH22" s="11"/>
      <c r="AI22" s="11"/>
      <c r="AJ22" s="11"/>
      <c r="AK22" s="11"/>
      <c r="AL22" s="10"/>
    </row>
    <row r="23" spans="1:38" s="45" customFormat="1" x14ac:dyDescent="0.25">
      <c r="A23" s="102"/>
      <c r="B23" s="8" t="s">
        <v>26</v>
      </c>
      <c r="C23" s="8" t="s">
        <v>96</v>
      </c>
      <c r="D23" s="19" t="s">
        <v>113</v>
      </c>
      <c r="E23" s="43">
        <v>1</v>
      </c>
      <c r="F23" s="43"/>
      <c r="G23" s="43">
        <v>3</v>
      </c>
      <c r="H23" s="82" t="s">
        <v>611</v>
      </c>
      <c r="I23" s="43">
        <f t="shared" si="0"/>
        <v>0.60000000000000009</v>
      </c>
      <c r="J23" s="43">
        <v>0.25</v>
      </c>
      <c r="K23" s="43">
        <v>2</v>
      </c>
      <c r="L23" s="43">
        <f>K23*0.5</f>
        <v>1</v>
      </c>
      <c r="M23" s="43">
        <v>2</v>
      </c>
      <c r="N23" s="43" t="s">
        <v>650</v>
      </c>
      <c r="O23" s="43">
        <v>1</v>
      </c>
      <c r="P23" s="43" t="s">
        <v>588</v>
      </c>
      <c r="Q23" s="43"/>
      <c r="R23" s="43">
        <v>0.5</v>
      </c>
      <c r="S23" s="43">
        <v>0.5</v>
      </c>
      <c r="T23" s="40">
        <f t="shared" si="1"/>
        <v>0.125</v>
      </c>
      <c r="U23" s="43">
        <v>0.5</v>
      </c>
      <c r="V23" s="43">
        <v>1</v>
      </c>
      <c r="W23" s="43" t="s">
        <v>641</v>
      </c>
      <c r="X23" s="35" t="s">
        <v>418</v>
      </c>
      <c r="Y23" s="43"/>
      <c r="Z23" s="43"/>
      <c r="AA23" s="43"/>
      <c r="AB23" s="43"/>
      <c r="AC23" s="3"/>
      <c r="AD23" s="16"/>
      <c r="AE23" s="8"/>
      <c r="AF23" s="8"/>
      <c r="AG23" s="8"/>
      <c r="AH23" s="8"/>
      <c r="AI23" s="16"/>
      <c r="AJ23" s="16"/>
      <c r="AK23" s="16"/>
      <c r="AL23" s="6"/>
    </row>
    <row r="24" spans="1:38" s="45" customFormat="1" x14ac:dyDescent="0.25">
      <c r="A24" s="102"/>
      <c r="B24" s="8" t="s">
        <v>26</v>
      </c>
      <c r="C24" s="8" t="s">
        <v>96</v>
      </c>
      <c r="D24" s="19" t="s">
        <v>130</v>
      </c>
      <c r="E24" s="43">
        <v>1</v>
      </c>
      <c r="F24" s="43"/>
      <c r="G24" s="43">
        <v>3</v>
      </c>
      <c r="H24" s="82" t="s">
        <v>611</v>
      </c>
      <c r="I24" s="43">
        <f t="shared" si="0"/>
        <v>0.60000000000000009</v>
      </c>
      <c r="J24" s="43">
        <v>0.25</v>
      </c>
      <c r="K24" s="43">
        <v>2</v>
      </c>
      <c r="L24" s="43">
        <f>K24*0.5</f>
        <v>1</v>
      </c>
      <c r="M24" s="43">
        <v>2</v>
      </c>
      <c r="N24" s="43" t="s">
        <v>650</v>
      </c>
      <c r="O24" s="43">
        <v>1</v>
      </c>
      <c r="P24" s="43" t="s">
        <v>588</v>
      </c>
      <c r="Q24" s="43"/>
      <c r="R24" s="43">
        <v>0.5</v>
      </c>
      <c r="S24" s="43">
        <v>0.5</v>
      </c>
      <c r="T24" s="40">
        <f t="shared" si="1"/>
        <v>0.125</v>
      </c>
      <c r="U24" s="43">
        <v>0.5</v>
      </c>
      <c r="V24" s="43">
        <v>1</v>
      </c>
      <c r="W24" s="43" t="s">
        <v>641</v>
      </c>
      <c r="X24" s="43"/>
      <c r="Y24" s="43"/>
      <c r="Z24" s="43"/>
      <c r="AA24" s="43"/>
      <c r="AB24" s="43"/>
      <c r="AC24" s="3"/>
      <c r="AD24" s="16"/>
      <c r="AE24" s="8"/>
      <c r="AF24" s="8"/>
      <c r="AG24" s="8"/>
      <c r="AH24" s="8"/>
      <c r="AI24" s="16"/>
      <c r="AJ24" s="16"/>
      <c r="AK24" s="16"/>
      <c r="AL24" s="6"/>
    </row>
    <row r="25" spans="1:38" x14ac:dyDescent="0.25">
      <c r="A25" s="101"/>
      <c r="B25" s="14" t="s">
        <v>25</v>
      </c>
      <c r="C25" s="14" t="s">
        <v>30</v>
      </c>
      <c r="D25" s="15" t="s">
        <v>61</v>
      </c>
      <c r="E25" s="43">
        <v>1</v>
      </c>
      <c r="F25" s="43"/>
      <c r="G25" s="43" t="s">
        <v>353</v>
      </c>
      <c r="H25" s="85" t="s">
        <v>613</v>
      </c>
      <c r="I25" s="43" t="s">
        <v>353</v>
      </c>
      <c r="J25" s="43" t="s">
        <v>353</v>
      </c>
      <c r="K25" s="43"/>
      <c r="L25" s="43"/>
      <c r="M25" s="51">
        <v>18</v>
      </c>
      <c r="N25" s="43" t="s">
        <v>651</v>
      </c>
      <c r="O25" s="51">
        <v>18</v>
      </c>
      <c r="P25" s="43" t="s">
        <v>587</v>
      </c>
      <c r="Q25" s="43"/>
      <c r="R25" s="43"/>
      <c r="S25" s="43"/>
      <c r="T25" s="43"/>
      <c r="U25" s="43">
        <v>1.5</v>
      </c>
      <c r="V25" s="43">
        <v>4</v>
      </c>
      <c r="W25" s="43" t="s">
        <v>641</v>
      </c>
      <c r="X25" s="43"/>
      <c r="Y25" s="43"/>
      <c r="Z25" s="43"/>
      <c r="AA25" s="43"/>
      <c r="AB25" s="43"/>
      <c r="AC25" s="3"/>
      <c r="AD25" s="8"/>
      <c r="AE25" s="9"/>
      <c r="AF25" s="11"/>
      <c r="AG25" s="11"/>
      <c r="AH25" s="11"/>
      <c r="AI25" s="11"/>
      <c r="AJ25" s="11"/>
      <c r="AK25" s="11"/>
      <c r="AL25" s="10"/>
    </row>
    <row r="26" spans="1:38" s="45" customFormat="1" x14ac:dyDescent="0.25">
      <c r="B26" s="14" t="s">
        <v>592</v>
      </c>
      <c r="C26" s="78" t="s">
        <v>590</v>
      </c>
      <c r="D26" s="79" t="s">
        <v>591</v>
      </c>
      <c r="E26" s="43">
        <v>1</v>
      </c>
      <c r="F26" s="43"/>
      <c r="G26" s="43"/>
      <c r="H26" s="43" t="s">
        <v>620</v>
      </c>
      <c r="I26" s="43"/>
      <c r="J26" s="43"/>
      <c r="K26" s="43"/>
      <c r="L26" s="43"/>
      <c r="M26" s="43"/>
      <c r="N26" s="43"/>
      <c r="O26" s="77">
        <v>2</v>
      </c>
      <c r="P26" s="43" t="s">
        <v>588</v>
      </c>
      <c r="Q26" s="43" t="s">
        <v>593</v>
      </c>
      <c r="R26" s="43"/>
      <c r="S26" s="43"/>
      <c r="T26" s="43"/>
      <c r="U26" s="43"/>
      <c r="V26" s="43"/>
      <c r="W26" s="43" t="s">
        <v>641</v>
      </c>
      <c r="X26" s="43"/>
      <c r="Y26" s="43"/>
      <c r="Z26" s="43"/>
      <c r="AA26" s="43"/>
      <c r="AB26" s="43"/>
      <c r="AC26" s="3"/>
      <c r="AD26" s="8"/>
      <c r="AE26" s="16"/>
      <c r="AF26" s="13"/>
      <c r="AG26" s="9"/>
      <c r="AH26" s="11"/>
      <c r="AI26" s="11"/>
      <c r="AJ26" s="11"/>
      <c r="AK26" s="11"/>
      <c r="AL26" s="10"/>
    </row>
    <row r="27" spans="1:38" s="45" customFormat="1" x14ac:dyDescent="0.25">
      <c r="A27" s="102"/>
      <c r="B27" s="8" t="s">
        <v>25</v>
      </c>
      <c r="C27" s="8" t="s">
        <v>64</v>
      </c>
      <c r="D27" s="19" t="s">
        <v>77</v>
      </c>
      <c r="E27" s="43">
        <v>1</v>
      </c>
      <c r="F27" s="43"/>
      <c r="G27" s="43">
        <v>1</v>
      </c>
      <c r="H27" s="82" t="s">
        <v>614</v>
      </c>
      <c r="I27" s="43">
        <f>G27*0.2</f>
        <v>0.2</v>
      </c>
      <c r="J27" s="43">
        <v>0.25</v>
      </c>
      <c r="K27" s="43"/>
      <c r="L27" s="43"/>
      <c r="M27" s="43">
        <v>2</v>
      </c>
      <c r="N27" s="43" t="s">
        <v>651</v>
      </c>
      <c r="O27" s="43"/>
      <c r="P27" s="43"/>
      <c r="Q27" s="43"/>
      <c r="R27" s="43">
        <v>1</v>
      </c>
      <c r="S27" s="43">
        <v>1</v>
      </c>
      <c r="T27" s="40">
        <f>R27*0.25</f>
        <v>0.25</v>
      </c>
      <c r="U27" s="43">
        <v>0.25</v>
      </c>
      <c r="V27" s="43">
        <v>0.5</v>
      </c>
      <c r="W27" s="43" t="s">
        <v>645</v>
      </c>
      <c r="X27" s="43"/>
      <c r="Y27" s="43"/>
      <c r="Z27" s="43"/>
      <c r="AA27" s="43"/>
      <c r="AB27" s="43"/>
      <c r="AC27" s="3"/>
      <c r="AD27" s="8"/>
      <c r="AE27" s="9"/>
      <c r="AF27" s="11"/>
      <c r="AG27" s="9"/>
      <c r="AH27" s="11"/>
      <c r="AI27" s="11"/>
      <c r="AJ27" s="11"/>
      <c r="AK27" s="11"/>
      <c r="AL27" s="10"/>
    </row>
    <row r="28" spans="1:38" s="45" customFormat="1" x14ac:dyDescent="0.25">
      <c r="A28" s="102"/>
      <c r="B28" s="8" t="s">
        <v>25</v>
      </c>
      <c r="C28" s="8" t="s">
        <v>62</v>
      </c>
      <c r="D28" s="19" t="s">
        <v>86</v>
      </c>
      <c r="E28" s="43">
        <v>1</v>
      </c>
      <c r="F28" s="43"/>
      <c r="G28" s="43">
        <v>2</v>
      </c>
      <c r="H28" s="82" t="s">
        <v>611</v>
      </c>
      <c r="I28" s="43">
        <f>G28*0.2</f>
        <v>0.4</v>
      </c>
      <c r="J28" s="43">
        <v>0.25</v>
      </c>
      <c r="K28" s="43">
        <v>1</v>
      </c>
      <c r="L28" s="43">
        <f>K28*0.5</f>
        <v>0.5</v>
      </c>
      <c r="M28" s="43">
        <v>1</v>
      </c>
      <c r="N28" s="43" t="s">
        <v>656</v>
      </c>
      <c r="O28" s="43">
        <v>1</v>
      </c>
      <c r="P28" s="43" t="s">
        <v>588</v>
      </c>
      <c r="Q28" s="43"/>
      <c r="R28" s="43"/>
      <c r="S28" s="43"/>
      <c r="T28" s="43"/>
      <c r="U28" s="43">
        <v>0.25</v>
      </c>
      <c r="V28" s="43">
        <v>0.5</v>
      </c>
      <c r="W28" s="43" t="s">
        <v>641</v>
      </c>
      <c r="X28" s="43"/>
      <c r="Y28" s="43"/>
      <c r="Z28" s="43"/>
      <c r="AA28" s="43"/>
      <c r="AB28" s="43"/>
      <c r="AC28" s="3"/>
      <c r="AD28" s="8"/>
      <c r="AE28" s="9"/>
      <c r="AF28" s="11"/>
      <c r="AG28" s="9"/>
      <c r="AH28" s="11"/>
      <c r="AI28" s="11"/>
      <c r="AJ28" s="11"/>
      <c r="AK28" s="11"/>
      <c r="AL28" s="10"/>
    </row>
    <row r="29" spans="1:38" s="45" customFormat="1" x14ac:dyDescent="0.25">
      <c r="A29" s="102"/>
      <c r="B29" s="8" t="s">
        <v>26</v>
      </c>
      <c r="C29" s="8" t="s">
        <v>90</v>
      </c>
      <c r="D29" s="19" t="s">
        <v>93</v>
      </c>
      <c r="E29" s="43">
        <v>1</v>
      </c>
      <c r="F29" s="43"/>
      <c r="G29" s="43">
        <v>1.5</v>
      </c>
      <c r="H29" s="82" t="s">
        <v>609</v>
      </c>
      <c r="I29" s="43">
        <f>G29*0.2</f>
        <v>0.30000000000000004</v>
      </c>
      <c r="J29" s="43">
        <v>0.5</v>
      </c>
      <c r="K29" s="43"/>
      <c r="L29" s="43"/>
      <c r="M29" s="43">
        <v>2</v>
      </c>
      <c r="N29" s="43" t="s">
        <v>650</v>
      </c>
      <c r="O29" s="43">
        <v>2</v>
      </c>
      <c r="P29" s="43" t="s">
        <v>588</v>
      </c>
      <c r="Q29" s="43"/>
      <c r="R29" s="43">
        <v>0.5</v>
      </c>
      <c r="S29" s="43">
        <v>0.5</v>
      </c>
      <c r="T29" s="40">
        <f>R29*0.25</f>
        <v>0.125</v>
      </c>
      <c r="U29" s="43">
        <v>1</v>
      </c>
      <c r="V29" s="43">
        <v>1.5</v>
      </c>
      <c r="W29" s="43" t="s">
        <v>645</v>
      </c>
      <c r="X29" s="43"/>
      <c r="Y29" s="43"/>
      <c r="Z29" s="43"/>
      <c r="AA29" s="43"/>
      <c r="AB29" s="43"/>
      <c r="AC29" s="3"/>
      <c r="AD29" s="16"/>
      <c r="AE29" s="8"/>
      <c r="AF29" s="8"/>
      <c r="AG29" s="8"/>
      <c r="AH29" s="8"/>
      <c r="AI29" s="16"/>
      <c r="AJ29" s="16"/>
      <c r="AK29" s="16"/>
      <c r="AL29" s="6"/>
    </row>
    <row r="30" spans="1:38" s="45" customFormat="1" x14ac:dyDescent="0.25">
      <c r="A30" s="102"/>
      <c r="B30" s="17" t="s">
        <v>14</v>
      </c>
      <c r="C30" s="17" t="s">
        <v>64</v>
      </c>
      <c r="D30" s="18" t="s">
        <v>80</v>
      </c>
      <c r="E30" s="43">
        <v>1</v>
      </c>
      <c r="F30" s="43"/>
      <c r="G30" s="43" t="s">
        <v>438</v>
      </c>
      <c r="H30" s="85" t="s">
        <v>611</v>
      </c>
      <c r="I30" s="43"/>
      <c r="J30" s="43">
        <v>0.25</v>
      </c>
      <c r="K30" s="43"/>
      <c r="L30" s="43"/>
      <c r="M30" s="43">
        <v>4</v>
      </c>
      <c r="N30" s="43" t="s">
        <v>651</v>
      </c>
      <c r="O30" s="43">
        <v>3</v>
      </c>
      <c r="P30" s="43" t="s">
        <v>588</v>
      </c>
      <c r="Q30" s="43"/>
      <c r="R30" s="43">
        <v>1</v>
      </c>
      <c r="S30" s="43">
        <v>1</v>
      </c>
      <c r="T30" s="40">
        <f>R30*0.25</f>
        <v>0.25</v>
      </c>
      <c r="U30" s="43">
        <v>0.5</v>
      </c>
      <c r="V30" s="43">
        <v>1</v>
      </c>
      <c r="W30" s="43" t="s">
        <v>645</v>
      </c>
      <c r="X30" s="43"/>
      <c r="Y30" s="43"/>
      <c r="Z30" s="43"/>
      <c r="AA30" s="43"/>
      <c r="AB30" s="43"/>
      <c r="AC30" s="3"/>
      <c r="AD30" s="8"/>
      <c r="AE30" s="9"/>
      <c r="AF30" s="11"/>
      <c r="AG30" s="9"/>
      <c r="AH30" s="11"/>
      <c r="AI30" s="11"/>
      <c r="AJ30" s="11"/>
      <c r="AK30" s="11"/>
      <c r="AL30" s="10"/>
    </row>
    <row r="31" spans="1:38" s="45" customFormat="1" x14ac:dyDescent="0.25">
      <c r="A31" s="102"/>
      <c r="B31" s="8" t="s">
        <v>25</v>
      </c>
      <c r="C31" s="8" t="s">
        <v>64</v>
      </c>
      <c r="D31" s="19" t="s">
        <v>82</v>
      </c>
      <c r="E31" s="43">
        <v>1</v>
      </c>
      <c r="F31" s="43"/>
      <c r="G31" s="43">
        <v>3</v>
      </c>
      <c r="H31" s="82" t="s">
        <v>615</v>
      </c>
      <c r="I31" s="43">
        <f>G31*0.2</f>
        <v>0.60000000000000009</v>
      </c>
      <c r="J31" s="43">
        <v>0.5</v>
      </c>
      <c r="K31" s="43"/>
      <c r="L31" s="43"/>
      <c r="M31" s="43">
        <v>2</v>
      </c>
      <c r="N31" s="43" t="s">
        <v>651</v>
      </c>
      <c r="O31" s="43">
        <v>6</v>
      </c>
      <c r="P31" s="43" t="s">
        <v>588</v>
      </c>
      <c r="Q31" s="43"/>
      <c r="R31" s="43"/>
      <c r="S31" s="43"/>
      <c r="T31" s="40"/>
      <c r="U31" s="43">
        <v>0.5</v>
      </c>
      <c r="V31" s="43">
        <v>1</v>
      </c>
      <c r="W31" s="43" t="s">
        <v>645</v>
      </c>
      <c r="X31" s="43"/>
      <c r="Y31" s="43"/>
      <c r="Z31" s="43"/>
      <c r="AA31" s="43"/>
      <c r="AB31" s="43"/>
      <c r="AC31" s="3"/>
      <c r="AD31" s="8"/>
      <c r="AE31" s="9"/>
      <c r="AF31" s="11"/>
      <c r="AG31" s="9"/>
      <c r="AH31" s="11"/>
      <c r="AI31" s="11"/>
      <c r="AJ31" s="11"/>
      <c r="AK31" s="11"/>
      <c r="AL31" s="10"/>
    </row>
    <row r="32" spans="1:38" x14ac:dyDescent="0.25">
      <c r="A32" s="102"/>
      <c r="B32" s="8" t="s">
        <v>25</v>
      </c>
      <c r="C32" s="8" t="s">
        <v>29</v>
      </c>
      <c r="D32" s="19" t="s">
        <v>98</v>
      </c>
      <c r="E32" s="43">
        <v>2</v>
      </c>
      <c r="F32" s="43"/>
      <c r="G32" s="43">
        <v>3</v>
      </c>
      <c r="H32" s="82" t="s">
        <v>614</v>
      </c>
      <c r="I32" s="43">
        <f t="shared" ref="I32:I39" si="2">G32*0.2</f>
        <v>0.60000000000000009</v>
      </c>
      <c r="J32" s="43">
        <v>0.5</v>
      </c>
      <c r="K32" s="43">
        <v>0.5</v>
      </c>
      <c r="L32" s="43">
        <f>K32*0.5</f>
        <v>0.25</v>
      </c>
      <c r="M32" s="43">
        <v>3</v>
      </c>
      <c r="N32" s="43" t="s">
        <v>655</v>
      </c>
      <c r="O32" s="43">
        <v>2</v>
      </c>
      <c r="P32" s="43" t="s">
        <v>587</v>
      </c>
      <c r="Q32" s="43"/>
      <c r="R32" s="43"/>
      <c r="S32" s="43"/>
      <c r="T32" s="43"/>
      <c r="U32" s="43">
        <v>1</v>
      </c>
      <c r="V32" s="43">
        <v>2</v>
      </c>
      <c r="W32" s="43" t="s">
        <v>642</v>
      </c>
      <c r="X32" s="43"/>
      <c r="Y32" s="43"/>
      <c r="Z32" s="43"/>
      <c r="AA32" s="43"/>
      <c r="AB32" s="43"/>
      <c r="AC32" s="3"/>
      <c r="AD32" s="8"/>
      <c r="AE32" s="9"/>
      <c r="AF32" s="11"/>
      <c r="AG32" s="9"/>
      <c r="AH32" s="11"/>
      <c r="AI32" s="11"/>
      <c r="AJ32" s="11"/>
      <c r="AK32" s="11"/>
      <c r="AL32" s="10"/>
    </row>
    <row r="33" spans="1:40" x14ac:dyDescent="0.25">
      <c r="A33" s="102"/>
      <c r="B33" s="8" t="s">
        <v>25</v>
      </c>
      <c r="C33" s="8" t="s">
        <v>106</v>
      </c>
      <c r="D33" s="19" t="s">
        <v>127</v>
      </c>
      <c r="E33" s="43">
        <v>2</v>
      </c>
      <c r="F33" s="43"/>
      <c r="G33" s="43">
        <v>1</v>
      </c>
      <c r="H33" s="82" t="s">
        <v>611</v>
      </c>
      <c r="I33" s="43">
        <f t="shared" si="2"/>
        <v>0.2</v>
      </c>
      <c r="J33" s="43">
        <v>0.25</v>
      </c>
      <c r="K33" s="43"/>
      <c r="L33" s="43"/>
      <c r="M33" s="43">
        <v>2</v>
      </c>
      <c r="N33" s="43" t="s">
        <v>655</v>
      </c>
      <c r="O33" s="43">
        <v>1</v>
      </c>
      <c r="P33" s="43" t="s">
        <v>587</v>
      </c>
      <c r="Q33" s="43"/>
      <c r="R33" s="43"/>
      <c r="S33" s="43"/>
      <c r="T33" s="43"/>
      <c r="U33" s="43">
        <v>0.5</v>
      </c>
      <c r="V33" s="43">
        <v>1</v>
      </c>
      <c r="W33" s="43" t="s">
        <v>641</v>
      </c>
      <c r="X33" s="43"/>
      <c r="Y33" s="43"/>
      <c r="Z33" s="43"/>
      <c r="AA33" s="43"/>
      <c r="AB33" s="43"/>
      <c r="AC33" s="3"/>
      <c r="AD33" s="8"/>
      <c r="AE33" s="9"/>
      <c r="AF33" s="11"/>
      <c r="AG33" s="9"/>
      <c r="AH33" s="11"/>
      <c r="AI33" s="11"/>
      <c r="AJ33" s="11"/>
      <c r="AK33" s="11"/>
      <c r="AL33" s="10"/>
    </row>
    <row r="34" spans="1:40" x14ac:dyDescent="0.25">
      <c r="A34" s="102"/>
      <c r="B34" s="8" t="s">
        <v>26</v>
      </c>
      <c r="C34" s="8" t="s">
        <v>96</v>
      </c>
      <c r="D34" s="19" t="s">
        <v>131</v>
      </c>
      <c r="E34" s="43">
        <v>2</v>
      </c>
      <c r="F34" s="43"/>
      <c r="G34" s="43">
        <v>3</v>
      </c>
      <c r="H34" s="82" t="s">
        <v>611</v>
      </c>
      <c r="I34" s="43">
        <f t="shared" si="2"/>
        <v>0.60000000000000009</v>
      </c>
      <c r="J34" s="43">
        <v>0.25</v>
      </c>
      <c r="K34" s="43">
        <v>2</v>
      </c>
      <c r="L34" s="43">
        <f>K34*0.5</f>
        <v>1</v>
      </c>
      <c r="M34" s="43">
        <v>2</v>
      </c>
      <c r="N34" s="43" t="s">
        <v>650</v>
      </c>
      <c r="O34" s="43">
        <v>1</v>
      </c>
      <c r="P34" s="43" t="s">
        <v>588</v>
      </c>
      <c r="Q34" s="43"/>
      <c r="R34" s="43">
        <v>0.5</v>
      </c>
      <c r="S34" s="43">
        <v>0.5</v>
      </c>
      <c r="T34" s="40">
        <f t="shared" ref="T34" si="3">R34*0.25</f>
        <v>0.125</v>
      </c>
      <c r="U34" s="43">
        <v>0.5</v>
      </c>
      <c r="V34" s="43">
        <v>1</v>
      </c>
      <c r="W34" s="43" t="s">
        <v>641</v>
      </c>
      <c r="X34" s="43"/>
      <c r="Y34" s="43"/>
      <c r="Z34" s="43"/>
      <c r="AA34" s="43"/>
      <c r="AB34" s="43"/>
      <c r="AC34" s="3"/>
      <c r="AD34" s="16"/>
      <c r="AE34" s="8"/>
      <c r="AF34" s="8"/>
      <c r="AG34" s="8"/>
      <c r="AH34" s="8"/>
      <c r="AI34" s="16"/>
      <c r="AJ34" s="16"/>
      <c r="AK34" s="16"/>
      <c r="AL34" s="6"/>
    </row>
    <row r="35" spans="1:40" x14ac:dyDescent="0.25">
      <c r="A35" s="102"/>
      <c r="B35" s="8" t="s">
        <v>26</v>
      </c>
      <c r="C35" s="8" t="s">
        <v>96</v>
      </c>
      <c r="D35" s="19" t="s">
        <v>132</v>
      </c>
      <c r="E35" s="43">
        <v>2</v>
      </c>
      <c r="F35" s="43"/>
      <c r="G35" s="43">
        <v>3</v>
      </c>
      <c r="H35" s="82" t="s">
        <v>611</v>
      </c>
      <c r="I35" s="43">
        <f t="shared" si="2"/>
        <v>0.60000000000000009</v>
      </c>
      <c r="J35" s="43">
        <v>0.25</v>
      </c>
      <c r="K35" s="43">
        <v>2</v>
      </c>
      <c r="L35" s="43">
        <f>K35*0.5</f>
        <v>1</v>
      </c>
      <c r="M35" s="43">
        <v>2</v>
      </c>
      <c r="N35" s="43" t="s">
        <v>650</v>
      </c>
      <c r="O35" s="43">
        <v>1</v>
      </c>
      <c r="P35" s="43" t="s">
        <v>588</v>
      </c>
      <c r="Q35" s="43"/>
      <c r="R35" s="43"/>
      <c r="S35" s="43"/>
      <c r="T35" s="43"/>
      <c r="U35" s="43">
        <v>0.5</v>
      </c>
      <c r="V35" s="43">
        <v>1</v>
      </c>
      <c r="W35" s="43" t="s">
        <v>641</v>
      </c>
      <c r="X35" s="43"/>
      <c r="Y35" s="43"/>
      <c r="Z35" s="43"/>
      <c r="AA35" s="43"/>
      <c r="AB35" s="43"/>
      <c r="AC35" s="3"/>
      <c r="AD35" s="16"/>
      <c r="AE35" s="8"/>
      <c r="AF35" s="8"/>
      <c r="AG35" s="8"/>
      <c r="AH35" s="8"/>
      <c r="AI35" s="16"/>
      <c r="AJ35" s="16"/>
      <c r="AK35" s="16"/>
      <c r="AL35" s="6"/>
    </row>
    <row r="36" spans="1:40" x14ac:dyDescent="0.25">
      <c r="A36" s="102"/>
      <c r="B36" s="8" t="s">
        <v>26</v>
      </c>
      <c r="C36" s="8" t="s">
        <v>96</v>
      </c>
      <c r="D36" s="19" t="s">
        <v>135</v>
      </c>
      <c r="E36" s="43">
        <v>2</v>
      </c>
      <c r="F36" s="43"/>
      <c r="G36" s="43">
        <v>2</v>
      </c>
      <c r="H36" s="82" t="s">
        <v>611</v>
      </c>
      <c r="I36" s="43">
        <f t="shared" si="2"/>
        <v>0.4</v>
      </c>
      <c r="J36" s="43">
        <v>0.25</v>
      </c>
      <c r="K36" s="43">
        <v>2</v>
      </c>
      <c r="L36" s="43">
        <f>K36*0.5</f>
        <v>1</v>
      </c>
      <c r="M36" s="43">
        <v>2</v>
      </c>
      <c r="N36" s="43">
        <v>2</v>
      </c>
      <c r="O36" s="43" t="s">
        <v>651</v>
      </c>
      <c r="P36" s="43">
        <v>2</v>
      </c>
      <c r="Q36" s="51">
        <v>1</v>
      </c>
      <c r="R36" s="43" t="s">
        <v>588</v>
      </c>
      <c r="S36" s="51" t="s">
        <v>595</v>
      </c>
      <c r="T36" s="43">
        <v>0.5</v>
      </c>
      <c r="U36" s="43">
        <v>0.5</v>
      </c>
      <c r="V36" s="40">
        <f t="shared" ref="V36" si="4">T36*0.25</f>
        <v>0.125</v>
      </c>
      <c r="W36" s="43">
        <v>0.25</v>
      </c>
      <c r="X36" s="43">
        <v>0.25</v>
      </c>
      <c r="Y36" s="43" t="s">
        <v>641</v>
      </c>
      <c r="Z36" s="35" t="s">
        <v>417</v>
      </c>
      <c r="AA36" s="43"/>
      <c r="AB36" s="43"/>
      <c r="AC36" s="43"/>
      <c r="AD36" s="43"/>
      <c r="AE36" s="3"/>
      <c r="AF36" s="16"/>
      <c r="AG36" s="8"/>
      <c r="AH36" s="8"/>
      <c r="AI36" s="8"/>
      <c r="AJ36" s="8"/>
      <c r="AK36" s="16"/>
      <c r="AL36" s="16"/>
      <c r="AM36" s="16"/>
      <c r="AN36" s="6"/>
    </row>
    <row r="37" spans="1:40" x14ac:dyDescent="0.25">
      <c r="A37" s="102"/>
      <c r="B37" s="8" t="s">
        <v>26</v>
      </c>
      <c r="C37" s="8" t="s">
        <v>76</v>
      </c>
      <c r="D37" s="19" t="s">
        <v>89</v>
      </c>
      <c r="E37" s="43">
        <v>2</v>
      </c>
      <c r="F37" s="43"/>
      <c r="G37" s="43">
        <v>1</v>
      </c>
      <c r="H37" s="82" t="s">
        <v>614</v>
      </c>
      <c r="I37" s="43">
        <f t="shared" si="2"/>
        <v>0.2</v>
      </c>
      <c r="J37" s="43">
        <v>0.5</v>
      </c>
      <c r="K37" s="43"/>
      <c r="L37" s="43"/>
      <c r="M37" s="43">
        <v>3</v>
      </c>
      <c r="N37" s="43" t="s">
        <v>651</v>
      </c>
      <c r="O37" s="43">
        <v>2</v>
      </c>
      <c r="P37" s="43" t="s">
        <v>588</v>
      </c>
      <c r="Q37" s="43"/>
      <c r="R37" s="43">
        <v>0.5</v>
      </c>
      <c r="S37" s="43">
        <v>0.5</v>
      </c>
      <c r="T37" s="40">
        <f t="shared" ref="T37" si="5">R37*0.25</f>
        <v>0.125</v>
      </c>
      <c r="U37" s="43">
        <v>1</v>
      </c>
      <c r="V37" s="43">
        <v>2</v>
      </c>
      <c r="W37" s="43" t="s">
        <v>644</v>
      </c>
      <c r="X37" s="43"/>
      <c r="Y37" s="43"/>
      <c r="Z37" s="43"/>
      <c r="AA37" s="43"/>
      <c r="AB37" s="43"/>
      <c r="AC37" s="3"/>
      <c r="AD37" s="16"/>
      <c r="AE37" s="8"/>
      <c r="AF37" s="8"/>
      <c r="AG37" s="8"/>
      <c r="AH37" s="8"/>
      <c r="AI37" s="16"/>
      <c r="AJ37" s="16"/>
      <c r="AK37" s="16"/>
      <c r="AL37" s="6"/>
    </row>
    <row r="38" spans="1:40" s="45" customFormat="1" x14ac:dyDescent="0.25">
      <c r="A38" s="102"/>
      <c r="B38" s="8" t="s">
        <v>25</v>
      </c>
      <c r="C38" s="8" t="s">
        <v>64</v>
      </c>
      <c r="D38" s="19" t="s">
        <v>81</v>
      </c>
      <c r="E38" s="43">
        <v>2</v>
      </c>
      <c r="F38" s="43"/>
      <c r="G38" s="43">
        <v>0.5</v>
      </c>
      <c r="H38" s="82" t="s">
        <v>614</v>
      </c>
      <c r="I38" s="43">
        <f t="shared" si="2"/>
        <v>0.1</v>
      </c>
      <c r="J38" s="43">
        <v>0.25</v>
      </c>
      <c r="K38" s="43"/>
      <c r="L38" s="43"/>
      <c r="M38" s="43">
        <v>2</v>
      </c>
      <c r="N38" s="43" t="s">
        <v>651</v>
      </c>
      <c r="O38" s="51">
        <v>5</v>
      </c>
      <c r="P38" s="43" t="s">
        <v>588</v>
      </c>
      <c r="Q38" s="43" t="s">
        <v>429</v>
      </c>
      <c r="R38" s="43">
        <v>0.5</v>
      </c>
      <c r="S38" s="43">
        <v>0.5</v>
      </c>
      <c r="T38" s="40">
        <f t="shared" ref="T38:T39" si="6">R38*0.25</f>
        <v>0.125</v>
      </c>
      <c r="U38" s="43">
        <v>0.25</v>
      </c>
      <c r="V38" s="43">
        <v>0.5</v>
      </c>
      <c r="W38" s="43" t="s">
        <v>645</v>
      </c>
      <c r="X38" s="43"/>
      <c r="Y38" s="43"/>
      <c r="Z38" s="43"/>
      <c r="AA38" s="43"/>
      <c r="AB38" s="43"/>
      <c r="AC38" s="3"/>
      <c r="AD38" s="8"/>
      <c r="AE38" s="9"/>
      <c r="AF38" s="11"/>
      <c r="AG38" s="9"/>
      <c r="AH38" s="11"/>
      <c r="AI38" s="11"/>
      <c r="AJ38" s="11"/>
      <c r="AK38" s="11"/>
      <c r="AL38" s="10"/>
    </row>
    <row r="39" spans="1:40" x14ac:dyDescent="0.25">
      <c r="A39" s="102"/>
      <c r="B39" s="8" t="s">
        <v>25</v>
      </c>
      <c r="C39" s="8" t="s">
        <v>64</v>
      </c>
      <c r="D39" s="19" t="s">
        <v>85</v>
      </c>
      <c r="E39" s="43">
        <v>2</v>
      </c>
      <c r="F39" s="43"/>
      <c r="G39" s="43">
        <v>2</v>
      </c>
      <c r="H39" s="82" t="s">
        <v>614</v>
      </c>
      <c r="I39" s="43">
        <f t="shared" si="2"/>
        <v>0.4</v>
      </c>
      <c r="J39" s="43">
        <v>1</v>
      </c>
      <c r="K39" s="43"/>
      <c r="L39" s="43"/>
      <c r="M39" s="43">
        <v>12</v>
      </c>
      <c r="N39" s="43" t="s">
        <v>650</v>
      </c>
      <c r="O39" s="43">
        <v>2</v>
      </c>
      <c r="P39" s="43" t="s">
        <v>596</v>
      </c>
      <c r="Q39" s="43"/>
      <c r="R39" s="43">
        <v>2</v>
      </c>
      <c r="S39" s="43">
        <v>2</v>
      </c>
      <c r="T39" s="40">
        <f t="shared" si="6"/>
        <v>0.5</v>
      </c>
      <c r="U39" s="43">
        <v>1</v>
      </c>
      <c r="V39" s="43">
        <v>1.5</v>
      </c>
      <c r="W39" s="43" t="s">
        <v>644</v>
      </c>
      <c r="X39" s="43"/>
      <c r="Y39" s="43"/>
      <c r="Z39" s="43"/>
      <c r="AA39" s="43"/>
      <c r="AB39" s="43"/>
      <c r="AC39" s="3"/>
      <c r="AD39" s="8"/>
      <c r="AE39" s="9"/>
      <c r="AF39" s="11"/>
      <c r="AG39" s="9"/>
      <c r="AH39" s="11"/>
      <c r="AI39" s="11"/>
      <c r="AJ39" s="11"/>
      <c r="AK39" s="11"/>
      <c r="AL39" s="10"/>
    </row>
    <row r="40" spans="1:40" s="45" customFormat="1" x14ac:dyDescent="0.25">
      <c r="B40" s="8"/>
      <c r="C40" s="8"/>
      <c r="D40" s="7"/>
      <c r="E40" s="40"/>
      <c r="F40" s="40"/>
      <c r="G40" s="46"/>
      <c r="H40" s="82"/>
      <c r="I40" s="43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3"/>
      <c r="AD40" s="16"/>
      <c r="AE40" s="16"/>
      <c r="AF40" s="16"/>
      <c r="AG40" s="8"/>
      <c r="AH40" s="8"/>
      <c r="AI40" s="16"/>
      <c r="AJ40" s="16"/>
      <c r="AK40" s="16"/>
      <c r="AL40" s="6"/>
    </row>
    <row r="41" spans="1:40" s="45" customFormat="1" ht="8" customHeight="1" x14ac:dyDescent="0.25">
      <c r="B41" s="28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1"/>
      <c r="N41" s="281"/>
      <c r="O41" s="281"/>
      <c r="P41" s="281"/>
      <c r="Q41" s="281"/>
      <c r="R41" s="281"/>
      <c r="S41" s="281"/>
      <c r="T41" s="281"/>
      <c r="U41" s="281"/>
      <c r="V41" s="281"/>
      <c r="W41" s="281"/>
      <c r="X41" s="281"/>
      <c r="Y41" s="281"/>
      <c r="Z41" s="281"/>
      <c r="AA41" s="281"/>
      <c r="AB41" s="281"/>
      <c r="AC41" s="281"/>
      <c r="AD41" s="281"/>
      <c r="AE41" s="281"/>
      <c r="AF41" s="281"/>
      <c r="AG41" s="281"/>
      <c r="AH41" s="281"/>
      <c r="AI41" s="281"/>
      <c r="AJ41" s="281"/>
      <c r="AK41" s="281"/>
      <c r="AL41" s="282"/>
    </row>
    <row r="42" spans="1:40" s="45" customFormat="1" x14ac:dyDescent="0.25">
      <c r="B42" s="6" t="s">
        <v>101</v>
      </c>
      <c r="C42" s="6" t="s">
        <v>103</v>
      </c>
      <c r="D42" s="73" t="s">
        <v>617</v>
      </c>
      <c r="E42" s="40"/>
      <c r="F42" s="40"/>
      <c r="G42" s="40"/>
      <c r="H42" s="40"/>
      <c r="I42" s="43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3"/>
      <c r="AD42" s="22"/>
      <c r="AE42" s="16"/>
      <c r="AF42" s="8"/>
      <c r="AG42" s="8"/>
      <c r="AH42" s="3"/>
      <c r="AI42" s="16"/>
      <c r="AJ42" s="16"/>
      <c r="AK42" s="16"/>
      <c r="AL42" s="6"/>
    </row>
    <row r="43" spans="1:40" s="45" customFormat="1" x14ac:dyDescent="0.25">
      <c r="B43" s="6" t="s">
        <v>101</v>
      </c>
      <c r="C43" s="6" t="s">
        <v>29</v>
      </c>
      <c r="D43" s="53" t="s">
        <v>454</v>
      </c>
      <c r="E43" s="40">
        <v>2</v>
      </c>
      <c r="F43" s="40"/>
      <c r="G43" s="40"/>
      <c r="H43" s="82" t="s">
        <v>614</v>
      </c>
      <c r="I43" s="43"/>
      <c r="J43" s="40">
        <v>9</v>
      </c>
      <c r="K43" s="40"/>
      <c r="L43" s="40"/>
      <c r="M43" s="40"/>
      <c r="N43" s="40"/>
      <c r="O43" s="40"/>
      <c r="P43" s="40"/>
      <c r="Q43" s="40"/>
      <c r="R43" s="43">
        <v>75</v>
      </c>
      <c r="S43" s="51">
        <v>40</v>
      </c>
      <c r="T43" s="40">
        <f>R43*0.25</f>
        <v>18.75</v>
      </c>
      <c r="U43" s="40">
        <v>20</v>
      </c>
      <c r="V43" s="40">
        <v>50</v>
      </c>
      <c r="W43" s="40" t="s">
        <v>646</v>
      </c>
      <c r="X43" s="40"/>
      <c r="Y43" s="40"/>
      <c r="Z43" s="40"/>
      <c r="AA43" s="40"/>
      <c r="AB43" s="40"/>
      <c r="AC43" s="3"/>
      <c r="AD43" s="22"/>
      <c r="AE43" s="8"/>
      <c r="AF43" s="8"/>
      <c r="AG43" s="8"/>
      <c r="AH43" s="3"/>
      <c r="AI43" s="16"/>
      <c r="AJ43" s="8"/>
      <c r="AK43" s="8"/>
      <c r="AL43" s="6"/>
    </row>
    <row r="44" spans="1:40" x14ac:dyDescent="0.25">
      <c r="B44" s="6" t="s">
        <v>101</v>
      </c>
      <c r="C44" s="6" t="s">
        <v>29</v>
      </c>
      <c r="D44" s="53" t="s">
        <v>455</v>
      </c>
      <c r="E44" s="39">
        <v>3</v>
      </c>
      <c r="F44" s="39"/>
      <c r="G44" s="39"/>
      <c r="H44" s="82" t="s">
        <v>614</v>
      </c>
      <c r="I44" s="43"/>
      <c r="J44" s="39">
        <v>4</v>
      </c>
      <c r="K44" s="39"/>
      <c r="L44" s="39"/>
      <c r="M44" s="39"/>
      <c r="N44" s="39"/>
      <c r="O44" s="39"/>
      <c r="P44" s="39"/>
      <c r="Q44" s="39"/>
      <c r="R44" s="37">
        <v>37.5</v>
      </c>
      <c r="S44" s="52">
        <v>20</v>
      </c>
      <c r="T44" s="40">
        <f t="shared" ref="T44:T58" si="7">R44*0.25</f>
        <v>9.375</v>
      </c>
      <c r="U44" s="39">
        <v>10</v>
      </c>
      <c r="V44" s="39">
        <v>30</v>
      </c>
      <c r="W44" s="40" t="s">
        <v>646</v>
      </c>
      <c r="X44" s="39"/>
      <c r="Y44" s="39"/>
      <c r="Z44" s="39"/>
      <c r="AA44" s="39"/>
      <c r="AB44" s="39"/>
      <c r="AC44" s="3"/>
      <c r="AD44" s="22"/>
      <c r="AE44" s="8"/>
      <c r="AF44" s="8"/>
      <c r="AG44" s="8"/>
      <c r="AH44" s="8"/>
      <c r="AI44" s="16"/>
      <c r="AJ44" s="8"/>
      <c r="AK44" s="8"/>
      <c r="AL44" s="6"/>
    </row>
    <row r="45" spans="1:40" s="45" customFormat="1" x14ac:dyDescent="0.25">
      <c r="B45" s="6" t="s">
        <v>101</v>
      </c>
      <c r="C45" s="6" t="s">
        <v>161</v>
      </c>
      <c r="D45" s="21" t="s">
        <v>163</v>
      </c>
      <c r="E45" s="37">
        <v>2</v>
      </c>
      <c r="F45" s="39"/>
      <c r="G45" s="39"/>
      <c r="H45" s="82" t="s">
        <v>614</v>
      </c>
      <c r="I45" s="43"/>
      <c r="J45" s="39">
        <v>2</v>
      </c>
      <c r="K45" s="39"/>
      <c r="L45" s="39"/>
      <c r="M45" s="39"/>
      <c r="N45" s="39"/>
      <c r="O45" s="39"/>
      <c r="P45" s="39"/>
      <c r="Q45" s="39"/>
      <c r="R45" s="39">
        <v>3</v>
      </c>
      <c r="S45" s="39">
        <v>3</v>
      </c>
      <c r="T45" s="40">
        <f t="shared" si="7"/>
        <v>0.75</v>
      </c>
      <c r="U45" s="39">
        <v>3</v>
      </c>
      <c r="V45" s="39">
        <v>5</v>
      </c>
      <c r="W45" s="40" t="s">
        <v>642</v>
      </c>
      <c r="X45" s="39"/>
      <c r="Y45" s="39"/>
      <c r="Z45" s="39"/>
      <c r="AA45" s="39"/>
      <c r="AB45" s="39"/>
      <c r="AC45" s="3"/>
      <c r="AD45" s="22"/>
      <c r="AE45" s="8"/>
      <c r="AF45" s="8"/>
      <c r="AG45" s="8"/>
      <c r="AH45" s="8"/>
      <c r="AI45" s="16"/>
      <c r="AJ45" s="8"/>
      <c r="AK45" s="8"/>
      <c r="AL45" s="6"/>
    </row>
    <row r="46" spans="1:40" s="45" customFormat="1" x14ac:dyDescent="0.25">
      <c r="B46" s="6" t="s">
        <v>101</v>
      </c>
      <c r="C46" s="6" t="s">
        <v>160</v>
      </c>
      <c r="D46" s="21" t="s">
        <v>164</v>
      </c>
      <c r="E46" s="37">
        <v>2</v>
      </c>
      <c r="F46" s="39"/>
      <c r="G46" s="39"/>
      <c r="H46" s="82" t="s">
        <v>611</v>
      </c>
      <c r="I46" s="43"/>
      <c r="J46" s="39">
        <v>0.5</v>
      </c>
      <c r="K46" s="39"/>
      <c r="L46" s="39"/>
      <c r="M46" s="39"/>
      <c r="N46" s="39"/>
      <c r="O46" s="39"/>
      <c r="P46" s="39"/>
      <c r="Q46" s="39"/>
      <c r="R46" s="39">
        <v>6</v>
      </c>
      <c r="S46" s="39">
        <v>6</v>
      </c>
      <c r="T46" s="40">
        <f t="shared" si="7"/>
        <v>1.5</v>
      </c>
      <c r="U46" s="39">
        <v>0.5</v>
      </c>
      <c r="V46" s="39">
        <v>0.5</v>
      </c>
      <c r="W46" s="40" t="s">
        <v>642</v>
      </c>
      <c r="X46" s="39"/>
      <c r="Y46" s="39"/>
      <c r="Z46" s="39"/>
      <c r="AA46" s="39"/>
      <c r="AB46" s="39"/>
      <c r="AC46" s="3"/>
      <c r="AD46" s="22"/>
      <c r="AE46" s="8"/>
      <c r="AF46" s="8"/>
      <c r="AG46" s="8"/>
      <c r="AH46" s="8"/>
      <c r="AI46" s="16"/>
      <c r="AJ46" s="8"/>
      <c r="AK46" s="8"/>
      <c r="AL46" s="6"/>
    </row>
    <row r="47" spans="1:40" s="45" customFormat="1" x14ac:dyDescent="0.25">
      <c r="B47" s="6" t="s">
        <v>101</v>
      </c>
      <c r="C47" s="6" t="s">
        <v>160</v>
      </c>
      <c r="D47" s="21" t="s">
        <v>165</v>
      </c>
      <c r="E47" s="37">
        <v>2</v>
      </c>
      <c r="F47" s="39"/>
      <c r="G47" s="39"/>
      <c r="H47" s="82" t="s">
        <v>611</v>
      </c>
      <c r="I47" s="43"/>
      <c r="J47" s="39">
        <v>0.75</v>
      </c>
      <c r="K47" s="39"/>
      <c r="L47" s="39"/>
      <c r="M47" s="39"/>
      <c r="N47" s="39"/>
      <c r="O47" s="39"/>
      <c r="P47" s="39"/>
      <c r="Q47" s="39"/>
      <c r="R47" s="39">
        <v>15</v>
      </c>
      <c r="S47" s="39">
        <v>15</v>
      </c>
      <c r="T47" s="40">
        <f t="shared" si="7"/>
        <v>3.75</v>
      </c>
      <c r="U47" s="39">
        <v>0.75</v>
      </c>
      <c r="V47" s="39">
        <v>1</v>
      </c>
      <c r="W47" s="40" t="s">
        <v>642</v>
      </c>
      <c r="X47" s="39"/>
      <c r="Y47" s="39"/>
      <c r="Z47" s="39"/>
      <c r="AA47" s="39"/>
      <c r="AB47" s="39"/>
      <c r="AC47" s="3"/>
      <c r="AD47" s="22"/>
      <c r="AE47" s="8"/>
      <c r="AF47" s="8"/>
      <c r="AG47" s="8"/>
      <c r="AH47" s="8"/>
      <c r="AI47" s="16"/>
      <c r="AJ47" s="8"/>
      <c r="AK47" s="8"/>
      <c r="AL47" s="6"/>
    </row>
    <row r="48" spans="1:40" s="45" customFormat="1" x14ac:dyDescent="0.25">
      <c r="B48" s="6" t="s">
        <v>101</v>
      </c>
      <c r="C48" s="6" t="s">
        <v>160</v>
      </c>
      <c r="D48" s="21" t="s">
        <v>166</v>
      </c>
      <c r="E48" s="37">
        <v>2</v>
      </c>
      <c r="F48" s="39"/>
      <c r="G48" s="39"/>
      <c r="H48" s="82" t="s">
        <v>611</v>
      </c>
      <c r="I48" s="43"/>
      <c r="J48" s="39">
        <v>0.75</v>
      </c>
      <c r="K48" s="39"/>
      <c r="L48" s="39"/>
      <c r="M48" s="39"/>
      <c r="N48" s="39"/>
      <c r="O48" s="39"/>
      <c r="P48" s="39"/>
      <c r="Q48" s="39"/>
      <c r="R48" s="39">
        <v>13</v>
      </c>
      <c r="S48" s="39">
        <v>13</v>
      </c>
      <c r="T48" s="40">
        <f t="shared" si="7"/>
        <v>3.25</v>
      </c>
      <c r="U48" s="39">
        <v>0.75</v>
      </c>
      <c r="V48" s="39">
        <v>1</v>
      </c>
      <c r="W48" s="40" t="s">
        <v>642</v>
      </c>
      <c r="X48" s="39"/>
      <c r="Y48" s="39"/>
      <c r="Z48" s="39"/>
      <c r="AA48" s="39"/>
      <c r="AB48" s="39"/>
      <c r="AC48" s="3"/>
      <c r="AD48" s="22"/>
      <c r="AE48" s="8"/>
      <c r="AF48" s="8"/>
      <c r="AG48" s="8"/>
      <c r="AH48" s="8"/>
      <c r="AI48" s="16"/>
      <c r="AJ48" s="8"/>
      <c r="AK48" s="8"/>
      <c r="AL48" s="6"/>
    </row>
    <row r="49" spans="2:38" s="45" customFormat="1" x14ac:dyDescent="0.25">
      <c r="B49" s="6" t="s">
        <v>101</v>
      </c>
      <c r="C49" s="6" t="s">
        <v>160</v>
      </c>
      <c r="D49" s="21" t="s">
        <v>168</v>
      </c>
      <c r="E49" s="37">
        <v>2</v>
      </c>
      <c r="F49" s="39"/>
      <c r="G49" s="39"/>
      <c r="H49" s="82" t="s">
        <v>611</v>
      </c>
      <c r="I49" s="43"/>
      <c r="J49" s="39">
        <v>1</v>
      </c>
      <c r="K49" s="39"/>
      <c r="L49" s="39"/>
      <c r="M49" s="39"/>
      <c r="N49" s="39"/>
      <c r="O49" s="39"/>
      <c r="P49" s="39"/>
      <c r="Q49" s="39"/>
      <c r="R49" s="39">
        <v>20</v>
      </c>
      <c r="S49" s="39">
        <v>20</v>
      </c>
      <c r="T49" s="40">
        <f t="shared" si="7"/>
        <v>5</v>
      </c>
      <c r="U49" s="39">
        <v>1.5</v>
      </c>
      <c r="V49" s="39">
        <v>2</v>
      </c>
      <c r="W49" s="40" t="s">
        <v>642</v>
      </c>
      <c r="X49" s="39"/>
      <c r="Y49" s="39"/>
      <c r="Z49" s="39"/>
      <c r="AA49" s="39"/>
      <c r="AB49" s="39"/>
      <c r="AC49" s="3"/>
      <c r="AD49" s="22"/>
      <c r="AE49" s="8"/>
      <c r="AF49" s="8"/>
      <c r="AG49" s="8"/>
      <c r="AH49" s="8"/>
      <c r="AI49" s="16"/>
      <c r="AJ49" s="8"/>
      <c r="AK49" s="8"/>
      <c r="AL49" s="6"/>
    </row>
    <row r="50" spans="2:38" s="45" customFormat="1" x14ac:dyDescent="0.25">
      <c r="B50" s="6" t="s">
        <v>101</v>
      </c>
      <c r="C50" s="6" t="s">
        <v>160</v>
      </c>
      <c r="D50" s="21" t="s">
        <v>167</v>
      </c>
      <c r="E50" s="37">
        <v>2</v>
      </c>
      <c r="F50" s="39"/>
      <c r="G50" s="39"/>
      <c r="H50" s="82" t="s">
        <v>611</v>
      </c>
      <c r="I50" s="43"/>
      <c r="J50" s="39"/>
      <c r="K50" s="39"/>
      <c r="L50" s="39"/>
      <c r="M50" s="39"/>
      <c r="N50" s="39"/>
      <c r="O50" s="39"/>
      <c r="P50" s="39"/>
      <c r="Q50" s="39"/>
      <c r="R50" s="39">
        <v>2</v>
      </c>
      <c r="S50" s="39">
        <v>2</v>
      </c>
      <c r="T50" s="40">
        <f t="shared" si="7"/>
        <v>0.5</v>
      </c>
      <c r="U50" s="39"/>
      <c r="V50" s="39"/>
      <c r="W50" s="40" t="s">
        <v>642</v>
      </c>
      <c r="X50" s="39"/>
      <c r="Y50" s="39"/>
      <c r="Z50" s="39"/>
      <c r="AA50" s="39"/>
      <c r="AB50" s="39"/>
      <c r="AC50" s="3"/>
      <c r="AD50" s="22"/>
      <c r="AE50" s="8"/>
      <c r="AF50" s="8"/>
      <c r="AG50" s="8"/>
      <c r="AH50" s="8"/>
      <c r="AI50" s="16"/>
      <c r="AJ50" s="8"/>
      <c r="AK50" s="8"/>
      <c r="AL50" s="6"/>
    </row>
    <row r="51" spans="2:38" s="45" customFormat="1" x14ac:dyDescent="0.25">
      <c r="B51" s="6" t="s">
        <v>101</v>
      </c>
      <c r="C51" s="6" t="s">
        <v>160</v>
      </c>
      <c r="D51" s="21" t="s">
        <v>170</v>
      </c>
      <c r="E51" s="37">
        <v>2</v>
      </c>
      <c r="F51" s="39"/>
      <c r="G51" s="39"/>
      <c r="H51" s="82" t="s">
        <v>611</v>
      </c>
      <c r="I51" s="43"/>
      <c r="J51" s="39">
        <v>1</v>
      </c>
      <c r="K51" s="39"/>
      <c r="L51" s="39"/>
      <c r="M51" s="39"/>
      <c r="N51" s="39"/>
      <c r="O51" s="39"/>
      <c r="P51" s="39"/>
      <c r="Q51" s="39"/>
      <c r="R51" s="39">
        <v>27</v>
      </c>
      <c r="S51" s="52">
        <v>5</v>
      </c>
      <c r="T51" s="40">
        <f t="shared" si="7"/>
        <v>6.75</v>
      </c>
      <c r="U51" s="39">
        <v>1</v>
      </c>
      <c r="V51" s="39">
        <v>2</v>
      </c>
      <c r="W51" s="40" t="s">
        <v>642</v>
      </c>
      <c r="X51" s="22"/>
      <c r="Y51" s="39"/>
      <c r="Z51" s="39"/>
      <c r="AA51" s="39"/>
      <c r="AB51" s="39"/>
      <c r="AC51" s="3"/>
      <c r="AD51" s="22"/>
      <c r="AE51" s="8"/>
      <c r="AF51" s="8"/>
      <c r="AG51" s="8"/>
      <c r="AH51" s="8"/>
      <c r="AI51" s="16"/>
      <c r="AJ51" s="8"/>
      <c r="AK51" s="8"/>
      <c r="AL51" s="6"/>
    </row>
    <row r="52" spans="2:38" x14ac:dyDescent="0.25">
      <c r="B52" s="6" t="s">
        <v>101</v>
      </c>
      <c r="C52" s="6" t="s">
        <v>160</v>
      </c>
      <c r="D52" s="21" t="s">
        <v>169</v>
      </c>
      <c r="E52" s="37">
        <v>3</v>
      </c>
      <c r="F52" s="39"/>
      <c r="G52" s="39"/>
      <c r="H52" s="82" t="s">
        <v>611</v>
      </c>
      <c r="I52" s="43"/>
      <c r="J52" s="39">
        <v>0.75</v>
      </c>
      <c r="K52" s="39"/>
      <c r="L52" s="39"/>
      <c r="M52" s="39"/>
      <c r="N52" s="39"/>
      <c r="O52" s="39"/>
      <c r="P52" s="39"/>
      <c r="Q52" s="39"/>
      <c r="R52" s="39">
        <v>12</v>
      </c>
      <c r="S52" s="39">
        <v>12</v>
      </c>
      <c r="T52" s="40">
        <f t="shared" si="7"/>
        <v>3</v>
      </c>
      <c r="U52" s="39">
        <v>0.75</v>
      </c>
      <c r="V52" s="39">
        <v>1</v>
      </c>
      <c r="W52" s="40" t="s">
        <v>642</v>
      </c>
      <c r="X52" s="39"/>
      <c r="Y52" s="39"/>
      <c r="Z52" s="39"/>
      <c r="AA52" s="39"/>
      <c r="AB52" s="39"/>
      <c r="AC52" s="3"/>
      <c r="AD52" s="22"/>
      <c r="AE52" s="8"/>
      <c r="AF52" s="8"/>
      <c r="AG52" s="8"/>
      <c r="AH52" s="8"/>
      <c r="AI52" s="16"/>
      <c r="AJ52" s="8"/>
      <c r="AK52" s="8"/>
      <c r="AL52" s="6"/>
    </row>
    <row r="53" spans="2:38" x14ac:dyDescent="0.25">
      <c r="B53" s="6" t="s">
        <v>101</v>
      </c>
      <c r="C53" s="6" t="s">
        <v>160</v>
      </c>
      <c r="D53" s="21" t="s">
        <v>345</v>
      </c>
      <c r="E53" s="37">
        <v>3</v>
      </c>
      <c r="F53" s="39"/>
      <c r="G53" s="39"/>
      <c r="H53" s="82" t="s">
        <v>611</v>
      </c>
      <c r="I53" s="43"/>
      <c r="J53" s="39">
        <v>1</v>
      </c>
      <c r="K53" s="39"/>
      <c r="L53" s="39"/>
      <c r="M53" s="39"/>
      <c r="N53" s="39"/>
      <c r="O53" s="39"/>
      <c r="P53" s="39"/>
      <c r="Q53" s="39"/>
      <c r="R53" s="39">
        <v>2</v>
      </c>
      <c r="S53" s="39">
        <v>2</v>
      </c>
      <c r="T53" s="40">
        <f t="shared" si="7"/>
        <v>0.5</v>
      </c>
      <c r="U53" s="39">
        <v>1</v>
      </c>
      <c r="V53" s="39">
        <v>2</v>
      </c>
      <c r="W53" s="40" t="s">
        <v>642</v>
      </c>
      <c r="X53" s="39"/>
      <c r="Y53" s="39"/>
      <c r="Z53" s="39"/>
      <c r="AA53" s="39"/>
      <c r="AB53" s="39"/>
      <c r="AC53" s="3"/>
      <c r="AD53" s="22"/>
      <c r="AE53" s="8"/>
      <c r="AF53" s="8"/>
      <c r="AG53" s="8"/>
      <c r="AH53" s="8"/>
      <c r="AI53" s="16"/>
      <c r="AJ53" s="8"/>
      <c r="AK53" s="8"/>
      <c r="AL53" s="6"/>
    </row>
    <row r="54" spans="2:38" x14ac:dyDescent="0.25">
      <c r="B54" s="6" t="s">
        <v>101</v>
      </c>
      <c r="C54" s="6" t="s">
        <v>160</v>
      </c>
      <c r="D54" s="21" t="s">
        <v>171</v>
      </c>
      <c r="E54" s="37">
        <v>4</v>
      </c>
      <c r="F54" s="39"/>
      <c r="G54" s="39"/>
      <c r="H54" s="84"/>
      <c r="I54" s="43"/>
      <c r="J54" s="39"/>
      <c r="K54" s="39"/>
      <c r="L54" s="39"/>
      <c r="M54" s="39"/>
      <c r="N54" s="39"/>
      <c r="O54" s="39"/>
      <c r="P54" s="39"/>
      <c r="Q54" s="39"/>
      <c r="R54" s="46"/>
      <c r="S54" s="46"/>
      <c r="T54" s="40"/>
      <c r="U54" s="39"/>
      <c r="V54" s="39"/>
      <c r="W54" s="39"/>
      <c r="X54" s="39"/>
      <c r="Y54" s="39"/>
      <c r="Z54" s="39"/>
      <c r="AA54" s="39"/>
      <c r="AB54" s="39"/>
      <c r="AC54" s="3"/>
      <c r="AD54" s="22"/>
      <c r="AE54" s="8"/>
      <c r="AF54" s="8"/>
      <c r="AG54" s="8"/>
      <c r="AH54" s="8"/>
      <c r="AI54" s="16"/>
      <c r="AJ54" s="8"/>
      <c r="AK54" s="8"/>
      <c r="AL54" s="6"/>
    </row>
    <row r="55" spans="2:38" s="45" customFormat="1" x14ac:dyDescent="0.25">
      <c r="B55" s="6" t="s">
        <v>101</v>
      </c>
      <c r="C55" s="6" t="s">
        <v>30</v>
      </c>
      <c r="D55" s="53" t="s">
        <v>451</v>
      </c>
      <c r="E55" s="40">
        <v>2</v>
      </c>
      <c r="F55" s="40"/>
      <c r="G55" s="43">
        <v>18</v>
      </c>
      <c r="H55" s="82" t="s">
        <v>616</v>
      </c>
      <c r="I55" s="43">
        <f t="shared" ref="I55:I79" si="8">G55*0.2</f>
        <v>3.6</v>
      </c>
      <c r="J55" s="40">
        <v>2</v>
      </c>
      <c r="K55" s="40"/>
      <c r="L55" s="40"/>
      <c r="M55" s="40"/>
      <c r="N55" s="40"/>
      <c r="O55" s="40"/>
      <c r="P55" s="40"/>
      <c r="Q55" s="40"/>
      <c r="R55" s="43">
        <v>18</v>
      </c>
      <c r="S55" s="51">
        <v>9</v>
      </c>
      <c r="T55" s="40">
        <f t="shared" si="7"/>
        <v>4.5</v>
      </c>
      <c r="U55" s="40">
        <v>2</v>
      </c>
      <c r="V55" s="40">
        <v>3</v>
      </c>
      <c r="W55" s="40" t="s">
        <v>643</v>
      </c>
      <c r="X55" s="40"/>
      <c r="Y55" s="40"/>
      <c r="Z55" s="40"/>
      <c r="AA55" s="40"/>
      <c r="AB55" s="40"/>
      <c r="AC55" s="3"/>
      <c r="AD55" s="22"/>
      <c r="AE55" s="8"/>
      <c r="AF55" s="8"/>
      <c r="AG55" s="8"/>
      <c r="AH55" s="8"/>
      <c r="AI55" s="16"/>
      <c r="AJ55" s="16"/>
      <c r="AK55" s="16"/>
      <c r="AL55" s="6"/>
    </row>
    <row r="56" spans="2:38" s="45" customFormat="1" x14ac:dyDescent="0.25">
      <c r="B56" s="6" t="s">
        <v>101</v>
      </c>
      <c r="C56" s="6" t="s">
        <v>30</v>
      </c>
      <c r="D56" s="53" t="s">
        <v>452</v>
      </c>
      <c r="E56" s="40">
        <v>2</v>
      </c>
      <c r="F56" s="40"/>
      <c r="G56" s="43">
        <v>9</v>
      </c>
      <c r="H56" s="82" t="s">
        <v>612</v>
      </c>
      <c r="I56" s="43">
        <f t="shared" si="8"/>
        <v>1.8</v>
      </c>
      <c r="J56" s="40">
        <v>2</v>
      </c>
      <c r="K56" s="40"/>
      <c r="L56" s="40"/>
      <c r="M56" s="40"/>
      <c r="N56" s="40"/>
      <c r="O56" s="40"/>
      <c r="P56" s="40"/>
      <c r="Q56" s="40"/>
      <c r="R56" s="43">
        <v>9</v>
      </c>
      <c r="S56" s="51">
        <v>5</v>
      </c>
      <c r="T56" s="40">
        <f t="shared" si="7"/>
        <v>2.25</v>
      </c>
      <c r="U56" s="40">
        <v>2</v>
      </c>
      <c r="V56" s="40">
        <v>3</v>
      </c>
      <c r="W56" s="40" t="s">
        <v>643</v>
      </c>
      <c r="X56" s="40"/>
      <c r="Y56" s="40"/>
      <c r="Z56" s="40"/>
      <c r="AA56" s="40"/>
      <c r="AB56" s="40"/>
      <c r="AC56" s="3"/>
      <c r="AD56" s="22"/>
      <c r="AE56" s="8"/>
      <c r="AF56" s="8"/>
      <c r="AG56" s="8"/>
      <c r="AH56" s="8"/>
      <c r="AI56" s="16"/>
      <c r="AJ56" s="8"/>
      <c r="AK56" s="8"/>
      <c r="AL56" s="6"/>
    </row>
    <row r="57" spans="2:38" s="45" customFormat="1" x14ac:dyDescent="0.25">
      <c r="B57" s="6" t="s">
        <v>101</v>
      </c>
      <c r="C57" s="6" t="s">
        <v>30</v>
      </c>
      <c r="D57" s="53" t="s">
        <v>453</v>
      </c>
      <c r="E57" s="40">
        <v>2</v>
      </c>
      <c r="F57" s="40"/>
      <c r="G57" s="43">
        <v>18</v>
      </c>
      <c r="H57" s="82" t="s">
        <v>609</v>
      </c>
      <c r="I57" s="43">
        <f t="shared" si="8"/>
        <v>3.6</v>
      </c>
      <c r="J57" s="40">
        <v>2</v>
      </c>
      <c r="K57" s="40"/>
      <c r="L57" s="40"/>
      <c r="M57" s="40"/>
      <c r="N57" s="40"/>
      <c r="O57" s="40"/>
      <c r="P57" s="40"/>
      <c r="Q57" s="40"/>
      <c r="R57" s="43">
        <v>18</v>
      </c>
      <c r="S57" s="51">
        <v>9</v>
      </c>
      <c r="T57" s="40">
        <f t="shared" si="7"/>
        <v>4.5</v>
      </c>
      <c r="U57" s="40">
        <v>2</v>
      </c>
      <c r="V57" s="40">
        <v>3</v>
      </c>
      <c r="W57" s="40" t="s">
        <v>643</v>
      </c>
      <c r="X57" s="40"/>
      <c r="Y57" s="40"/>
      <c r="Z57" s="40"/>
      <c r="AA57" s="40"/>
      <c r="AB57" s="40"/>
      <c r="AC57" s="3"/>
      <c r="AD57" s="22"/>
      <c r="AE57" s="8"/>
      <c r="AF57" s="8"/>
      <c r="AG57" s="8"/>
      <c r="AH57" s="8"/>
      <c r="AI57" s="16"/>
      <c r="AJ57" s="8"/>
      <c r="AK57" s="8"/>
      <c r="AL57" s="6"/>
    </row>
    <row r="58" spans="2:38" x14ac:dyDescent="0.25">
      <c r="B58" s="6" t="s">
        <v>101</v>
      </c>
      <c r="C58" s="48" t="s">
        <v>30</v>
      </c>
      <c r="D58" s="49" t="s">
        <v>105</v>
      </c>
      <c r="E58" s="54">
        <v>3</v>
      </c>
      <c r="F58" s="39"/>
      <c r="G58" s="37">
        <v>15</v>
      </c>
      <c r="H58" s="37"/>
      <c r="I58" s="43">
        <f t="shared" si="8"/>
        <v>3</v>
      </c>
      <c r="J58" s="39">
        <v>0.5</v>
      </c>
      <c r="K58" s="39"/>
      <c r="L58" s="39"/>
      <c r="M58" s="39"/>
      <c r="N58" s="39"/>
      <c r="O58" s="39"/>
      <c r="P58" s="39"/>
      <c r="Q58" s="39"/>
      <c r="R58" s="37">
        <v>15</v>
      </c>
      <c r="S58" s="52">
        <v>0</v>
      </c>
      <c r="T58" s="40">
        <f t="shared" si="7"/>
        <v>3.75</v>
      </c>
      <c r="U58" s="39">
        <v>1</v>
      </c>
      <c r="V58" s="39">
        <v>1</v>
      </c>
      <c r="W58" s="39"/>
      <c r="X58" s="39"/>
      <c r="Y58" s="39"/>
      <c r="Z58" s="39"/>
      <c r="AA58" s="39"/>
      <c r="AB58" s="39"/>
      <c r="AC58" s="3"/>
      <c r="AD58" s="22"/>
      <c r="AE58" s="16"/>
      <c r="AF58" s="8"/>
      <c r="AG58" s="8"/>
      <c r="AH58" s="3"/>
      <c r="AI58" s="16"/>
      <c r="AJ58" s="16"/>
      <c r="AK58" s="16"/>
      <c r="AL58" s="6"/>
    </row>
    <row r="59" spans="2:38" x14ac:dyDescent="0.25">
      <c r="B59" s="6" t="s">
        <v>101</v>
      </c>
      <c r="C59" s="6" t="s">
        <v>30</v>
      </c>
      <c r="D59" s="7" t="s">
        <v>107</v>
      </c>
      <c r="E59" s="40">
        <v>4</v>
      </c>
      <c r="F59" s="40"/>
      <c r="G59" s="52">
        <v>8</v>
      </c>
      <c r="H59" s="37"/>
      <c r="I59" s="43">
        <f t="shared" si="8"/>
        <v>1.6</v>
      </c>
      <c r="J59" s="40">
        <v>1</v>
      </c>
      <c r="K59" s="40"/>
      <c r="L59" s="40"/>
      <c r="M59" s="40"/>
      <c r="N59" s="40"/>
      <c r="O59" s="40"/>
      <c r="P59" s="40"/>
      <c r="Q59" s="40"/>
      <c r="R59" s="40"/>
      <c r="S59" s="51">
        <v>16</v>
      </c>
      <c r="T59" s="40"/>
      <c r="U59" s="40">
        <v>1</v>
      </c>
      <c r="V59" s="40">
        <v>1.5</v>
      </c>
      <c r="W59" s="40" t="s">
        <v>641</v>
      </c>
      <c r="X59" s="40"/>
      <c r="Y59" s="40"/>
      <c r="Z59" s="40"/>
      <c r="AA59" s="40"/>
      <c r="AB59" s="40"/>
      <c r="AC59" s="3"/>
      <c r="AD59" s="8"/>
      <c r="AE59" s="8"/>
      <c r="AF59" s="8"/>
      <c r="AG59" s="23"/>
      <c r="AH59" s="16"/>
      <c r="AI59" s="16"/>
      <c r="AJ59" s="8"/>
      <c r="AK59" s="8"/>
      <c r="AL59" s="10"/>
    </row>
    <row r="60" spans="2:38" x14ac:dyDescent="0.25">
      <c r="B60" s="6" t="s">
        <v>602</v>
      </c>
      <c r="C60" s="81" t="s">
        <v>603</v>
      </c>
      <c r="D60" s="73" t="s">
        <v>649</v>
      </c>
      <c r="E60" s="40"/>
      <c r="F60" s="40"/>
      <c r="G60" s="40"/>
      <c r="H60" s="37"/>
      <c r="I60" s="43"/>
      <c r="J60" s="44">
        <v>2</v>
      </c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>
        <v>2</v>
      </c>
      <c r="V60" s="44">
        <v>3</v>
      </c>
      <c r="W60" s="40"/>
      <c r="X60" s="40"/>
      <c r="Y60" s="40"/>
      <c r="Z60" s="40"/>
      <c r="AA60" s="40"/>
      <c r="AB60" s="40"/>
      <c r="AC60" s="3"/>
      <c r="AD60" s="8"/>
      <c r="AE60" s="8"/>
      <c r="AF60" s="8"/>
      <c r="AG60" s="23"/>
      <c r="AH60" s="16"/>
      <c r="AI60" s="16"/>
      <c r="AJ60" s="8"/>
      <c r="AK60" s="8"/>
      <c r="AL60" s="10"/>
    </row>
    <row r="61" spans="2:38" x14ac:dyDescent="0.25">
      <c r="B61" s="6" t="s">
        <v>602</v>
      </c>
      <c r="C61" s="81" t="s">
        <v>603</v>
      </c>
      <c r="D61" s="73" t="s">
        <v>648</v>
      </c>
      <c r="E61" s="40"/>
      <c r="F61" s="40"/>
      <c r="G61" s="40"/>
      <c r="H61" s="37"/>
      <c r="I61" s="43"/>
      <c r="J61" s="44">
        <v>0.5</v>
      </c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>
        <v>0.5</v>
      </c>
      <c r="V61" s="44">
        <v>1</v>
      </c>
      <c r="W61" s="40"/>
      <c r="X61" s="40"/>
      <c r="Y61" s="40"/>
      <c r="Z61" s="40"/>
      <c r="AA61" s="40"/>
      <c r="AB61" s="40"/>
      <c r="AC61" s="3"/>
      <c r="AD61" s="8"/>
      <c r="AE61" s="8"/>
      <c r="AF61" s="8"/>
      <c r="AG61" s="23"/>
      <c r="AH61" s="16"/>
      <c r="AI61" s="16"/>
      <c r="AJ61" s="8"/>
      <c r="AK61" s="8"/>
      <c r="AL61" s="10"/>
    </row>
    <row r="62" spans="2:38" x14ac:dyDescent="0.25">
      <c r="B62" s="6" t="s">
        <v>602</v>
      </c>
      <c r="C62" s="81" t="s">
        <v>604</v>
      </c>
      <c r="D62" s="73"/>
      <c r="E62" s="40"/>
      <c r="F62" s="40"/>
      <c r="G62" s="40"/>
      <c r="H62" s="37"/>
      <c r="I62" s="43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3"/>
      <c r="AD62" s="8"/>
      <c r="AE62" s="8"/>
      <c r="AF62" s="8"/>
      <c r="AG62" s="23"/>
      <c r="AH62" s="16"/>
      <c r="AI62" s="16"/>
      <c r="AJ62" s="8"/>
      <c r="AK62" s="8"/>
      <c r="AL62" s="10"/>
    </row>
    <row r="63" spans="2:38" x14ac:dyDescent="0.25">
      <c r="B63" s="6" t="s">
        <v>602</v>
      </c>
      <c r="C63" s="81" t="s">
        <v>605</v>
      </c>
      <c r="D63" s="73"/>
      <c r="E63" s="40"/>
      <c r="F63" s="40"/>
      <c r="G63" s="40"/>
      <c r="H63" s="37"/>
      <c r="I63" s="43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3"/>
      <c r="AD63" s="8"/>
      <c r="AE63" s="8"/>
      <c r="AF63" s="8"/>
      <c r="AG63" s="23"/>
      <c r="AH63" s="16"/>
      <c r="AI63" s="16"/>
      <c r="AJ63" s="8"/>
      <c r="AK63" s="8"/>
      <c r="AL63" s="10"/>
    </row>
    <row r="64" spans="2:38" x14ac:dyDescent="0.25">
      <c r="B64" s="6" t="s">
        <v>606</v>
      </c>
      <c r="C64" s="81" t="s">
        <v>607</v>
      </c>
      <c r="D64" s="73" t="s">
        <v>608</v>
      </c>
      <c r="E64" s="40"/>
      <c r="F64" s="40"/>
      <c r="G64" s="40"/>
      <c r="H64" s="37"/>
      <c r="I64" s="43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3"/>
      <c r="AD64" s="8"/>
      <c r="AE64" s="8"/>
      <c r="AF64" s="8"/>
      <c r="AG64" s="23"/>
      <c r="AH64" s="16"/>
      <c r="AI64" s="16"/>
      <c r="AJ64" s="8"/>
      <c r="AK64" s="8"/>
      <c r="AL64" s="10"/>
    </row>
    <row r="65" spans="2:38" x14ac:dyDescent="0.25">
      <c r="B65" s="6"/>
      <c r="C65" s="6"/>
      <c r="D65" s="6"/>
      <c r="E65" s="40"/>
      <c r="F65" s="40"/>
      <c r="G65" s="40"/>
      <c r="H65" s="37"/>
      <c r="I65" s="43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3"/>
      <c r="AD65" s="8"/>
      <c r="AE65" s="8"/>
      <c r="AF65" s="8"/>
      <c r="AG65" s="23"/>
      <c r="AH65" s="16"/>
      <c r="AI65" s="16"/>
      <c r="AJ65" s="8"/>
      <c r="AK65" s="8"/>
      <c r="AL65" s="10"/>
    </row>
    <row r="66" spans="2:38" x14ac:dyDescent="0.25">
      <c r="B66" s="6"/>
      <c r="C66" s="6"/>
      <c r="D66" s="7"/>
      <c r="E66" s="40"/>
      <c r="F66" s="40"/>
      <c r="G66" s="40"/>
      <c r="H66" s="37"/>
      <c r="I66" s="43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3"/>
      <c r="AD66" s="8"/>
      <c r="AE66" s="8"/>
      <c r="AF66" s="8"/>
      <c r="AG66" s="23"/>
      <c r="AH66" s="16"/>
      <c r="AI66" s="16"/>
      <c r="AJ66" s="8"/>
      <c r="AK66" s="8"/>
      <c r="AL66" s="10"/>
    </row>
    <row r="67" spans="2:38" s="45" customFormat="1" x14ac:dyDescent="0.25">
      <c r="B67" s="6" t="s">
        <v>124</v>
      </c>
      <c r="C67" s="8" t="s">
        <v>106</v>
      </c>
      <c r="D67" s="7" t="s">
        <v>346</v>
      </c>
      <c r="E67" s="39">
        <v>2</v>
      </c>
      <c r="F67" s="39"/>
      <c r="G67" s="37">
        <v>4.5</v>
      </c>
      <c r="H67" s="82" t="s">
        <v>619</v>
      </c>
      <c r="I67" s="43">
        <f t="shared" si="8"/>
        <v>0.9</v>
      </c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"/>
      <c r="AD67" s="22"/>
      <c r="AE67" s="16"/>
      <c r="AF67" s="8"/>
      <c r="AG67" s="8"/>
      <c r="AH67" s="3"/>
      <c r="AI67" s="16"/>
      <c r="AJ67" s="16"/>
      <c r="AK67" s="16"/>
      <c r="AL67" s="6"/>
    </row>
    <row r="68" spans="2:38" s="45" customFormat="1" x14ac:dyDescent="0.25">
      <c r="B68" s="6" t="s">
        <v>124</v>
      </c>
      <c r="C68" s="8" t="s">
        <v>106</v>
      </c>
      <c r="D68" s="7" t="s">
        <v>347</v>
      </c>
      <c r="E68" s="44">
        <v>2</v>
      </c>
      <c r="F68" s="44"/>
      <c r="G68" s="43">
        <v>9</v>
      </c>
      <c r="H68" s="82" t="s">
        <v>618</v>
      </c>
      <c r="I68" s="43">
        <f t="shared" si="8"/>
        <v>1.8</v>
      </c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3"/>
      <c r="AD68" s="23"/>
      <c r="AE68" s="23"/>
      <c r="AF68" s="8"/>
      <c r="AG68" s="8"/>
      <c r="AH68" s="8"/>
      <c r="AI68" s="8"/>
      <c r="AJ68" s="8"/>
      <c r="AK68" s="8"/>
      <c r="AL68" s="10"/>
    </row>
    <row r="69" spans="2:38" s="45" customFormat="1" x14ac:dyDescent="0.25">
      <c r="B69" s="6" t="s">
        <v>124</v>
      </c>
      <c r="C69" s="8" t="s">
        <v>106</v>
      </c>
      <c r="D69" s="7" t="s">
        <v>348</v>
      </c>
      <c r="E69" s="44">
        <v>2</v>
      </c>
      <c r="F69" s="44"/>
      <c r="G69" s="43">
        <v>1</v>
      </c>
      <c r="H69" s="82" t="s">
        <v>618</v>
      </c>
      <c r="I69" s="43">
        <f t="shared" si="8"/>
        <v>0.2</v>
      </c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3"/>
      <c r="AD69" s="8"/>
      <c r="AE69" s="8"/>
      <c r="AF69" s="8"/>
      <c r="AG69" s="8"/>
      <c r="AH69" s="8"/>
      <c r="AI69" s="8"/>
      <c r="AJ69" s="8"/>
      <c r="AK69" s="8"/>
      <c r="AL69" s="10"/>
    </row>
    <row r="70" spans="2:38" x14ac:dyDescent="0.25">
      <c r="B70" s="6" t="s">
        <v>124</v>
      </c>
      <c r="C70" s="8" t="s">
        <v>106</v>
      </c>
      <c r="D70" s="7" t="s">
        <v>349</v>
      </c>
      <c r="E70" s="39">
        <v>3</v>
      </c>
      <c r="F70" s="39"/>
      <c r="G70" s="37">
        <v>2.5</v>
      </c>
      <c r="H70" s="82" t="s">
        <v>618</v>
      </c>
      <c r="I70" s="43">
        <f t="shared" si="8"/>
        <v>0.5</v>
      </c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"/>
      <c r="AD70" s="22"/>
      <c r="AE70" s="16"/>
      <c r="AF70" s="8"/>
      <c r="AG70" s="8"/>
      <c r="AH70" s="3"/>
      <c r="AI70" s="16"/>
      <c r="AJ70" s="16"/>
      <c r="AK70" s="16"/>
      <c r="AL70" s="6"/>
    </row>
    <row r="71" spans="2:38" x14ac:dyDescent="0.25">
      <c r="B71" s="6" t="s">
        <v>124</v>
      </c>
      <c r="C71" s="8" t="s">
        <v>106</v>
      </c>
      <c r="D71" s="7" t="s">
        <v>350</v>
      </c>
      <c r="E71" s="44">
        <v>3</v>
      </c>
      <c r="F71" s="44"/>
      <c r="G71" s="43">
        <v>2</v>
      </c>
      <c r="H71" s="82" t="s">
        <v>618</v>
      </c>
      <c r="I71" s="43">
        <f t="shared" si="8"/>
        <v>0.4</v>
      </c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3"/>
      <c r="AD71" s="8"/>
      <c r="AE71" s="16"/>
      <c r="AF71" s="8"/>
      <c r="AG71" s="8"/>
      <c r="AH71" s="3"/>
      <c r="AI71" s="16"/>
      <c r="AJ71" s="16"/>
      <c r="AK71" s="16"/>
      <c r="AL71" s="6"/>
    </row>
    <row r="72" spans="2:38" x14ac:dyDescent="0.25">
      <c r="B72" s="6" t="s">
        <v>124</v>
      </c>
      <c r="C72" s="8" t="s">
        <v>106</v>
      </c>
      <c r="D72" s="7" t="s">
        <v>351</v>
      </c>
      <c r="E72" s="44">
        <v>4</v>
      </c>
      <c r="F72" s="44"/>
      <c r="G72" s="44"/>
      <c r="H72" s="44"/>
      <c r="I72" s="43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3"/>
      <c r="AD72" s="16"/>
      <c r="AE72" s="16"/>
      <c r="AF72" s="8"/>
      <c r="AG72" s="8"/>
      <c r="AH72" s="3"/>
      <c r="AI72" s="16"/>
      <c r="AJ72" s="16"/>
      <c r="AK72" s="16"/>
      <c r="AL72" s="6"/>
    </row>
    <row r="73" spans="2:38" x14ac:dyDescent="0.25">
      <c r="B73" s="6" t="s">
        <v>124</v>
      </c>
      <c r="C73" s="8" t="s">
        <v>106</v>
      </c>
      <c r="D73" s="7" t="s">
        <v>352</v>
      </c>
      <c r="E73" s="44">
        <v>4</v>
      </c>
      <c r="F73" s="44"/>
      <c r="G73" s="44"/>
      <c r="H73" s="44"/>
      <c r="I73" s="43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3"/>
      <c r="AD73" s="23"/>
      <c r="AE73" s="23"/>
      <c r="AF73" s="8"/>
      <c r="AG73" s="8"/>
      <c r="AH73" s="8"/>
      <c r="AI73" s="8"/>
      <c r="AJ73" s="8"/>
      <c r="AK73" s="8"/>
      <c r="AL73" s="10"/>
    </row>
    <row r="74" spans="2:38" s="45" customFormat="1" x14ac:dyDescent="0.25">
      <c r="B74" s="6" t="s">
        <v>124</v>
      </c>
      <c r="C74" s="8" t="s">
        <v>111</v>
      </c>
      <c r="D74" s="7" t="s">
        <v>365</v>
      </c>
      <c r="E74" s="44">
        <v>2</v>
      </c>
      <c r="F74" s="44"/>
      <c r="G74" s="44"/>
      <c r="H74" s="44"/>
      <c r="I74" s="43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3"/>
      <c r="AD74" s="23"/>
      <c r="AE74" s="23"/>
      <c r="AF74" s="8"/>
      <c r="AG74" s="8"/>
      <c r="AH74" s="8"/>
      <c r="AI74" s="8"/>
      <c r="AJ74" s="8"/>
      <c r="AK74" s="8"/>
      <c r="AL74" s="10"/>
    </row>
    <row r="75" spans="2:38" s="45" customFormat="1" x14ac:dyDescent="0.25">
      <c r="B75" s="6" t="s">
        <v>124</v>
      </c>
      <c r="C75" s="8" t="s">
        <v>62</v>
      </c>
      <c r="D75" s="7" t="s">
        <v>366</v>
      </c>
      <c r="E75" s="44">
        <v>2</v>
      </c>
      <c r="F75" s="44"/>
      <c r="G75" s="43">
        <v>1</v>
      </c>
      <c r="H75" s="43"/>
      <c r="I75" s="43">
        <f t="shared" si="8"/>
        <v>0.2</v>
      </c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3"/>
      <c r="AD75" s="23"/>
      <c r="AE75" s="23"/>
      <c r="AF75" s="23"/>
      <c r="AG75" s="8"/>
      <c r="AH75" s="8"/>
      <c r="AI75" s="8"/>
      <c r="AJ75" s="8"/>
      <c r="AK75" s="8"/>
      <c r="AL75" s="10"/>
    </row>
    <row r="76" spans="2:38" s="45" customFormat="1" x14ac:dyDescent="0.25">
      <c r="B76" s="6" t="s">
        <v>124</v>
      </c>
      <c r="C76" s="8" t="s">
        <v>62</v>
      </c>
      <c r="D76" s="7" t="s">
        <v>116</v>
      </c>
      <c r="E76" s="44">
        <v>2</v>
      </c>
      <c r="F76" s="44"/>
      <c r="G76" s="43">
        <v>1</v>
      </c>
      <c r="H76" s="43"/>
      <c r="I76" s="43">
        <f t="shared" si="8"/>
        <v>0.2</v>
      </c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3"/>
      <c r="AD76" s="23"/>
      <c r="AE76" s="23"/>
      <c r="AF76" s="8"/>
      <c r="AG76" s="23"/>
      <c r="AH76" s="23"/>
      <c r="AI76" s="8"/>
      <c r="AJ76" s="8"/>
      <c r="AK76" s="8"/>
      <c r="AL76" s="10"/>
    </row>
    <row r="77" spans="2:38" x14ac:dyDescent="0.25">
      <c r="B77" s="6" t="s">
        <v>124</v>
      </c>
      <c r="C77" s="8" t="s">
        <v>62</v>
      </c>
      <c r="D77" s="7" t="s">
        <v>117</v>
      </c>
      <c r="E77" s="44">
        <v>3</v>
      </c>
      <c r="F77" s="44"/>
      <c r="G77" s="43"/>
      <c r="H77" s="43"/>
      <c r="I77" s="43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8"/>
      <c r="AD77" s="23"/>
      <c r="AE77" s="23"/>
      <c r="AF77" s="8"/>
      <c r="AG77" s="8"/>
      <c r="AH77" s="8"/>
      <c r="AI77" s="8"/>
      <c r="AJ77" s="8"/>
      <c r="AK77" s="8"/>
      <c r="AL77" s="10"/>
    </row>
    <row r="78" spans="2:38" s="45" customFormat="1" x14ac:dyDescent="0.25">
      <c r="B78" s="6" t="s">
        <v>124</v>
      </c>
      <c r="C78" s="8" t="s">
        <v>62</v>
      </c>
      <c r="D78" s="7" t="s">
        <v>108</v>
      </c>
      <c r="E78" s="44">
        <v>2</v>
      </c>
      <c r="F78" s="44"/>
      <c r="G78" s="43">
        <v>1</v>
      </c>
      <c r="H78" s="43"/>
      <c r="I78" s="43">
        <f t="shared" si="8"/>
        <v>0.2</v>
      </c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8"/>
      <c r="AD78" s="23"/>
      <c r="AE78" s="23"/>
      <c r="AF78" s="8"/>
      <c r="AG78" s="8"/>
      <c r="AH78" s="8"/>
      <c r="AI78" s="8"/>
      <c r="AJ78" s="8"/>
      <c r="AK78" s="8"/>
      <c r="AL78" s="10"/>
    </row>
    <row r="79" spans="2:38" s="45" customFormat="1" x14ac:dyDescent="0.25">
      <c r="B79" s="6" t="s">
        <v>124</v>
      </c>
      <c r="C79" s="8" t="s">
        <v>62</v>
      </c>
      <c r="D79" s="7" t="s">
        <v>118</v>
      </c>
      <c r="E79" s="44">
        <v>2</v>
      </c>
      <c r="F79" s="44"/>
      <c r="G79" s="43">
        <v>1</v>
      </c>
      <c r="H79" s="43"/>
      <c r="I79" s="43">
        <f t="shared" si="8"/>
        <v>0.2</v>
      </c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8"/>
      <c r="AD79" s="23"/>
      <c r="AE79" s="23"/>
      <c r="AF79" s="8"/>
      <c r="AG79" s="8"/>
      <c r="AH79" s="8"/>
      <c r="AI79" s="8"/>
      <c r="AJ79" s="8"/>
      <c r="AK79" s="8"/>
      <c r="AL79" s="10"/>
    </row>
    <row r="80" spans="2:38" x14ac:dyDescent="0.25">
      <c r="B80" s="6" t="s">
        <v>124</v>
      </c>
      <c r="C80" s="8" t="s">
        <v>62</v>
      </c>
      <c r="D80" s="7" t="s">
        <v>109</v>
      </c>
      <c r="E80" s="44">
        <v>3</v>
      </c>
      <c r="F80" s="44"/>
      <c r="G80" s="44"/>
      <c r="H80" s="44"/>
      <c r="I80" s="43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8"/>
      <c r="AD80" s="8"/>
      <c r="AE80" s="8"/>
      <c r="AF80" s="8"/>
      <c r="AG80" s="8"/>
      <c r="AH80" s="8"/>
      <c r="AI80" s="8"/>
      <c r="AJ80" s="8"/>
      <c r="AK80" s="8"/>
      <c r="AL80" s="10"/>
    </row>
    <row r="81" spans="2:38" s="45" customFormat="1" x14ac:dyDescent="0.25">
      <c r="B81" s="6" t="s">
        <v>124</v>
      </c>
      <c r="C81" s="8" t="s">
        <v>112</v>
      </c>
      <c r="D81" s="7" t="s">
        <v>119</v>
      </c>
      <c r="E81" s="44"/>
      <c r="F81" s="44"/>
      <c r="G81" s="44"/>
      <c r="H81" s="44"/>
      <c r="I81" s="43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8"/>
      <c r="AD81" s="8"/>
      <c r="AE81" s="8"/>
      <c r="AF81" s="8"/>
      <c r="AG81" s="8"/>
      <c r="AH81" s="8"/>
      <c r="AI81" s="8"/>
      <c r="AJ81" s="8"/>
      <c r="AK81" s="8"/>
      <c r="AL81" s="10"/>
    </row>
    <row r="82" spans="2:38" s="45" customFormat="1" x14ac:dyDescent="0.25">
      <c r="B82" s="6" t="s">
        <v>124</v>
      </c>
      <c r="C82" s="8" t="s">
        <v>112</v>
      </c>
      <c r="D82" s="7" t="s">
        <v>120</v>
      </c>
      <c r="E82" s="44"/>
      <c r="F82" s="44"/>
      <c r="G82" s="44"/>
      <c r="H82" s="44"/>
      <c r="I82" s="43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8"/>
      <c r="AD82" s="8"/>
      <c r="AE82" s="8"/>
      <c r="AF82" s="8"/>
      <c r="AG82" s="8"/>
      <c r="AH82" s="8"/>
      <c r="AI82" s="8"/>
      <c r="AJ82" s="8"/>
      <c r="AK82" s="8"/>
      <c r="AL82" s="10"/>
    </row>
    <row r="83" spans="2:38" s="45" customFormat="1" x14ac:dyDescent="0.25">
      <c r="B83" s="6" t="s">
        <v>124</v>
      </c>
      <c r="C83" s="8" t="s">
        <v>112</v>
      </c>
      <c r="D83" s="7" t="s">
        <v>110</v>
      </c>
      <c r="E83" s="44"/>
      <c r="F83" s="44"/>
      <c r="G83" s="44"/>
      <c r="H83" s="44"/>
      <c r="I83" s="43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8"/>
      <c r="AD83" s="8"/>
      <c r="AE83" s="8"/>
      <c r="AF83" s="8"/>
      <c r="AG83" s="8"/>
      <c r="AH83" s="8"/>
      <c r="AI83" s="8"/>
      <c r="AJ83" s="8"/>
      <c r="AK83" s="8"/>
      <c r="AL83" s="10"/>
    </row>
    <row r="84" spans="2:38" s="45" customFormat="1" x14ac:dyDescent="0.25">
      <c r="B84" s="6" t="s">
        <v>124</v>
      </c>
      <c r="C84" s="8" t="s">
        <v>112</v>
      </c>
      <c r="D84" s="7" t="s">
        <v>121</v>
      </c>
      <c r="E84" s="42"/>
      <c r="F84" s="42"/>
      <c r="G84" s="42"/>
      <c r="H84" s="42"/>
      <c r="I84" s="43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8"/>
      <c r="AD84" s="8"/>
      <c r="AE84" s="8"/>
      <c r="AF84" s="8"/>
      <c r="AG84" s="8"/>
      <c r="AH84" s="8"/>
      <c r="AI84" s="8"/>
      <c r="AJ84" s="8"/>
      <c r="AK84" s="8"/>
      <c r="AL84" s="25"/>
    </row>
    <row r="85" spans="2:38" s="45" customFormat="1" x14ac:dyDescent="0.25">
      <c r="B85" s="6" t="s">
        <v>124</v>
      </c>
      <c r="C85" s="8" t="s">
        <v>114</v>
      </c>
      <c r="D85" s="7" t="s">
        <v>122</v>
      </c>
      <c r="E85" s="44"/>
      <c r="F85" s="44"/>
      <c r="G85" s="44"/>
      <c r="H85" s="44"/>
      <c r="I85" s="43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4"/>
      <c r="X85" s="44"/>
      <c r="Y85" s="44"/>
      <c r="Z85" s="44"/>
      <c r="AA85" s="44"/>
      <c r="AB85" s="44"/>
      <c r="AC85" s="8"/>
      <c r="AD85" s="8"/>
      <c r="AE85" s="8"/>
      <c r="AF85" s="8"/>
      <c r="AG85" s="8"/>
      <c r="AH85" s="8"/>
      <c r="AI85" s="8"/>
      <c r="AJ85" s="8"/>
      <c r="AK85" s="8"/>
      <c r="AL85" s="10"/>
    </row>
    <row r="86" spans="2:38" s="45" customFormat="1" x14ac:dyDescent="0.25">
      <c r="B86" s="6" t="s">
        <v>124</v>
      </c>
      <c r="C86" s="10" t="s">
        <v>114</v>
      </c>
      <c r="D86" s="7" t="s">
        <v>123</v>
      </c>
      <c r="E86" s="44"/>
      <c r="F86" s="44"/>
      <c r="G86" s="44"/>
      <c r="H86" s="44"/>
      <c r="I86" s="43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4"/>
      <c r="X86" s="44"/>
      <c r="Y86" s="44"/>
      <c r="Z86" s="44"/>
      <c r="AA86" s="44"/>
      <c r="AB86" s="44"/>
      <c r="AC86" s="8"/>
      <c r="AD86" s="23"/>
      <c r="AE86" s="23"/>
      <c r="AF86" s="8"/>
      <c r="AG86" s="8"/>
      <c r="AH86" s="8"/>
      <c r="AI86" s="8"/>
      <c r="AJ86" s="8"/>
      <c r="AK86" s="8"/>
      <c r="AL86" s="10"/>
    </row>
    <row r="87" spans="2:38" s="45" customFormat="1" x14ac:dyDescent="0.25">
      <c r="B87" s="8" t="s">
        <v>136</v>
      </c>
      <c r="C87" s="8"/>
      <c r="D87" s="19"/>
      <c r="E87" s="44"/>
      <c r="F87" s="44"/>
      <c r="G87" s="44"/>
      <c r="H87" s="44"/>
      <c r="I87" s="43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8"/>
      <c r="AD87" s="23"/>
      <c r="AE87" s="23"/>
      <c r="AF87" s="8"/>
      <c r="AG87" s="8"/>
      <c r="AH87" s="8"/>
      <c r="AI87" s="8"/>
      <c r="AJ87" s="8"/>
      <c r="AK87" s="8"/>
      <c r="AL87" s="10"/>
    </row>
    <row r="88" spans="2:38" s="45" customFormat="1" x14ac:dyDescent="0.25">
      <c r="B88" s="8" t="s">
        <v>137</v>
      </c>
      <c r="C88" s="8"/>
      <c r="D88" s="10"/>
      <c r="E88" s="44"/>
      <c r="F88" s="44"/>
      <c r="G88" s="44"/>
      <c r="H88" s="44"/>
      <c r="I88" s="43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8"/>
      <c r="AD88" s="8"/>
      <c r="AE88" s="8"/>
      <c r="AF88" s="8"/>
      <c r="AG88" s="8"/>
      <c r="AH88" s="8"/>
      <c r="AI88" s="8"/>
      <c r="AJ88" s="8"/>
      <c r="AK88" s="8"/>
      <c r="AL88" s="10"/>
    </row>
    <row r="89" spans="2:38" s="45" customFormat="1" x14ac:dyDescent="0.25">
      <c r="B89" s="8"/>
      <c r="C89" s="8"/>
      <c r="D89" s="10"/>
      <c r="E89" s="44"/>
      <c r="F89" s="44"/>
      <c r="G89" s="44"/>
      <c r="H89" s="44"/>
      <c r="I89" s="43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8"/>
      <c r="AD89" s="8"/>
      <c r="AE89" s="8"/>
      <c r="AF89" s="8"/>
      <c r="AG89" s="8"/>
      <c r="AH89" s="8"/>
      <c r="AI89" s="8"/>
      <c r="AJ89" s="8"/>
      <c r="AK89" s="8"/>
      <c r="AL89" s="10"/>
    </row>
    <row r="90" spans="2:38" s="45" customFormat="1" ht="208" x14ac:dyDescent="0.25">
      <c r="B90" s="8"/>
      <c r="C90" s="8"/>
      <c r="D90" s="10"/>
      <c r="E90" s="44"/>
      <c r="F90" s="44"/>
      <c r="G90" s="44">
        <f>SUM(G25:G88)</f>
        <v>114</v>
      </c>
      <c r="H90" s="44"/>
      <c r="I90" s="44">
        <f>SUM(I25:I88)</f>
        <v>22.799999999999997</v>
      </c>
      <c r="J90" s="44">
        <f>SUM(J17:J88)*1.5</f>
        <v>57</v>
      </c>
      <c r="K90" s="44">
        <f>SUM(K25:K88)</f>
        <v>7.5</v>
      </c>
      <c r="L90" s="44">
        <f>SUM(L25:L88)</f>
        <v>3.75</v>
      </c>
      <c r="M90" s="51">
        <f>SUM(M17:M88)*1.5</f>
        <v>112.5</v>
      </c>
      <c r="N90" s="44"/>
      <c r="O90" s="51">
        <f>SUM(O17:O88)*1.5</f>
        <v>78</v>
      </c>
      <c r="P90" s="43"/>
      <c r="Q90" s="47" t="s">
        <v>436</v>
      </c>
      <c r="R90" s="44">
        <f>SUM(R25:R88)</f>
        <v>278.5</v>
      </c>
      <c r="S90" s="51">
        <f>SUM(S25:S88)</f>
        <v>183</v>
      </c>
      <c r="T90" s="44">
        <f>SUM(T25:T88)</f>
        <v>70.125</v>
      </c>
      <c r="U90" s="44">
        <f>SUM(U17:U88)*1.3</f>
        <v>83.850000000000009</v>
      </c>
      <c r="V90" s="44">
        <f>SUM(V17:V88)*2</f>
        <v>271.25</v>
      </c>
      <c r="W90" s="44"/>
      <c r="X90" s="36" t="s">
        <v>640</v>
      </c>
      <c r="Y90" s="44"/>
      <c r="Z90" s="44"/>
      <c r="AA90" s="44"/>
      <c r="AB90" s="44"/>
      <c r="AC90" s="8"/>
      <c r="AD90" s="8"/>
      <c r="AE90" s="8"/>
      <c r="AF90" s="8"/>
      <c r="AG90" s="8"/>
      <c r="AH90" s="8"/>
      <c r="AI90" s="8"/>
      <c r="AJ90" s="8"/>
      <c r="AK90" s="8"/>
      <c r="AL90" s="10"/>
    </row>
    <row r="91" spans="2:38" s="45" customFormat="1" x14ac:dyDescent="0.25">
      <c r="B91" s="8"/>
      <c r="C91" s="8" t="s">
        <v>623</v>
      </c>
      <c r="D91" s="10"/>
      <c r="E91" s="44" t="s">
        <v>624</v>
      </c>
      <c r="F91" s="44"/>
      <c r="G91" s="44" t="s">
        <v>625</v>
      </c>
      <c r="H91" s="87" t="s">
        <v>626</v>
      </c>
      <c r="I91" s="88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8"/>
      <c r="AD91" s="23"/>
      <c r="AE91" s="23"/>
      <c r="AF91" s="8"/>
      <c r="AG91" s="8"/>
      <c r="AH91" s="8"/>
      <c r="AI91" s="8"/>
      <c r="AJ91" s="8"/>
      <c r="AK91" s="8"/>
      <c r="AL91" s="10"/>
    </row>
    <row r="92" spans="2:38" s="45" customFormat="1" x14ac:dyDescent="0.25">
      <c r="B92" s="6" t="s">
        <v>627</v>
      </c>
      <c r="C92" s="10" t="s">
        <v>628</v>
      </c>
      <c r="D92" s="19" t="s">
        <v>629</v>
      </c>
      <c r="E92" s="44" t="s">
        <v>630</v>
      </c>
      <c r="F92" s="89"/>
      <c r="G92" s="44">
        <v>3</v>
      </c>
      <c r="H92" s="91">
        <f>33-6</f>
        <v>27</v>
      </c>
      <c r="I92" s="91">
        <f t="shared" ref="I92" si="9">H92*G92</f>
        <v>81</v>
      </c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8"/>
      <c r="AD92" s="8"/>
      <c r="AE92" s="8"/>
      <c r="AF92" s="8"/>
      <c r="AG92" s="8"/>
      <c r="AH92" s="8"/>
      <c r="AI92" s="8"/>
      <c r="AJ92" s="8"/>
      <c r="AK92" s="8"/>
      <c r="AL92" s="10"/>
    </row>
    <row r="93" spans="2:38" s="45" customFormat="1" x14ac:dyDescent="0.25">
      <c r="B93" s="8"/>
      <c r="C93" s="8"/>
      <c r="D93" s="24"/>
      <c r="E93" s="44" t="s">
        <v>631</v>
      </c>
      <c r="F93" s="44"/>
      <c r="G93" s="44">
        <v>9</v>
      </c>
      <c r="H93" s="91" t="s">
        <v>632</v>
      </c>
      <c r="I93" s="91">
        <f>H93*G93</f>
        <v>270</v>
      </c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8"/>
      <c r="AD93" s="8"/>
      <c r="AE93" s="8"/>
      <c r="AF93" s="8"/>
      <c r="AG93" s="8"/>
      <c r="AH93" s="8"/>
      <c r="AI93" s="8"/>
      <c r="AJ93" s="8"/>
      <c r="AK93" s="8"/>
      <c r="AL93" s="10"/>
    </row>
    <row r="94" spans="2:38" s="45" customFormat="1" x14ac:dyDescent="0.25">
      <c r="B94" s="8"/>
      <c r="C94" s="8"/>
      <c r="D94" s="24"/>
      <c r="E94" s="44" t="s">
        <v>633</v>
      </c>
      <c r="F94" s="44"/>
      <c r="G94" s="44">
        <v>12</v>
      </c>
      <c r="H94" s="91" t="s">
        <v>632</v>
      </c>
      <c r="I94" s="91">
        <f>H94*G94</f>
        <v>360</v>
      </c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8"/>
      <c r="AD94" s="23"/>
      <c r="AE94" s="23"/>
      <c r="AF94" s="8"/>
      <c r="AG94" s="8"/>
      <c r="AH94" s="8"/>
      <c r="AI94" s="8"/>
      <c r="AJ94" s="8"/>
      <c r="AK94" s="8"/>
      <c r="AL94" s="10"/>
    </row>
    <row r="95" spans="2:38" s="45" customFormat="1" x14ac:dyDescent="0.25">
      <c r="B95" s="8"/>
      <c r="C95" s="8"/>
      <c r="D95" s="10" t="s">
        <v>634</v>
      </c>
      <c r="E95" s="44" t="s">
        <v>630</v>
      </c>
      <c r="F95" s="44"/>
      <c r="G95" s="44">
        <v>1</v>
      </c>
      <c r="H95" s="91">
        <f>33-6</f>
        <v>27</v>
      </c>
      <c r="I95" s="91">
        <f>H95*G95</f>
        <v>27</v>
      </c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8"/>
      <c r="AD95" s="23"/>
      <c r="AE95" s="23"/>
      <c r="AF95" s="8"/>
      <c r="AG95" s="8"/>
      <c r="AH95" s="8"/>
      <c r="AI95" s="8"/>
      <c r="AJ95" s="8"/>
      <c r="AK95" s="8"/>
      <c r="AL95" s="10"/>
    </row>
    <row r="96" spans="2:38" s="45" customFormat="1" x14ac:dyDescent="0.25">
      <c r="B96" s="8"/>
      <c r="C96" s="8"/>
      <c r="D96" s="19"/>
      <c r="E96" s="44" t="s">
        <v>631</v>
      </c>
      <c r="F96" s="44"/>
      <c r="G96" s="44">
        <v>5</v>
      </c>
      <c r="H96" s="91">
        <v>30</v>
      </c>
      <c r="I96" s="91">
        <f>H96*G96</f>
        <v>150</v>
      </c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8"/>
      <c r="AD96" s="8"/>
      <c r="AE96" s="8"/>
      <c r="AF96" s="8"/>
      <c r="AG96" s="8"/>
      <c r="AH96" s="8"/>
      <c r="AI96" s="8"/>
      <c r="AJ96" s="8"/>
      <c r="AK96" s="8"/>
      <c r="AL96" s="10"/>
    </row>
    <row r="97" spans="2:38" s="45" customFormat="1" x14ac:dyDescent="0.25">
      <c r="B97" s="8"/>
      <c r="C97" s="8"/>
      <c r="D97" s="19"/>
      <c r="E97" s="44" t="s">
        <v>633</v>
      </c>
      <c r="F97" s="44"/>
      <c r="G97" s="44">
        <v>7</v>
      </c>
      <c r="H97" s="91">
        <v>30</v>
      </c>
      <c r="I97" s="91">
        <f>H97*G97</f>
        <v>210</v>
      </c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8"/>
      <c r="AD97" s="8"/>
      <c r="AE97" s="8"/>
      <c r="AF97" s="8"/>
      <c r="AG97" s="8"/>
      <c r="AH97" s="8"/>
      <c r="AI97" s="8"/>
      <c r="AJ97" s="8"/>
      <c r="AK97" s="8"/>
      <c r="AL97" s="10"/>
    </row>
    <row r="98" spans="2:38" s="45" customFormat="1" x14ac:dyDescent="0.25">
      <c r="B98" s="8"/>
      <c r="C98" s="8" t="s">
        <v>635</v>
      </c>
      <c r="D98" s="19"/>
      <c r="E98" s="44" t="s">
        <v>630</v>
      </c>
      <c r="F98" s="44"/>
      <c r="G98" s="44">
        <v>5</v>
      </c>
      <c r="H98" s="90"/>
      <c r="I98" s="91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8"/>
      <c r="AD98" s="8"/>
      <c r="AE98" s="8"/>
      <c r="AF98" s="8"/>
      <c r="AG98" s="8"/>
      <c r="AH98" s="8"/>
      <c r="AI98" s="8"/>
      <c r="AJ98" s="8"/>
      <c r="AK98" s="8"/>
      <c r="AL98" s="10"/>
    </row>
    <row r="99" spans="2:38" s="45" customFormat="1" x14ac:dyDescent="0.25">
      <c r="B99" s="8"/>
      <c r="C99" s="8"/>
      <c r="D99" s="8"/>
      <c r="E99" s="44" t="s">
        <v>631</v>
      </c>
      <c r="F99" s="44"/>
      <c r="G99" s="44">
        <v>10</v>
      </c>
      <c r="H99" s="90"/>
      <c r="I99" s="91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8"/>
      <c r="AD99" s="8"/>
      <c r="AE99" s="8"/>
      <c r="AF99" s="8"/>
      <c r="AG99" s="8"/>
      <c r="AH99" s="8"/>
      <c r="AI99" s="8"/>
      <c r="AJ99" s="8"/>
      <c r="AK99" s="8"/>
      <c r="AL99" s="10"/>
    </row>
    <row r="100" spans="2:38" s="45" customFormat="1" x14ac:dyDescent="0.25">
      <c r="B100" s="8"/>
      <c r="C100" s="8" t="s">
        <v>636</v>
      </c>
      <c r="D100" s="10" t="s">
        <v>637</v>
      </c>
      <c r="E100" s="44"/>
      <c r="F100" s="44"/>
      <c r="G100" s="44">
        <v>5</v>
      </c>
      <c r="H100" s="90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  <c r="AC100" s="91"/>
      <c r="AD100" s="91"/>
      <c r="AE100" s="91"/>
      <c r="AF100" s="91"/>
      <c r="AG100" s="91"/>
      <c r="AH100" s="91"/>
      <c r="AI100" s="91"/>
      <c r="AJ100" s="91"/>
      <c r="AK100" s="91"/>
      <c r="AL100" s="91"/>
    </row>
    <row r="101" spans="2:38" s="45" customFormat="1" x14ac:dyDescent="0.25">
      <c r="B101" s="8"/>
      <c r="C101" s="8"/>
      <c r="D101" s="10" t="s">
        <v>638</v>
      </c>
      <c r="E101" s="44"/>
      <c r="F101" s="44"/>
      <c r="G101" s="44">
        <v>2</v>
      </c>
      <c r="H101" s="90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  <c r="AG101" s="91"/>
      <c r="AH101" s="91"/>
      <c r="AI101" s="91"/>
      <c r="AJ101" s="91"/>
      <c r="AK101" s="91"/>
      <c r="AL101" s="91"/>
    </row>
    <row r="102" spans="2:38" s="45" customFormat="1" x14ac:dyDescent="0.25">
      <c r="B102" s="8"/>
      <c r="C102" s="8"/>
      <c r="D102" s="10" t="s">
        <v>639</v>
      </c>
      <c r="E102" s="44"/>
      <c r="F102" s="44"/>
      <c r="G102" s="44">
        <v>0.25</v>
      </c>
      <c r="H102" s="90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  <c r="AG102" s="91"/>
      <c r="AH102" s="91"/>
      <c r="AI102" s="91"/>
      <c r="AJ102" s="91"/>
      <c r="AK102" s="91"/>
      <c r="AL102" s="91"/>
    </row>
  </sheetData>
  <mergeCells count="1">
    <mergeCell ref="B41:AL41"/>
  </mergeCells>
  <phoneticPr fontId="4" type="noConversion"/>
  <conditionalFormatting sqref="D16:E16 D3:D15 E3:E11 A18:AL18 D42:AL42 J43:U59 J60:AL99 V25:X25 V26:W26 B19:AL20 F21:AL24 F25:U26 B21:E26 B27:AL35 B37:AL40">
    <cfRule type="cellIs" dxfId="84" priority="25" operator="equal">
      <formula>"TBD"</formula>
    </cfRule>
  </conditionalFormatting>
  <conditionalFormatting sqref="B68:B86 B41 B42:C44 D43:G44 Y25:AL25 B87:I90 AG26:AL26 B45:G57 B67:G67 C68:G71 I43:I86 C72:H86 H43:H57 H67:H71 X26:AD26 X43:AL59 B58:H66">
    <cfRule type="cellIs" dxfId="83" priority="24" operator="equal">
      <formula>"TBD"</formula>
    </cfRule>
  </conditionalFormatting>
  <conditionalFormatting sqref="AC42:AC76 P90 E19:G20 I19:M22 O19:AC22 J34:L35 J24:L24 T34:U34 T23:T24 L23 AC23:AC24 V34:W35 U24:W24 F21:G22 E21:E26 E28:G28 I28:M28 O28:AC28 O32:AC33 I32:M33 E32:G33 T27 AC27 T29:T31 AC29:AC31 T37:T39 AC34:AC35 AC37:AC40">
    <cfRule type="cellIs" dxfId="82" priority="22" operator="equal">
      <formula>"顺延"</formula>
    </cfRule>
    <cfRule type="containsText" dxfId="81" priority="23" operator="containsText" text="已完成">
      <formula>NOT(ISERROR(SEARCH("已完成",E19)))</formula>
    </cfRule>
  </conditionalFormatting>
  <conditionalFormatting sqref="AC42:AC99 P90 E19:G20 I19:M22 O19:AB22 J34:L35 J24:L24 T34:U34 T23:T24 L23 V34:W35 U24:W24 F21:G22 E21:E26 E28:G28 I28:M28 O28:AB28 O32:AB33 I32:M33 E32:G33 T27 T29:T31 T37:T39 AC18:AC35 AC37:AC40">
    <cfRule type="cellIs" dxfId="80" priority="21" operator="equal">
      <formula>"已完成"</formula>
    </cfRule>
  </conditionalFormatting>
  <conditionalFormatting sqref="B91:I91 B92:G102 I92:I102 H92:H97 J100:AL102">
    <cfRule type="cellIs" dxfId="79" priority="20" stopIfTrue="1" operator="equal">
      <formula>"TBD"</formula>
    </cfRule>
  </conditionalFormatting>
  <conditionalFormatting sqref="V43:W59">
    <cfRule type="cellIs" dxfId="78" priority="10" operator="equal">
      <formula>"TBD"</formula>
    </cfRule>
  </conditionalFormatting>
  <conditionalFormatting sqref="B36:N36 Z36:AN36 P36:W36">
    <cfRule type="cellIs" dxfId="77" priority="6" operator="equal">
      <formula>"TBD"</formula>
    </cfRule>
  </conditionalFormatting>
  <conditionalFormatting sqref="AE36 V36 L36">
    <cfRule type="cellIs" dxfId="76" priority="4" operator="equal">
      <formula>"顺延"</formula>
    </cfRule>
  </conditionalFormatting>
  <conditionalFormatting sqref="AE36 V36 L36">
    <cfRule type="cellIs" dxfId="75" priority="3" operator="equal">
      <formula>"已完成"</formula>
    </cfRule>
  </conditionalFormatting>
  <conditionalFormatting sqref="X36:Y36">
    <cfRule type="cellIs" dxfId="74" priority="2" operator="equal">
      <formula>"TBD"</formula>
    </cfRule>
  </conditionalFormatting>
  <conditionalFormatting sqref="O36">
    <cfRule type="cellIs" dxfId="73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text="已完成" id="{E9AA5C0C-5E3E-DB48-A3BA-56BC0624B500}">
            <xm:f>NOT(ISERROR(SEARCH("已完成",游戏范围!M45)))</xm:f>
            <x14:dxf>
              <fill>
                <patternFill>
                  <bgColor theme="0" tint="-0.24994659260841701"/>
                </patternFill>
              </fill>
            </x14:dxf>
          </x14:cfRule>
          <xm:sqref>AE36 V36 L36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L97"/>
  <sheetViews>
    <sheetView topLeftCell="A39" zoomScale="130" zoomScaleNormal="130" zoomScalePageLayoutView="130" workbookViewId="0">
      <selection activeCell="M1" sqref="M1:M1048576"/>
    </sheetView>
  </sheetViews>
  <sheetFormatPr baseColWidth="10" defaultRowHeight="18" x14ac:dyDescent="0.25"/>
  <cols>
    <col min="3" max="3" width="10.42578125" bestFit="1" customWidth="1"/>
    <col min="4" max="4" width="24.7109375" customWidth="1"/>
    <col min="5" max="5" width="6.140625" customWidth="1"/>
    <col min="7" max="7" width="4.7109375" bestFit="1" customWidth="1"/>
    <col min="8" max="10" width="7.140625" bestFit="1" customWidth="1"/>
    <col min="11" max="11" width="4.28515625" bestFit="1" customWidth="1"/>
    <col min="12" max="12" width="7.140625" bestFit="1" customWidth="1"/>
  </cols>
  <sheetData>
    <row r="2" spans="4:5" ht="65" thickBot="1" x14ac:dyDescent="0.3">
      <c r="D2" s="58" t="s">
        <v>508</v>
      </c>
      <c r="E2" s="58" t="s">
        <v>508</v>
      </c>
    </row>
    <row r="3" spans="4:5" x14ac:dyDescent="0.25">
      <c r="D3" s="64" t="s">
        <v>512</v>
      </c>
      <c r="E3" s="64" t="s">
        <v>513</v>
      </c>
    </row>
    <row r="4" spans="4:5" x14ac:dyDescent="0.25">
      <c r="D4" s="64"/>
      <c r="E4" s="64" t="s">
        <v>518</v>
      </c>
    </row>
    <row r="5" spans="4:5" x14ac:dyDescent="0.25">
      <c r="D5" s="64" t="s">
        <v>523</v>
      </c>
      <c r="E5" s="74" t="s">
        <v>524</v>
      </c>
    </row>
    <row r="6" spans="4:5" x14ac:dyDescent="0.25">
      <c r="D6" s="64" t="s">
        <v>529</v>
      </c>
      <c r="E6" s="74" t="s">
        <v>530</v>
      </c>
    </row>
    <row r="7" spans="4:5" x14ac:dyDescent="0.25">
      <c r="D7" s="64" t="s">
        <v>534</v>
      </c>
      <c r="E7" s="76" t="s">
        <v>535</v>
      </c>
    </row>
    <row r="8" spans="4:5" x14ac:dyDescent="0.25">
      <c r="D8" s="64" t="s">
        <v>540</v>
      </c>
      <c r="E8" s="74" t="s">
        <v>541</v>
      </c>
    </row>
    <row r="9" spans="4:5" x14ac:dyDescent="0.25">
      <c r="D9" s="64" t="s">
        <v>545</v>
      </c>
      <c r="E9" s="74"/>
    </row>
    <row r="10" spans="4:5" x14ac:dyDescent="0.25">
      <c r="D10" s="98" t="s">
        <v>548</v>
      </c>
      <c r="E10" s="74" t="s">
        <v>549</v>
      </c>
    </row>
    <row r="11" spans="4:5" x14ac:dyDescent="0.25">
      <c r="D11" s="64" t="s">
        <v>552</v>
      </c>
      <c r="E11" s="74" t="s">
        <v>553</v>
      </c>
    </row>
    <row r="12" spans="4:5" x14ac:dyDescent="0.25">
      <c r="D12" s="61"/>
      <c r="E12" s="74" t="s">
        <v>557</v>
      </c>
    </row>
    <row r="13" spans="4:5" ht="19" thickBot="1" x14ac:dyDescent="0.3">
      <c r="D13" s="71"/>
      <c r="E13" s="122" t="s">
        <v>563</v>
      </c>
    </row>
    <row r="14" spans="4:5" x14ac:dyDescent="0.25">
      <c r="D14" s="64" t="s">
        <v>566</v>
      </c>
      <c r="E14" s="97" t="s">
        <v>567</v>
      </c>
    </row>
    <row r="17" spans="1:38" s="45" customFormat="1" x14ac:dyDescent="0.25">
      <c r="A17" s="3"/>
      <c r="B17" s="3" t="s">
        <v>0</v>
      </c>
      <c r="C17" s="3" t="s">
        <v>54</v>
      </c>
      <c r="D17" s="3" t="s">
        <v>1</v>
      </c>
      <c r="E17" s="38" t="s">
        <v>2</v>
      </c>
      <c r="F17" s="38" t="s">
        <v>3</v>
      </c>
      <c r="G17" s="38" t="s">
        <v>40</v>
      </c>
      <c r="H17" s="38" t="s">
        <v>600</v>
      </c>
      <c r="I17" s="38" t="s">
        <v>440</v>
      </c>
      <c r="J17" s="38" t="s">
        <v>405</v>
      </c>
      <c r="K17" s="38" t="s">
        <v>439</v>
      </c>
      <c r="L17" s="38" t="s">
        <v>441</v>
      </c>
      <c r="M17" s="38" t="s">
        <v>456</v>
      </c>
      <c r="N17" s="38" t="s">
        <v>622</v>
      </c>
      <c r="O17" s="38" t="s">
        <v>457</v>
      </c>
      <c r="P17" s="38" t="s">
        <v>598</v>
      </c>
      <c r="Q17" s="38" t="s">
        <v>426</v>
      </c>
      <c r="R17" s="38" t="s">
        <v>153</v>
      </c>
      <c r="S17" s="38" t="s">
        <v>458</v>
      </c>
      <c r="T17" s="38" t="s">
        <v>450</v>
      </c>
      <c r="U17" s="38" t="s">
        <v>408</v>
      </c>
      <c r="V17" s="38" t="s">
        <v>404</v>
      </c>
      <c r="W17" s="80" t="s">
        <v>601</v>
      </c>
      <c r="X17" s="38" t="s">
        <v>409</v>
      </c>
      <c r="Y17" s="38" t="s">
        <v>150</v>
      </c>
      <c r="Z17" s="38" t="s">
        <v>151</v>
      </c>
      <c r="AA17" s="38" t="s">
        <v>152</v>
      </c>
      <c r="AB17" s="38" t="s">
        <v>154</v>
      </c>
      <c r="AC17" s="3" t="s">
        <v>3</v>
      </c>
      <c r="AD17" s="3" t="s">
        <v>4</v>
      </c>
      <c r="AE17" s="3" t="s">
        <v>5</v>
      </c>
      <c r="AF17" s="3" t="s">
        <v>6</v>
      </c>
      <c r="AG17" s="3" t="s">
        <v>7</v>
      </c>
      <c r="AH17" s="3" t="s">
        <v>8</v>
      </c>
      <c r="AI17" s="3" t="s">
        <v>9</v>
      </c>
      <c r="AJ17" s="3" t="s">
        <v>10</v>
      </c>
      <c r="AK17" s="3" t="s">
        <v>11</v>
      </c>
      <c r="AL17" s="5" t="s">
        <v>12</v>
      </c>
    </row>
    <row r="18" spans="1:38" x14ac:dyDescent="0.25">
      <c r="A18" s="102"/>
      <c r="B18" s="8" t="s">
        <v>25</v>
      </c>
      <c r="C18" s="8" t="s">
        <v>29</v>
      </c>
      <c r="D18" s="19" t="s">
        <v>98</v>
      </c>
      <c r="E18" s="43">
        <v>1</v>
      </c>
      <c r="F18" s="43"/>
      <c r="G18" s="43">
        <v>3</v>
      </c>
      <c r="H18" s="82" t="s">
        <v>614</v>
      </c>
      <c r="I18" s="43">
        <f t="shared" ref="I18" si="0">G18*0.2</f>
        <v>0.60000000000000009</v>
      </c>
      <c r="J18" s="43">
        <v>0.5</v>
      </c>
      <c r="K18" s="43">
        <v>0.5</v>
      </c>
      <c r="L18" s="43">
        <f>K18*0.5</f>
        <v>0.25</v>
      </c>
      <c r="M18" s="43">
        <v>3</v>
      </c>
      <c r="N18" s="43" t="s">
        <v>655</v>
      </c>
      <c r="O18" s="43">
        <v>2</v>
      </c>
      <c r="P18" s="43" t="s">
        <v>587</v>
      </c>
      <c r="Q18" s="43"/>
      <c r="R18" s="43"/>
      <c r="S18" s="43"/>
      <c r="T18" s="43"/>
      <c r="U18" s="43">
        <v>1</v>
      </c>
      <c r="V18" s="43">
        <v>2</v>
      </c>
      <c r="W18" s="43" t="s">
        <v>642</v>
      </c>
      <c r="X18" s="43"/>
      <c r="Y18" s="43"/>
      <c r="Z18" s="43"/>
      <c r="AA18" s="43"/>
      <c r="AB18" s="43"/>
      <c r="AC18" s="3"/>
      <c r="AD18" s="8"/>
      <c r="AE18" s="9"/>
      <c r="AF18" s="11"/>
      <c r="AG18" s="9"/>
      <c r="AH18" s="11"/>
      <c r="AI18" s="11"/>
      <c r="AJ18" s="11"/>
      <c r="AK18" s="11"/>
      <c r="AL18" s="10"/>
    </row>
    <row r="19" spans="1:38" x14ac:dyDescent="0.25">
      <c r="A19" s="102"/>
      <c r="B19" s="8" t="s">
        <v>25</v>
      </c>
      <c r="C19" s="8" t="s">
        <v>106</v>
      </c>
      <c r="D19" s="19" t="s">
        <v>127</v>
      </c>
      <c r="E19" s="43">
        <v>1</v>
      </c>
      <c r="F19" s="43"/>
      <c r="G19" s="43">
        <v>1</v>
      </c>
      <c r="H19" s="82" t="s">
        <v>611</v>
      </c>
      <c r="I19" s="43">
        <f t="shared" ref="I19:I33" si="1">G19*0.2</f>
        <v>0.2</v>
      </c>
      <c r="J19" s="43">
        <v>0.25</v>
      </c>
      <c r="K19" s="43"/>
      <c r="L19" s="43"/>
      <c r="M19" s="43">
        <v>2</v>
      </c>
      <c r="N19" s="43" t="s">
        <v>655</v>
      </c>
      <c r="O19" s="43">
        <v>1</v>
      </c>
      <c r="P19" s="43" t="s">
        <v>587</v>
      </c>
      <c r="Q19" s="43"/>
      <c r="R19" s="43"/>
      <c r="S19" s="43"/>
      <c r="T19" s="43"/>
      <c r="U19" s="43">
        <v>0.5</v>
      </c>
      <c r="V19" s="43">
        <v>1</v>
      </c>
      <c r="W19" s="43" t="s">
        <v>641</v>
      </c>
      <c r="X19" s="43"/>
      <c r="Y19" s="43"/>
      <c r="Z19" s="43"/>
      <c r="AA19" s="43"/>
      <c r="AB19" s="43"/>
      <c r="AC19" s="3"/>
      <c r="AD19" s="8"/>
      <c r="AE19" s="9"/>
      <c r="AF19" s="11"/>
      <c r="AG19" s="9"/>
      <c r="AH19" s="11"/>
      <c r="AI19" s="11"/>
      <c r="AJ19" s="11"/>
      <c r="AK19" s="11"/>
      <c r="AL19" s="10"/>
    </row>
    <row r="20" spans="1:38" x14ac:dyDescent="0.25">
      <c r="A20" s="102"/>
      <c r="B20" s="8" t="s">
        <v>26</v>
      </c>
      <c r="C20" s="8" t="s">
        <v>96</v>
      </c>
      <c r="D20" s="19" t="s">
        <v>131</v>
      </c>
      <c r="E20" s="43">
        <v>1</v>
      </c>
      <c r="F20" s="43"/>
      <c r="G20" s="43">
        <v>3</v>
      </c>
      <c r="H20" s="82" t="s">
        <v>611</v>
      </c>
      <c r="I20" s="43">
        <f t="shared" ref="I20:I21" si="2">G20*0.2</f>
        <v>0.60000000000000009</v>
      </c>
      <c r="J20" s="43">
        <v>0.25</v>
      </c>
      <c r="K20" s="43">
        <v>2</v>
      </c>
      <c r="L20" s="43">
        <f>K20*0.5</f>
        <v>1</v>
      </c>
      <c r="M20" s="43">
        <v>2</v>
      </c>
      <c r="N20" s="43" t="s">
        <v>650</v>
      </c>
      <c r="O20" s="43">
        <v>1</v>
      </c>
      <c r="P20" s="43" t="s">
        <v>588</v>
      </c>
      <c r="Q20" s="43"/>
      <c r="R20" s="43">
        <v>0.5</v>
      </c>
      <c r="S20" s="43">
        <v>0.5</v>
      </c>
      <c r="T20" s="40">
        <f t="shared" ref="T20" si="3">R20*0.25</f>
        <v>0.125</v>
      </c>
      <c r="U20" s="43">
        <v>0.5</v>
      </c>
      <c r="V20" s="43">
        <v>1</v>
      </c>
      <c r="W20" s="43" t="s">
        <v>641</v>
      </c>
      <c r="X20" s="43"/>
      <c r="Y20" s="43"/>
      <c r="Z20" s="43"/>
      <c r="AA20" s="43"/>
      <c r="AB20" s="43"/>
      <c r="AC20" s="3"/>
      <c r="AD20" s="16"/>
      <c r="AE20" s="8"/>
      <c r="AF20" s="8"/>
      <c r="AG20" s="8"/>
      <c r="AH20" s="8"/>
      <c r="AI20" s="16"/>
      <c r="AJ20" s="16"/>
      <c r="AK20" s="16"/>
      <c r="AL20" s="6"/>
    </row>
    <row r="21" spans="1:38" x14ac:dyDescent="0.25">
      <c r="A21" s="102"/>
      <c r="B21" s="8" t="s">
        <v>26</v>
      </c>
      <c r="C21" s="8" t="s">
        <v>96</v>
      </c>
      <c r="D21" s="19" t="s">
        <v>132</v>
      </c>
      <c r="E21" s="43">
        <v>1</v>
      </c>
      <c r="F21" s="43"/>
      <c r="G21" s="43">
        <v>3</v>
      </c>
      <c r="H21" s="82" t="s">
        <v>611</v>
      </c>
      <c r="I21" s="43">
        <f t="shared" si="2"/>
        <v>0.60000000000000009</v>
      </c>
      <c r="J21" s="43">
        <v>0.25</v>
      </c>
      <c r="K21" s="43">
        <v>2</v>
      </c>
      <c r="L21" s="43">
        <f>K21*0.5</f>
        <v>1</v>
      </c>
      <c r="M21" s="43">
        <v>2</v>
      </c>
      <c r="N21" s="43" t="s">
        <v>650</v>
      </c>
      <c r="O21" s="43">
        <v>1</v>
      </c>
      <c r="P21" s="43" t="s">
        <v>588</v>
      </c>
      <c r="Q21" s="43"/>
      <c r="R21" s="43"/>
      <c r="S21" s="43"/>
      <c r="T21" s="43"/>
      <c r="U21" s="43">
        <v>0.5</v>
      </c>
      <c r="V21" s="43">
        <v>1</v>
      </c>
      <c r="W21" s="43" t="s">
        <v>641</v>
      </c>
      <c r="X21" s="43"/>
      <c r="Y21" s="43"/>
      <c r="Z21" s="43"/>
      <c r="AA21" s="43"/>
      <c r="AB21" s="43"/>
      <c r="AC21" s="3"/>
      <c r="AD21" s="16"/>
      <c r="AE21" s="8"/>
      <c r="AF21" s="8"/>
      <c r="AG21" s="8"/>
      <c r="AH21" s="8"/>
      <c r="AI21" s="16"/>
      <c r="AJ21" s="16"/>
      <c r="AK21" s="16"/>
      <c r="AL21" s="6"/>
    </row>
    <row r="22" spans="1:38" x14ac:dyDescent="0.25">
      <c r="A22" s="102"/>
      <c r="B22" s="8" t="s">
        <v>26</v>
      </c>
      <c r="C22" s="8" t="s">
        <v>96</v>
      </c>
      <c r="D22" s="19" t="s">
        <v>135</v>
      </c>
      <c r="E22" s="43">
        <v>1</v>
      </c>
      <c r="F22" s="43"/>
      <c r="G22" s="43">
        <v>2</v>
      </c>
      <c r="H22" s="82" t="s">
        <v>611</v>
      </c>
      <c r="I22" s="43">
        <f>G22*0.2</f>
        <v>0.4</v>
      </c>
      <c r="J22" s="43">
        <v>0.25</v>
      </c>
      <c r="K22" s="43">
        <v>2</v>
      </c>
      <c r="L22" s="43">
        <f>K22*0.5</f>
        <v>1</v>
      </c>
      <c r="M22" s="43">
        <v>2</v>
      </c>
      <c r="N22" s="43" t="s">
        <v>651</v>
      </c>
      <c r="O22" s="51">
        <v>1</v>
      </c>
      <c r="P22" s="43" t="s">
        <v>588</v>
      </c>
      <c r="Q22" s="51" t="s">
        <v>595</v>
      </c>
      <c r="R22" s="43">
        <v>0.5</v>
      </c>
      <c r="S22" s="43">
        <v>0.5</v>
      </c>
      <c r="T22" s="40">
        <f>R22*0.25</f>
        <v>0.125</v>
      </c>
      <c r="U22" s="43">
        <v>0.25</v>
      </c>
      <c r="V22" s="43">
        <v>0.25</v>
      </c>
      <c r="W22" s="43" t="s">
        <v>641</v>
      </c>
      <c r="X22" s="35" t="s">
        <v>417</v>
      </c>
      <c r="Y22" s="43"/>
      <c r="Z22" s="43"/>
      <c r="AA22" s="43"/>
      <c r="AB22" s="43"/>
      <c r="AC22" s="3"/>
      <c r="AD22" s="16"/>
      <c r="AE22" s="8"/>
      <c r="AF22" s="8"/>
      <c r="AG22" s="8"/>
      <c r="AH22" s="8"/>
      <c r="AI22" s="16"/>
      <c r="AJ22" s="16"/>
      <c r="AK22" s="16"/>
      <c r="AL22" s="6"/>
    </row>
    <row r="23" spans="1:38" x14ac:dyDescent="0.25">
      <c r="A23" s="102"/>
      <c r="B23" s="8" t="s">
        <v>26</v>
      </c>
      <c r="C23" s="8" t="s">
        <v>76</v>
      </c>
      <c r="D23" s="19" t="s">
        <v>89</v>
      </c>
      <c r="E23" s="43">
        <v>1</v>
      </c>
      <c r="F23" s="43"/>
      <c r="G23" s="43">
        <v>1</v>
      </c>
      <c r="H23" s="82" t="s">
        <v>614</v>
      </c>
      <c r="I23" s="43">
        <f>G23*0.2</f>
        <v>0.2</v>
      </c>
      <c r="J23" s="43">
        <v>0.5</v>
      </c>
      <c r="K23" s="43"/>
      <c r="L23" s="43"/>
      <c r="M23" s="43">
        <v>3</v>
      </c>
      <c r="N23" s="43" t="s">
        <v>651</v>
      </c>
      <c r="O23" s="43">
        <v>2</v>
      </c>
      <c r="P23" s="43" t="s">
        <v>588</v>
      </c>
      <c r="Q23" s="43"/>
      <c r="R23" s="43">
        <v>0.5</v>
      </c>
      <c r="S23" s="43">
        <v>0.5</v>
      </c>
      <c r="T23" s="40">
        <f>R23*0.25</f>
        <v>0.125</v>
      </c>
      <c r="U23" s="43">
        <v>1</v>
      </c>
      <c r="V23" s="43">
        <v>2</v>
      </c>
      <c r="W23" s="43" t="s">
        <v>644</v>
      </c>
      <c r="X23" s="43"/>
      <c r="Y23" s="43"/>
      <c r="Z23" s="43"/>
      <c r="AA23" s="43"/>
      <c r="AB23" s="43"/>
      <c r="AC23" s="3"/>
      <c r="AD23" s="16"/>
      <c r="AE23" s="8"/>
      <c r="AF23" s="8"/>
      <c r="AG23" s="8"/>
      <c r="AH23" s="8"/>
      <c r="AI23" s="16"/>
      <c r="AJ23" s="16"/>
      <c r="AK23" s="16"/>
      <c r="AL23" s="6"/>
    </row>
    <row r="24" spans="1:38" x14ac:dyDescent="0.25">
      <c r="A24" s="102"/>
      <c r="B24" s="8" t="s">
        <v>25</v>
      </c>
      <c r="C24" s="8" t="s">
        <v>64</v>
      </c>
      <c r="D24" s="19" t="s">
        <v>85</v>
      </c>
      <c r="E24" s="43">
        <v>1</v>
      </c>
      <c r="F24" s="43"/>
      <c r="G24" s="43">
        <v>2</v>
      </c>
      <c r="H24" s="82" t="s">
        <v>614</v>
      </c>
      <c r="I24" s="43">
        <f>G24*0.2</f>
        <v>0.4</v>
      </c>
      <c r="J24" s="43">
        <v>1</v>
      </c>
      <c r="K24" s="43"/>
      <c r="L24" s="43"/>
      <c r="M24" s="43">
        <v>12</v>
      </c>
      <c r="N24" s="43" t="s">
        <v>650</v>
      </c>
      <c r="O24" s="43">
        <v>2</v>
      </c>
      <c r="P24" s="43" t="s">
        <v>596</v>
      </c>
      <c r="Q24" s="43"/>
      <c r="R24" s="43">
        <v>2</v>
      </c>
      <c r="S24" s="43">
        <v>2</v>
      </c>
      <c r="T24" s="40">
        <f>R24*0.25</f>
        <v>0.5</v>
      </c>
      <c r="U24" s="43">
        <v>1</v>
      </c>
      <c r="V24" s="43">
        <v>1.5</v>
      </c>
      <c r="W24" s="43" t="s">
        <v>644</v>
      </c>
      <c r="X24" s="43"/>
      <c r="Y24" s="43"/>
      <c r="Z24" s="43"/>
      <c r="AA24" s="43"/>
      <c r="AB24" s="43"/>
      <c r="AC24" s="3"/>
      <c r="AD24" s="8"/>
      <c r="AE24" s="9"/>
      <c r="AF24" s="11"/>
      <c r="AG24" s="9"/>
      <c r="AH24" s="11"/>
      <c r="AI24" s="11"/>
      <c r="AJ24" s="11"/>
      <c r="AK24" s="11"/>
      <c r="AL24" s="10"/>
    </row>
    <row r="25" spans="1:38" s="45" customFormat="1" x14ac:dyDescent="0.25">
      <c r="A25" s="102"/>
      <c r="B25" s="8" t="s">
        <v>25</v>
      </c>
      <c r="C25" s="8" t="s">
        <v>64</v>
      </c>
      <c r="D25" s="19" t="s">
        <v>81</v>
      </c>
      <c r="E25" s="43">
        <v>1</v>
      </c>
      <c r="F25" s="43"/>
      <c r="G25" s="43">
        <v>0.5</v>
      </c>
      <c r="H25" s="82" t="s">
        <v>614</v>
      </c>
      <c r="I25" s="43">
        <f>G25*0.2</f>
        <v>0.1</v>
      </c>
      <c r="J25" s="43">
        <v>0.25</v>
      </c>
      <c r="K25" s="43"/>
      <c r="L25" s="43"/>
      <c r="M25" s="43">
        <v>2</v>
      </c>
      <c r="N25" s="43" t="s">
        <v>651</v>
      </c>
      <c r="O25" s="51">
        <v>5</v>
      </c>
      <c r="P25" s="43" t="s">
        <v>588</v>
      </c>
      <c r="Q25" s="43" t="s">
        <v>429</v>
      </c>
      <c r="R25" s="43">
        <v>0.5</v>
      </c>
      <c r="S25" s="43">
        <v>0.5</v>
      </c>
      <c r="T25" s="40">
        <f>R25*0.25</f>
        <v>0.125</v>
      </c>
      <c r="U25" s="43">
        <v>0.25</v>
      </c>
      <c r="V25" s="43">
        <v>0.5</v>
      </c>
      <c r="W25" s="43" t="s">
        <v>645</v>
      </c>
      <c r="X25" s="43"/>
      <c r="Y25" s="43"/>
      <c r="Z25" s="43"/>
      <c r="AA25" s="43"/>
      <c r="AB25" s="43"/>
      <c r="AC25" s="3"/>
      <c r="AD25" s="8"/>
      <c r="AE25" s="9"/>
      <c r="AF25" s="11"/>
      <c r="AG25" s="9"/>
      <c r="AH25" s="11"/>
      <c r="AI25" s="11"/>
      <c r="AJ25" s="11"/>
      <c r="AK25" s="11"/>
      <c r="AL25" s="10"/>
    </row>
    <row r="26" spans="1:38" s="45" customFormat="1" x14ac:dyDescent="0.25">
      <c r="A26" s="102"/>
      <c r="B26" s="8" t="s">
        <v>26</v>
      </c>
      <c r="C26" s="8" t="s">
        <v>90</v>
      </c>
      <c r="D26" s="19" t="s">
        <v>92</v>
      </c>
      <c r="E26" s="43">
        <v>2</v>
      </c>
      <c r="F26" s="43"/>
      <c r="G26" s="43">
        <v>2</v>
      </c>
      <c r="H26" s="82" t="s">
        <v>609</v>
      </c>
      <c r="I26" s="43">
        <f t="shared" si="1"/>
        <v>0.4</v>
      </c>
      <c r="J26" s="43">
        <v>0.5</v>
      </c>
      <c r="K26" s="43"/>
      <c r="L26" s="43"/>
      <c r="M26" s="43">
        <v>12</v>
      </c>
      <c r="N26" s="43" t="s">
        <v>657</v>
      </c>
      <c r="O26" s="51">
        <v>5</v>
      </c>
      <c r="P26" s="43" t="s">
        <v>588</v>
      </c>
      <c r="Q26" s="43"/>
      <c r="R26" s="43">
        <v>1</v>
      </c>
      <c r="S26" s="43">
        <v>1</v>
      </c>
      <c r="T26" s="40">
        <f t="shared" ref="T26:T34" si="4">R26*0.25</f>
        <v>0.25</v>
      </c>
      <c r="U26" s="43">
        <v>1.5</v>
      </c>
      <c r="V26" s="43">
        <v>2</v>
      </c>
      <c r="W26" s="43" t="s">
        <v>644</v>
      </c>
      <c r="X26" s="43"/>
      <c r="Y26" s="43"/>
      <c r="Z26" s="43"/>
      <c r="AA26" s="43"/>
      <c r="AB26" s="43"/>
      <c r="AC26" s="3"/>
      <c r="AD26" s="16"/>
      <c r="AE26" s="8"/>
      <c r="AF26" s="8"/>
      <c r="AG26" s="8"/>
      <c r="AH26" s="8"/>
      <c r="AI26" s="16"/>
      <c r="AJ26" s="16"/>
      <c r="AK26" s="16"/>
      <c r="AL26" s="6"/>
    </row>
    <row r="27" spans="1:38" x14ac:dyDescent="0.25">
      <c r="A27" s="102"/>
      <c r="B27" s="8" t="s">
        <v>26</v>
      </c>
      <c r="C27" s="8" t="s">
        <v>90</v>
      </c>
      <c r="D27" s="19" t="s">
        <v>91</v>
      </c>
      <c r="E27" s="43">
        <v>2</v>
      </c>
      <c r="F27" s="43"/>
      <c r="G27" s="43">
        <v>2</v>
      </c>
      <c r="H27" s="82" t="s">
        <v>609</v>
      </c>
      <c r="I27" s="43">
        <f t="shared" si="1"/>
        <v>0.4</v>
      </c>
      <c r="J27" s="43">
        <v>0.75</v>
      </c>
      <c r="K27" s="43"/>
      <c r="L27" s="43"/>
      <c r="M27" s="43">
        <v>6</v>
      </c>
      <c r="N27" s="43" t="s">
        <v>651</v>
      </c>
      <c r="O27" s="43">
        <v>6</v>
      </c>
      <c r="P27" s="43" t="s">
        <v>587</v>
      </c>
      <c r="Q27" s="43"/>
      <c r="R27" s="43">
        <v>0.5</v>
      </c>
      <c r="S27" s="43">
        <v>0.5</v>
      </c>
      <c r="T27" s="40">
        <f t="shared" si="4"/>
        <v>0.125</v>
      </c>
      <c r="U27" s="43">
        <v>2</v>
      </c>
      <c r="V27" s="43">
        <v>2.5</v>
      </c>
      <c r="W27" s="43" t="s">
        <v>644</v>
      </c>
      <c r="X27" s="43"/>
      <c r="Y27" s="43"/>
      <c r="Z27" s="43"/>
      <c r="AA27" s="43"/>
      <c r="AB27" s="43"/>
      <c r="AC27" s="3"/>
      <c r="AD27" s="16"/>
      <c r="AE27" s="8"/>
      <c r="AF27" s="8"/>
      <c r="AG27" s="8"/>
      <c r="AH27" s="8"/>
      <c r="AI27" s="16"/>
      <c r="AJ27" s="16"/>
      <c r="AK27" s="16"/>
      <c r="AL27" s="6"/>
    </row>
    <row r="28" spans="1:38" x14ac:dyDescent="0.25">
      <c r="A28" s="102"/>
      <c r="B28" s="8" t="s">
        <v>26</v>
      </c>
      <c r="C28" s="8" t="s">
        <v>90</v>
      </c>
      <c r="D28" s="19" t="s">
        <v>94</v>
      </c>
      <c r="E28" s="43">
        <v>2</v>
      </c>
      <c r="F28" s="43"/>
      <c r="G28" s="43">
        <v>1.5</v>
      </c>
      <c r="H28" s="82" t="s">
        <v>614</v>
      </c>
      <c r="I28" s="43">
        <f t="shared" si="1"/>
        <v>0.30000000000000004</v>
      </c>
      <c r="J28" s="43">
        <v>1</v>
      </c>
      <c r="K28" s="43"/>
      <c r="L28" s="43"/>
      <c r="M28" s="43">
        <v>6</v>
      </c>
      <c r="N28" s="43" t="s">
        <v>651</v>
      </c>
      <c r="O28" s="43">
        <v>18</v>
      </c>
      <c r="P28" s="43" t="s">
        <v>588</v>
      </c>
      <c r="Q28" s="43"/>
      <c r="R28" s="43">
        <v>1</v>
      </c>
      <c r="S28" s="43">
        <v>1</v>
      </c>
      <c r="T28" s="40">
        <f t="shared" si="4"/>
        <v>0.25</v>
      </c>
      <c r="U28" s="43">
        <v>2</v>
      </c>
      <c r="V28" s="43">
        <v>3</v>
      </c>
      <c r="W28" s="43" t="s">
        <v>644</v>
      </c>
      <c r="X28" s="43"/>
      <c r="Y28" s="43"/>
      <c r="Z28" s="43"/>
      <c r="AA28" s="43"/>
      <c r="AB28" s="43"/>
      <c r="AC28" s="3"/>
      <c r="AD28" s="16"/>
      <c r="AE28" s="8"/>
      <c r="AF28" s="8"/>
      <c r="AG28" s="8"/>
      <c r="AH28" s="8"/>
      <c r="AI28" s="16"/>
      <c r="AJ28" s="16"/>
      <c r="AK28" s="16"/>
      <c r="AL28" s="6"/>
    </row>
    <row r="29" spans="1:38" x14ac:dyDescent="0.25">
      <c r="A29" s="102"/>
      <c r="B29" s="8" t="s">
        <v>25</v>
      </c>
      <c r="C29" s="8" t="s">
        <v>64</v>
      </c>
      <c r="D29" s="19" t="s">
        <v>84</v>
      </c>
      <c r="E29" s="43">
        <v>2</v>
      </c>
      <c r="F29" s="43"/>
      <c r="G29" s="43">
        <v>1</v>
      </c>
      <c r="H29" s="82" t="s">
        <v>614</v>
      </c>
      <c r="I29" s="43">
        <f t="shared" si="1"/>
        <v>0.2</v>
      </c>
      <c r="J29" s="43">
        <v>0.5</v>
      </c>
      <c r="K29" s="43"/>
      <c r="L29" s="43"/>
      <c r="M29" s="43">
        <v>3</v>
      </c>
      <c r="N29" s="43" t="s">
        <v>650</v>
      </c>
      <c r="O29" s="43">
        <v>2</v>
      </c>
      <c r="P29" s="43" t="s">
        <v>596</v>
      </c>
      <c r="Q29" s="43"/>
      <c r="R29" s="43">
        <v>0.5</v>
      </c>
      <c r="S29" s="43">
        <v>0.5</v>
      </c>
      <c r="T29" s="40">
        <f t="shared" si="4"/>
        <v>0.125</v>
      </c>
      <c r="U29" s="43">
        <v>1</v>
      </c>
      <c r="V29" s="43">
        <v>1.5</v>
      </c>
      <c r="W29" s="43" t="s">
        <v>644</v>
      </c>
      <c r="X29" s="43"/>
      <c r="Y29" s="43"/>
      <c r="Z29" s="43"/>
      <c r="AA29" s="43"/>
      <c r="AB29" s="43"/>
      <c r="AC29" s="3"/>
      <c r="AD29" s="8"/>
      <c r="AE29" s="9"/>
      <c r="AF29" s="11"/>
      <c r="AG29" s="9"/>
      <c r="AH29" s="11"/>
      <c r="AI29" s="11"/>
      <c r="AJ29" s="11"/>
      <c r="AK29" s="11"/>
      <c r="AL29" s="10"/>
    </row>
    <row r="30" spans="1:38" ht="32" x14ac:dyDescent="0.25">
      <c r="A30" s="102" t="s">
        <v>173</v>
      </c>
      <c r="B30" s="8" t="s">
        <v>25</v>
      </c>
      <c r="C30" s="8" t="s">
        <v>148</v>
      </c>
      <c r="D30" s="19" t="s">
        <v>442</v>
      </c>
      <c r="E30" s="43">
        <v>2</v>
      </c>
      <c r="F30" s="43"/>
      <c r="G30" s="43">
        <v>2</v>
      </c>
      <c r="H30" s="82" t="s">
        <v>614</v>
      </c>
      <c r="I30" s="43">
        <f>G30*0.2</f>
        <v>0.4</v>
      </c>
      <c r="J30" s="43">
        <v>1</v>
      </c>
      <c r="K30" s="43"/>
      <c r="L30" s="43"/>
      <c r="M30" s="51">
        <v>9</v>
      </c>
      <c r="N30" s="43" t="s">
        <v>650</v>
      </c>
      <c r="O30" s="43">
        <v>3</v>
      </c>
      <c r="P30" s="43" t="s">
        <v>587</v>
      </c>
      <c r="Q30" s="43"/>
      <c r="R30" s="43">
        <v>1</v>
      </c>
      <c r="S30" s="43">
        <v>1</v>
      </c>
      <c r="T30" s="40">
        <f>R30*0.25</f>
        <v>0.25</v>
      </c>
      <c r="U30" s="43">
        <v>2</v>
      </c>
      <c r="V30" s="43">
        <v>2.5</v>
      </c>
      <c r="W30" s="43" t="s">
        <v>642</v>
      </c>
      <c r="X30" s="43"/>
      <c r="Y30" s="43"/>
      <c r="Z30" s="43"/>
      <c r="AA30" s="43"/>
      <c r="AB30" s="43"/>
      <c r="AC30" s="3"/>
      <c r="AD30" s="8"/>
      <c r="AE30" s="9"/>
      <c r="AF30" s="11"/>
      <c r="AG30" s="9"/>
      <c r="AH30" s="11"/>
      <c r="AI30" s="11"/>
      <c r="AJ30" s="11"/>
      <c r="AK30" s="11"/>
      <c r="AL30" s="10"/>
    </row>
    <row r="31" spans="1:38" x14ac:dyDescent="0.25">
      <c r="A31" s="102"/>
      <c r="B31" s="8" t="s">
        <v>25</v>
      </c>
      <c r="C31" s="8" t="s">
        <v>148</v>
      </c>
      <c r="D31" s="19" t="s">
        <v>134</v>
      </c>
      <c r="E31" s="43">
        <v>2</v>
      </c>
      <c r="F31" s="43"/>
      <c r="G31" s="43">
        <v>2</v>
      </c>
      <c r="H31" s="82" t="s">
        <v>609</v>
      </c>
      <c r="I31" s="43">
        <f>G31*0.2</f>
        <v>0.4</v>
      </c>
      <c r="J31" s="43">
        <v>0.5</v>
      </c>
      <c r="K31" s="43"/>
      <c r="L31" s="43"/>
      <c r="M31" s="43">
        <v>3</v>
      </c>
      <c r="N31" s="43" t="s">
        <v>651</v>
      </c>
      <c r="O31" s="43">
        <v>2</v>
      </c>
      <c r="P31" s="43" t="s">
        <v>588</v>
      </c>
      <c r="Q31" s="43"/>
      <c r="R31" s="43">
        <v>0.5</v>
      </c>
      <c r="S31" s="43">
        <v>0.5</v>
      </c>
      <c r="T31" s="40">
        <f t="shared" ref="T31" si="5">R31*0.25</f>
        <v>0.125</v>
      </c>
      <c r="U31" s="43">
        <v>0.5</v>
      </c>
      <c r="V31" s="43">
        <v>1</v>
      </c>
      <c r="W31" s="43" t="s">
        <v>642</v>
      </c>
      <c r="X31" s="43"/>
      <c r="Y31" s="43"/>
      <c r="Z31" s="43"/>
      <c r="AA31" s="43"/>
      <c r="AB31" s="43"/>
      <c r="AC31" s="3"/>
      <c r="AD31" s="8"/>
      <c r="AE31" s="9"/>
      <c r="AF31" s="11"/>
      <c r="AG31" s="9"/>
      <c r="AH31" s="11"/>
      <c r="AI31" s="11"/>
      <c r="AJ31" s="11"/>
      <c r="AK31" s="11"/>
      <c r="AL31" s="10"/>
    </row>
    <row r="32" spans="1:38" s="45" customFormat="1" x14ac:dyDescent="0.25">
      <c r="A32" s="102"/>
      <c r="B32" s="8" t="s">
        <v>25</v>
      </c>
      <c r="C32" s="8" t="s">
        <v>148</v>
      </c>
      <c r="D32" s="19" t="s">
        <v>140</v>
      </c>
      <c r="E32" s="43">
        <v>2</v>
      </c>
      <c r="F32" s="43"/>
      <c r="G32" s="43">
        <v>4</v>
      </c>
      <c r="H32" s="82" t="s">
        <v>609</v>
      </c>
      <c r="I32" s="43">
        <f t="shared" si="1"/>
        <v>0.8</v>
      </c>
      <c r="J32" s="43">
        <v>1</v>
      </c>
      <c r="K32" s="43"/>
      <c r="L32" s="43"/>
      <c r="M32" s="43">
        <v>12</v>
      </c>
      <c r="N32" s="43" t="s">
        <v>650</v>
      </c>
      <c r="O32" s="51">
        <v>3</v>
      </c>
      <c r="P32" s="43" t="s">
        <v>588</v>
      </c>
      <c r="Q32" s="43"/>
      <c r="R32" s="43">
        <v>1</v>
      </c>
      <c r="S32" s="43">
        <v>1</v>
      </c>
      <c r="T32" s="40">
        <f t="shared" si="4"/>
        <v>0.25</v>
      </c>
      <c r="U32" s="43">
        <v>1.5</v>
      </c>
      <c r="V32" s="43">
        <v>2</v>
      </c>
      <c r="W32" s="43" t="s">
        <v>642</v>
      </c>
      <c r="X32" s="43"/>
      <c r="Y32" s="43"/>
      <c r="Z32" s="43"/>
      <c r="AA32" s="43"/>
      <c r="AB32" s="43"/>
      <c r="AC32" s="3"/>
      <c r="AD32" s="8"/>
      <c r="AE32" s="9"/>
      <c r="AF32" s="11"/>
      <c r="AG32" s="9"/>
      <c r="AH32" s="11"/>
      <c r="AI32" s="11"/>
      <c r="AJ32" s="11"/>
      <c r="AK32" s="11"/>
      <c r="AL32" s="10"/>
    </row>
    <row r="33" spans="1:38" s="45" customFormat="1" x14ac:dyDescent="0.25">
      <c r="A33" s="102"/>
      <c r="B33" s="8" t="s">
        <v>25</v>
      </c>
      <c r="C33" s="8" t="s">
        <v>148</v>
      </c>
      <c r="D33" s="19" t="s">
        <v>145</v>
      </c>
      <c r="E33" s="43">
        <v>2</v>
      </c>
      <c r="F33" s="43"/>
      <c r="G33" s="43">
        <v>3</v>
      </c>
      <c r="H33" s="82" t="s">
        <v>609</v>
      </c>
      <c r="I33" s="43">
        <f t="shared" si="1"/>
        <v>0.60000000000000009</v>
      </c>
      <c r="J33" s="43">
        <v>0.5</v>
      </c>
      <c r="K33" s="43"/>
      <c r="L33" s="43"/>
      <c r="M33" s="51">
        <v>6</v>
      </c>
      <c r="N33" s="43" t="s">
        <v>650</v>
      </c>
      <c r="O33" s="43">
        <v>2</v>
      </c>
      <c r="P33" s="43" t="s">
        <v>588</v>
      </c>
      <c r="Q33" s="43"/>
      <c r="R33" s="43">
        <v>1</v>
      </c>
      <c r="S33" s="43">
        <v>1</v>
      </c>
      <c r="T33" s="40">
        <f t="shared" si="4"/>
        <v>0.25</v>
      </c>
      <c r="U33" s="43">
        <v>1</v>
      </c>
      <c r="V33" s="43">
        <v>1</v>
      </c>
      <c r="W33" s="43" t="s">
        <v>642</v>
      </c>
      <c r="X33" s="43"/>
      <c r="Y33" s="43"/>
      <c r="Z33" s="43"/>
      <c r="AA33" s="43"/>
      <c r="AB33" s="43"/>
      <c r="AC33" s="3"/>
      <c r="AD33" s="8"/>
      <c r="AE33" s="9"/>
      <c r="AF33" s="11"/>
      <c r="AG33" s="9"/>
      <c r="AH33" s="11"/>
      <c r="AI33" s="11"/>
      <c r="AJ33" s="11"/>
      <c r="AK33" s="11"/>
      <c r="AL33" s="10"/>
    </row>
    <row r="34" spans="1:38" x14ac:dyDescent="0.25">
      <c r="A34" s="102"/>
      <c r="B34" s="8" t="s">
        <v>25</v>
      </c>
      <c r="C34" s="8" t="s">
        <v>148</v>
      </c>
      <c r="D34" s="19" t="s">
        <v>146</v>
      </c>
      <c r="E34" s="43">
        <v>2</v>
      </c>
      <c r="F34" s="43"/>
      <c r="G34" s="43">
        <v>2</v>
      </c>
      <c r="H34" s="86" t="s">
        <v>614</v>
      </c>
      <c r="I34" s="43">
        <f t="shared" ref="I34:I74" si="6">G34*0.2</f>
        <v>0.4</v>
      </c>
      <c r="J34" s="43">
        <v>0.75</v>
      </c>
      <c r="K34" s="43"/>
      <c r="L34" s="43"/>
      <c r="M34" s="43">
        <v>12</v>
      </c>
      <c r="N34" s="43" t="s">
        <v>651</v>
      </c>
      <c r="O34" s="51">
        <v>3</v>
      </c>
      <c r="P34" s="43" t="s">
        <v>588</v>
      </c>
      <c r="Q34" s="43"/>
      <c r="R34" s="43">
        <v>1</v>
      </c>
      <c r="S34" s="43">
        <v>1</v>
      </c>
      <c r="T34" s="40">
        <f t="shared" si="4"/>
        <v>0.25</v>
      </c>
      <c r="U34" s="43">
        <v>1.5</v>
      </c>
      <c r="V34" s="43">
        <v>2</v>
      </c>
      <c r="W34" s="43" t="s">
        <v>642</v>
      </c>
      <c r="X34" s="43"/>
      <c r="Y34" s="43"/>
      <c r="Z34" s="43"/>
      <c r="AA34" s="43"/>
      <c r="AB34" s="43"/>
      <c r="AC34" s="3"/>
      <c r="AD34" s="16"/>
      <c r="AE34" s="8"/>
      <c r="AF34" s="8"/>
      <c r="AG34" s="8"/>
      <c r="AH34" s="8"/>
      <c r="AI34" s="16"/>
      <c r="AJ34" s="16"/>
      <c r="AK34" s="16"/>
      <c r="AL34" s="6"/>
    </row>
    <row r="35" spans="1:38" x14ac:dyDescent="0.25">
      <c r="B35" s="8" t="s">
        <v>27</v>
      </c>
      <c r="C35" s="8" t="s">
        <v>44</v>
      </c>
      <c r="D35" s="7" t="s">
        <v>156</v>
      </c>
      <c r="E35" s="43">
        <v>2</v>
      </c>
      <c r="F35" s="40"/>
      <c r="G35" s="40"/>
      <c r="H35" s="82" t="s">
        <v>615</v>
      </c>
      <c r="I35" s="43"/>
      <c r="J35" s="40">
        <v>1</v>
      </c>
      <c r="K35" s="40"/>
      <c r="L35" s="40"/>
      <c r="M35" s="40">
        <v>2</v>
      </c>
      <c r="N35" s="40" t="s">
        <v>660</v>
      </c>
      <c r="O35" s="51">
        <v>20</v>
      </c>
      <c r="P35" s="40" t="s">
        <v>588</v>
      </c>
      <c r="Q35" s="40" t="s">
        <v>434</v>
      </c>
      <c r="R35" s="40"/>
      <c r="S35" s="40"/>
      <c r="T35" s="40"/>
      <c r="U35" s="40">
        <v>2</v>
      </c>
      <c r="V35" s="40">
        <v>3</v>
      </c>
      <c r="W35" s="40" t="s">
        <v>641</v>
      </c>
      <c r="X35" s="40"/>
      <c r="Y35" s="40"/>
      <c r="Z35" s="40"/>
      <c r="AA35" s="40"/>
      <c r="AB35" s="40"/>
      <c r="AC35" s="3"/>
      <c r="AD35" s="16"/>
      <c r="AE35" s="16"/>
      <c r="AF35" s="8"/>
      <c r="AG35" s="8"/>
      <c r="AH35" s="3"/>
      <c r="AI35" s="16"/>
      <c r="AJ35" s="16"/>
      <c r="AK35" s="16"/>
      <c r="AL35" s="6"/>
    </row>
    <row r="36" spans="1:38" s="45" customFormat="1" ht="8" customHeight="1" x14ac:dyDescent="0.25">
      <c r="B36" s="28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1"/>
      <c r="N36" s="281"/>
      <c r="O36" s="281"/>
      <c r="P36" s="281"/>
      <c r="Q36" s="281"/>
      <c r="R36" s="281"/>
      <c r="S36" s="281"/>
      <c r="T36" s="281"/>
      <c r="U36" s="281"/>
      <c r="V36" s="281"/>
      <c r="W36" s="281"/>
      <c r="X36" s="281"/>
      <c r="Y36" s="281"/>
      <c r="Z36" s="281"/>
      <c r="AA36" s="281"/>
      <c r="AB36" s="281"/>
      <c r="AC36" s="281"/>
      <c r="AD36" s="281"/>
      <c r="AE36" s="281"/>
      <c r="AF36" s="281"/>
      <c r="AG36" s="281"/>
      <c r="AH36" s="281"/>
      <c r="AI36" s="281"/>
      <c r="AJ36" s="281"/>
      <c r="AK36" s="281"/>
      <c r="AL36" s="282"/>
    </row>
    <row r="37" spans="1:38" s="45" customFormat="1" x14ac:dyDescent="0.25">
      <c r="B37" s="6" t="s">
        <v>101</v>
      </c>
      <c r="C37" s="6" t="s">
        <v>103</v>
      </c>
      <c r="D37" s="73" t="s">
        <v>617</v>
      </c>
      <c r="E37" s="40"/>
      <c r="F37" s="40"/>
      <c r="G37" s="40"/>
      <c r="H37" s="40"/>
      <c r="I37" s="43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3"/>
      <c r="AD37" s="22"/>
      <c r="AE37" s="16"/>
      <c r="AF37" s="8"/>
      <c r="AG37" s="8"/>
      <c r="AH37" s="3"/>
      <c r="AI37" s="16"/>
      <c r="AJ37" s="16"/>
      <c r="AK37" s="16"/>
      <c r="AL37" s="6"/>
    </row>
    <row r="38" spans="1:38" s="45" customFormat="1" x14ac:dyDescent="0.25">
      <c r="B38" s="6" t="s">
        <v>101</v>
      </c>
      <c r="C38" s="6" t="s">
        <v>29</v>
      </c>
      <c r="D38" s="53" t="s">
        <v>454</v>
      </c>
      <c r="E38" s="40">
        <v>2</v>
      </c>
      <c r="F38" s="40"/>
      <c r="G38" s="40"/>
      <c r="H38" s="82" t="s">
        <v>614</v>
      </c>
      <c r="I38" s="43"/>
      <c r="J38" s="40">
        <v>9</v>
      </c>
      <c r="K38" s="40"/>
      <c r="L38" s="40"/>
      <c r="M38" s="40"/>
      <c r="N38" s="40"/>
      <c r="O38" s="40"/>
      <c r="P38" s="40"/>
      <c r="Q38" s="40"/>
      <c r="R38" s="43">
        <v>75</v>
      </c>
      <c r="S38" s="51">
        <v>40</v>
      </c>
      <c r="T38" s="40">
        <f>R38*0.25</f>
        <v>18.75</v>
      </c>
      <c r="U38" s="40">
        <v>20</v>
      </c>
      <c r="V38" s="40">
        <v>50</v>
      </c>
      <c r="W38" s="40" t="s">
        <v>646</v>
      </c>
      <c r="X38" s="40"/>
      <c r="Y38" s="40"/>
      <c r="Z38" s="40"/>
      <c r="AA38" s="40"/>
      <c r="AB38" s="40"/>
      <c r="AC38" s="3"/>
      <c r="AD38" s="22"/>
      <c r="AE38" s="8"/>
      <c r="AF38" s="8"/>
      <c r="AG38" s="8"/>
      <c r="AH38" s="3"/>
      <c r="AI38" s="16"/>
      <c r="AJ38" s="8"/>
      <c r="AK38" s="8"/>
      <c r="AL38" s="6"/>
    </row>
    <row r="39" spans="1:38" x14ac:dyDescent="0.25">
      <c r="B39" s="6" t="s">
        <v>101</v>
      </c>
      <c r="C39" s="6" t="s">
        <v>29</v>
      </c>
      <c r="D39" s="53" t="s">
        <v>455</v>
      </c>
      <c r="E39" s="39">
        <v>3</v>
      </c>
      <c r="F39" s="39"/>
      <c r="G39" s="39"/>
      <c r="H39" s="82" t="s">
        <v>614</v>
      </c>
      <c r="I39" s="43"/>
      <c r="J39" s="39">
        <v>4</v>
      </c>
      <c r="K39" s="39"/>
      <c r="L39" s="39"/>
      <c r="M39" s="39"/>
      <c r="N39" s="39"/>
      <c r="O39" s="39"/>
      <c r="P39" s="39"/>
      <c r="Q39" s="39"/>
      <c r="R39" s="37">
        <v>37.5</v>
      </c>
      <c r="S39" s="52">
        <v>20</v>
      </c>
      <c r="T39" s="40">
        <f t="shared" ref="T39:T53" si="7">R39*0.25</f>
        <v>9.375</v>
      </c>
      <c r="U39" s="39">
        <v>10</v>
      </c>
      <c r="V39" s="39">
        <v>30</v>
      </c>
      <c r="W39" s="40" t="s">
        <v>646</v>
      </c>
      <c r="X39" s="39"/>
      <c r="Y39" s="39"/>
      <c r="Z39" s="39"/>
      <c r="AA39" s="39"/>
      <c r="AB39" s="39"/>
      <c r="AC39" s="3"/>
      <c r="AD39" s="22"/>
      <c r="AE39" s="8"/>
      <c r="AF39" s="8"/>
      <c r="AG39" s="8"/>
      <c r="AH39" s="8"/>
      <c r="AI39" s="16"/>
      <c r="AJ39" s="8"/>
      <c r="AK39" s="8"/>
      <c r="AL39" s="6"/>
    </row>
    <row r="40" spans="1:38" s="45" customFormat="1" x14ac:dyDescent="0.25">
      <c r="B40" s="6" t="s">
        <v>101</v>
      </c>
      <c r="C40" s="6" t="s">
        <v>161</v>
      </c>
      <c r="D40" s="21" t="s">
        <v>163</v>
      </c>
      <c r="E40" s="37">
        <v>2</v>
      </c>
      <c r="F40" s="39"/>
      <c r="G40" s="39"/>
      <c r="H40" s="82" t="s">
        <v>614</v>
      </c>
      <c r="I40" s="43"/>
      <c r="J40" s="39">
        <v>2</v>
      </c>
      <c r="K40" s="39"/>
      <c r="L40" s="39"/>
      <c r="M40" s="39"/>
      <c r="N40" s="39"/>
      <c r="O40" s="39"/>
      <c r="P40" s="39"/>
      <c r="Q40" s="39"/>
      <c r="R40" s="39">
        <v>3</v>
      </c>
      <c r="S40" s="39">
        <v>3</v>
      </c>
      <c r="T40" s="40">
        <f t="shared" si="7"/>
        <v>0.75</v>
      </c>
      <c r="U40" s="39">
        <v>3</v>
      </c>
      <c r="V40" s="39">
        <v>5</v>
      </c>
      <c r="W40" s="40" t="s">
        <v>642</v>
      </c>
      <c r="X40" s="39"/>
      <c r="Y40" s="39"/>
      <c r="Z40" s="39"/>
      <c r="AA40" s="39"/>
      <c r="AB40" s="39"/>
      <c r="AC40" s="3"/>
      <c r="AD40" s="22"/>
      <c r="AE40" s="8"/>
      <c r="AF40" s="8"/>
      <c r="AG40" s="8"/>
      <c r="AH40" s="8"/>
      <c r="AI40" s="16"/>
      <c r="AJ40" s="8"/>
      <c r="AK40" s="8"/>
      <c r="AL40" s="6"/>
    </row>
    <row r="41" spans="1:38" s="45" customFormat="1" x14ac:dyDescent="0.25">
      <c r="B41" s="6" t="s">
        <v>101</v>
      </c>
      <c r="C41" s="6" t="s">
        <v>160</v>
      </c>
      <c r="D41" s="21" t="s">
        <v>164</v>
      </c>
      <c r="E41" s="37">
        <v>2</v>
      </c>
      <c r="F41" s="39"/>
      <c r="G41" s="39"/>
      <c r="H41" s="82" t="s">
        <v>611</v>
      </c>
      <c r="I41" s="43"/>
      <c r="J41" s="39">
        <v>0.5</v>
      </c>
      <c r="K41" s="39"/>
      <c r="L41" s="39"/>
      <c r="M41" s="39"/>
      <c r="N41" s="39"/>
      <c r="O41" s="39"/>
      <c r="P41" s="39"/>
      <c r="Q41" s="39"/>
      <c r="R41" s="39">
        <v>6</v>
      </c>
      <c r="S41" s="39">
        <v>6</v>
      </c>
      <c r="T41" s="40">
        <f t="shared" si="7"/>
        <v>1.5</v>
      </c>
      <c r="U41" s="39">
        <v>0.5</v>
      </c>
      <c r="V41" s="39">
        <v>0.5</v>
      </c>
      <c r="W41" s="40" t="s">
        <v>642</v>
      </c>
      <c r="X41" s="39"/>
      <c r="Y41" s="39"/>
      <c r="Z41" s="39"/>
      <c r="AA41" s="39"/>
      <c r="AB41" s="39"/>
      <c r="AC41" s="3"/>
      <c r="AD41" s="22"/>
      <c r="AE41" s="8"/>
      <c r="AF41" s="8"/>
      <c r="AG41" s="8"/>
      <c r="AH41" s="8"/>
      <c r="AI41" s="16"/>
      <c r="AJ41" s="8"/>
      <c r="AK41" s="8"/>
      <c r="AL41" s="6"/>
    </row>
    <row r="42" spans="1:38" s="45" customFormat="1" x14ac:dyDescent="0.25">
      <c r="B42" s="6" t="s">
        <v>101</v>
      </c>
      <c r="C42" s="6" t="s">
        <v>160</v>
      </c>
      <c r="D42" s="21" t="s">
        <v>165</v>
      </c>
      <c r="E42" s="37">
        <v>2</v>
      </c>
      <c r="F42" s="39"/>
      <c r="G42" s="39"/>
      <c r="H42" s="82" t="s">
        <v>611</v>
      </c>
      <c r="I42" s="43"/>
      <c r="J42" s="39">
        <v>0.75</v>
      </c>
      <c r="K42" s="39"/>
      <c r="L42" s="39"/>
      <c r="M42" s="39"/>
      <c r="N42" s="39"/>
      <c r="O42" s="39"/>
      <c r="P42" s="39"/>
      <c r="Q42" s="39"/>
      <c r="R42" s="39">
        <v>15</v>
      </c>
      <c r="S42" s="39">
        <v>15</v>
      </c>
      <c r="T42" s="40">
        <f t="shared" si="7"/>
        <v>3.75</v>
      </c>
      <c r="U42" s="39">
        <v>0.75</v>
      </c>
      <c r="V42" s="39">
        <v>1</v>
      </c>
      <c r="W42" s="40" t="s">
        <v>642</v>
      </c>
      <c r="X42" s="39"/>
      <c r="Y42" s="39"/>
      <c r="Z42" s="39"/>
      <c r="AA42" s="39"/>
      <c r="AB42" s="39"/>
      <c r="AC42" s="3"/>
      <c r="AD42" s="22"/>
      <c r="AE42" s="8"/>
      <c r="AF42" s="8"/>
      <c r="AG42" s="8"/>
      <c r="AH42" s="8"/>
      <c r="AI42" s="16"/>
      <c r="AJ42" s="8"/>
      <c r="AK42" s="8"/>
      <c r="AL42" s="6"/>
    </row>
    <row r="43" spans="1:38" s="45" customFormat="1" x14ac:dyDescent="0.25">
      <c r="B43" s="6" t="s">
        <v>101</v>
      </c>
      <c r="C43" s="6" t="s">
        <v>160</v>
      </c>
      <c r="D43" s="21" t="s">
        <v>166</v>
      </c>
      <c r="E43" s="37">
        <v>2</v>
      </c>
      <c r="F43" s="39"/>
      <c r="G43" s="39"/>
      <c r="H43" s="82" t="s">
        <v>611</v>
      </c>
      <c r="I43" s="43"/>
      <c r="J43" s="39">
        <v>0.75</v>
      </c>
      <c r="K43" s="39"/>
      <c r="L43" s="39"/>
      <c r="M43" s="39"/>
      <c r="N43" s="39"/>
      <c r="O43" s="39"/>
      <c r="P43" s="39"/>
      <c r="Q43" s="39"/>
      <c r="R43" s="39">
        <v>13</v>
      </c>
      <c r="S43" s="39">
        <v>13</v>
      </c>
      <c r="T43" s="40">
        <f t="shared" si="7"/>
        <v>3.25</v>
      </c>
      <c r="U43" s="39">
        <v>0.75</v>
      </c>
      <c r="V43" s="39">
        <v>1</v>
      </c>
      <c r="W43" s="40" t="s">
        <v>642</v>
      </c>
      <c r="X43" s="39"/>
      <c r="Y43" s="39"/>
      <c r="Z43" s="39"/>
      <c r="AA43" s="39"/>
      <c r="AB43" s="39"/>
      <c r="AC43" s="3"/>
      <c r="AD43" s="22"/>
      <c r="AE43" s="8"/>
      <c r="AF43" s="8"/>
      <c r="AG43" s="8"/>
      <c r="AH43" s="8"/>
      <c r="AI43" s="16"/>
      <c r="AJ43" s="8"/>
      <c r="AK43" s="8"/>
      <c r="AL43" s="6"/>
    </row>
    <row r="44" spans="1:38" s="45" customFormat="1" x14ac:dyDescent="0.25">
      <c r="B44" s="6" t="s">
        <v>101</v>
      </c>
      <c r="C44" s="6" t="s">
        <v>160</v>
      </c>
      <c r="D44" s="21" t="s">
        <v>168</v>
      </c>
      <c r="E44" s="37">
        <v>2</v>
      </c>
      <c r="F44" s="39"/>
      <c r="G44" s="39"/>
      <c r="H44" s="82" t="s">
        <v>611</v>
      </c>
      <c r="I44" s="43"/>
      <c r="J44" s="39">
        <v>1</v>
      </c>
      <c r="K44" s="39"/>
      <c r="L44" s="39"/>
      <c r="M44" s="39"/>
      <c r="N44" s="39"/>
      <c r="O44" s="39"/>
      <c r="P44" s="39"/>
      <c r="Q44" s="39"/>
      <c r="R44" s="39">
        <v>20</v>
      </c>
      <c r="S44" s="39">
        <v>20</v>
      </c>
      <c r="T44" s="40">
        <f t="shared" si="7"/>
        <v>5</v>
      </c>
      <c r="U44" s="39">
        <v>1.5</v>
      </c>
      <c r="V44" s="39">
        <v>2</v>
      </c>
      <c r="W44" s="40" t="s">
        <v>642</v>
      </c>
      <c r="X44" s="39"/>
      <c r="Y44" s="39"/>
      <c r="Z44" s="39"/>
      <c r="AA44" s="39"/>
      <c r="AB44" s="39"/>
      <c r="AC44" s="3"/>
      <c r="AD44" s="22"/>
      <c r="AE44" s="8"/>
      <c r="AF44" s="8"/>
      <c r="AG44" s="8"/>
      <c r="AH44" s="8"/>
      <c r="AI44" s="16"/>
      <c r="AJ44" s="8"/>
      <c r="AK44" s="8"/>
      <c r="AL44" s="6"/>
    </row>
    <row r="45" spans="1:38" s="45" customFormat="1" x14ac:dyDescent="0.25">
      <c r="B45" s="6" t="s">
        <v>101</v>
      </c>
      <c r="C45" s="6" t="s">
        <v>160</v>
      </c>
      <c r="D45" s="21" t="s">
        <v>167</v>
      </c>
      <c r="E45" s="37">
        <v>2</v>
      </c>
      <c r="F45" s="39"/>
      <c r="G45" s="39"/>
      <c r="H45" s="82" t="s">
        <v>611</v>
      </c>
      <c r="I45" s="43"/>
      <c r="J45" s="39"/>
      <c r="K45" s="39"/>
      <c r="L45" s="39"/>
      <c r="M45" s="39"/>
      <c r="N45" s="39"/>
      <c r="O45" s="39"/>
      <c r="P45" s="39"/>
      <c r="Q45" s="39"/>
      <c r="R45" s="39">
        <v>2</v>
      </c>
      <c r="S45" s="39">
        <v>2</v>
      </c>
      <c r="T45" s="40">
        <f t="shared" si="7"/>
        <v>0.5</v>
      </c>
      <c r="U45" s="39"/>
      <c r="V45" s="39"/>
      <c r="W45" s="40" t="s">
        <v>642</v>
      </c>
      <c r="X45" s="39"/>
      <c r="Y45" s="39"/>
      <c r="Z45" s="39"/>
      <c r="AA45" s="39"/>
      <c r="AB45" s="39"/>
      <c r="AC45" s="3"/>
      <c r="AD45" s="22"/>
      <c r="AE45" s="8"/>
      <c r="AF45" s="8"/>
      <c r="AG45" s="8"/>
      <c r="AH45" s="8"/>
      <c r="AI45" s="16"/>
      <c r="AJ45" s="8"/>
      <c r="AK45" s="8"/>
      <c r="AL45" s="6"/>
    </row>
    <row r="46" spans="1:38" s="45" customFormat="1" x14ac:dyDescent="0.25">
      <c r="B46" s="6" t="s">
        <v>101</v>
      </c>
      <c r="C46" s="6" t="s">
        <v>160</v>
      </c>
      <c r="D46" s="21" t="s">
        <v>170</v>
      </c>
      <c r="E46" s="37">
        <v>2</v>
      </c>
      <c r="F46" s="39"/>
      <c r="G46" s="39"/>
      <c r="H46" s="82" t="s">
        <v>611</v>
      </c>
      <c r="I46" s="43"/>
      <c r="J46" s="39">
        <v>1</v>
      </c>
      <c r="K46" s="39"/>
      <c r="L46" s="39"/>
      <c r="M46" s="39"/>
      <c r="N46" s="39"/>
      <c r="O46" s="39"/>
      <c r="P46" s="39"/>
      <c r="Q46" s="39"/>
      <c r="R46" s="39">
        <v>27</v>
      </c>
      <c r="S46" s="52">
        <v>5</v>
      </c>
      <c r="T46" s="40">
        <f t="shared" si="7"/>
        <v>6.75</v>
      </c>
      <c r="U46" s="39">
        <v>1</v>
      </c>
      <c r="V46" s="39">
        <v>2</v>
      </c>
      <c r="W46" s="40" t="s">
        <v>642</v>
      </c>
      <c r="X46" s="22"/>
      <c r="Y46" s="39"/>
      <c r="Z46" s="39"/>
      <c r="AA46" s="39"/>
      <c r="AB46" s="39"/>
      <c r="AC46" s="3"/>
      <c r="AD46" s="22"/>
      <c r="AE46" s="8"/>
      <c r="AF46" s="8"/>
      <c r="AG46" s="8"/>
      <c r="AH46" s="8"/>
      <c r="AI46" s="16"/>
      <c r="AJ46" s="8"/>
      <c r="AK46" s="8"/>
      <c r="AL46" s="6"/>
    </row>
    <row r="47" spans="1:38" x14ac:dyDescent="0.25">
      <c r="B47" s="6" t="s">
        <v>101</v>
      </c>
      <c r="C47" s="6" t="s">
        <v>160</v>
      </c>
      <c r="D47" s="21" t="s">
        <v>169</v>
      </c>
      <c r="E47" s="37">
        <v>3</v>
      </c>
      <c r="F47" s="39"/>
      <c r="G47" s="39"/>
      <c r="H47" s="82" t="s">
        <v>611</v>
      </c>
      <c r="I47" s="43"/>
      <c r="J47" s="39">
        <v>0.75</v>
      </c>
      <c r="K47" s="39"/>
      <c r="L47" s="39"/>
      <c r="M47" s="39"/>
      <c r="N47" s="39"/>
      <c r="O47" s="39"/>
      <c r="P47" s="39"/>
      <c r="Q47" s="39"/>
      <c r="R47" s="39">
        <v>12</v>
      </c>
      <c r="S47" s="39">
        <v>12</v>
      </c>
      <c r="T47" s="40">
        <f t="shared" si="7"/>
        <v>3</v>
      </c>
      <c r="U47" s="39">
        <v>0.75</v>
      </c>
      <c r="V47" s="39">
        <v>1</v>
      </c>
      <c r="W47" s="40" t="s">
        <v>642</v>
      </c>
      <c r="X47" s="39"/>
      <c r="Y47" s="39"/>
      <c r="Z47" s="39"/>
      <c r="AA47" s="39"/>
      <c r="AB47" s="39"/>
      <c r="AC47" s="3"/>
      <c r="AD47" s="22"/>
      <c r="AE47" s="8"/>
      <c r="AF47" s="8"/>
      <c r="AG47" s="8"/>
      <c r="AH47" s="8"/>
      <c r="AI47" s="16"/>
      <c r="AJ47" s="8"/>
      <c r="AK47" s="8"/>
      <c r="AL47" s="6"/>
    </row>
    <row r="48" spans="1:38" x14ac:dyDescent="0.25">
      <c r="B48" s="6" t="s">
        <v>101</v>
      </c>
      <c r="C48" s="6" t="s">
        <v>160</v>
      </c>
      <c r="D48" s="21" t="s">
        <v>345</v>
      </c>
      <c r="E48" s="37">
        <v>3</v>
      </c>
      <c r="F48" s="39"/>
      <c r="G48" s="39"/>
      <c r="H48" s="82" t="s">
        <v>611</v>
      </c>
      <c r="I48" s="43"/>
      <c r="J48" s="39">
        <v>1</v>
      </c>
      <c r="K48" s="39"/>
      <c r="L48" s="39"/>
      <c r="M48" s="39"/>
      <c r="N48" s="39"/>
      <c r="O48" s="39"/>
      <c r="P48" s="39"/>
      <c r="Q48" s="39"/>
      <c r="R48" s="39">
        <v>2</v>
      </c>
      <c r="S48" s="39">
        <v>2</v>
      </c>
      <c r="T48" s="40">
        <f t="shared" si="7"/>
        <v>0.5</v>
      </c>
      <c r="U48" s="39">
        <v>1</v>
      </c>
      <c r="V48" s="39">
        <v>2</v>
      </c>
      <c r="W48" s="40" t="s">
        <v>642</v>
      </c>
      <c r="X48" s="39"/>
      <c r="Y48" s="39"/>
      <c r="Z48" s="39"/>
      <c r="AA48" s="39"/>
      <c r="AB48" s="39"/>
      <c r="AC48" s="3"/>
      <c r="AD48" s="22"/>
      <c r="AE48" s="8"/>
      <c r="AF48" s="8"/>
      <c r="AG48" s="8"/>
      <c r="AH48" s="8"/>
      <c r="AI48" s="16"/>
      <c r="AJ48" s="8"/>
      <c r="AK48" s="8"/>
      <c r="AL48" s="6"/>
    </row>
    <row r="49" spans="2:38" x14ac:dyDescent="0.25">
      <c r="B49" s="6" t="s">
        <v>101</v>
      </c>
      <c r="C49" s="6" t="s">
        <v>160</v>
      </c>
      <c r="D49" s="21" t="s">
        <v>171</v>
      </c>
      <c r="E49" s="37">
        <v>4</v>
      </c>
      <c r="F49" s="39"/>
      <c r="G49" s="39"/>
      <c r="H49" s="84"/>
      <c r="I49" s="43"/>
      <c r="J49" s="39"/>
      <c r="K49" s="39"/>
      <c r="L49" s="39"/>
      <c r="M49" s="39"/>
      <c r="N49" s="39"/>
      <c r="O49" s="39"/>
      <c r="P49" s="39"/>
      <c r="Q49" s="39"/>
      <c r="R49" s="46"/>
      <c r="S49" s="46"/>
      <c r="T49" s="40"/>
      <c r="U49" s="39"/>
      <c r="V49" s="39"/>
      <c r="W49" s="39"/>
      <c r="X49" s="39"/>
      <c r="Y49" s="39"/>
      <c r="Z49" s="39"/>
      <c r="AA49" s="39"/>
      <c r="AB49" s="39"/>
      <c r="AC49" s="3"/>
      <c r="AD49" s="22"/>
      <c r="AE49" s="8"/>
      <c r="AF49" s="8"/>
      <c r="AG49" s="8"/>
      <c r="AH49" s="8"/>
      <c r="AI49" s="16"/>
      <c r="AJ49" s="8"/>
      <c r="AK49" s="8"/>
      <c r="AL49" s="6"/>
    </row>
    <row r="50" spans="2:38" s="45" customFormat="1" x14ac:dyDescent="0.25">
      <c r="B50" s="6" t="s">
        <v>101</v>
      </c>
      <c r="C50" s="6" t="s">
        <v>30</v>
      </c>
      <c r="D50" s="53" t="s">
        <v>451</v>
      </c>
      <c r="E50" s="40">
        <v>2</v>
      </c>
      <c r="F50" s="40"/>
      <c r="G50" s="43">
        <v>18</v>
      </c>
      <c r="H50" s="82" t="s">
        <v>616</v>
      </c>
      <c r="I50" s="43">
        <f t="shared" si="6"/>
        <v>3.6</v>
      </c>
      <c r="J50" s="40">
        <v>2</v>
      </c>
      <c r="K50" s="40"/>
      <c r="L50" s="40"/>
      <c r="M50" s="40"/>
      <c r="N50" s="40"/>
      <c r="O50" s="40"/>
      <c r="P50" s="40"/>
      <c r="Q50" s="40"/>
      <c r="R50" s="43">
        <v>18</v>
      </c>
      <c r="S50" s="51">
        <v>9</v>
      </c>
      <c r="T50" s="40">
        <f t="shared" si="7"/>
        <v>4.5</v>
      </c>
      <c r="U50" s="40">
        <v>2</v>
      </c>
      <c r="V50" s="40">
        <v>3</v>
      </c>
      <c r="W50" s="40" t="s">
        <v>643</v>
      </c>
      <c r="X50" s="40"/>
      <c r="Y50" s="40"/>
      <c r="Z50" s="40"/>
      <c r="AA50" s="40"/>
      <c r="AB50" s="40"/>
      <c r="AC50" s="3"/>
      <c r="AD50" s="22"/>
      <c r="AE50" s="8"/>
      <c r="AF50" s="8"/>
      <c r="AG50" s="8"/>
      <c r="AH50" s="8"/>
      <c r="AI50" s="16"/>
      <c r="AJ50" s="16"/>
      <c r="AK50" s="16"/>
      <c r="AL50" s="6"/>
    </row>
    <row r="51" spans="2:38" s="45" customFormat="1" x14ac:dyDescent="0.25">
      <c r="B51" s="6" t="s">
        <v>101</v>
      </c>
      <c r="C51" s="6" t="s">
        <v>30</v>
      </c>
      <c r="D51" s="53" t="s">
        <v>452</v>
      </c>
      <c r="E51" s="40">
        <v>2</v>
      </c>
      <c r="F51" s="40"/>
      <c r="G51" s="43">
        <v>9</v>
      </c>
      <c r="H51" s="82" t="s">
        <v>612</v>
      </c>
      <c r="I51" s="43">
        <f t="shared" si="6"/>
        <v>1.8</v>
      </c>
      <c r="J51" s="40">
        <v>2</v>
      </c>
      <c r="K51" s="40"/>
      <c r="L51" s="40"/>
      <c r="M51" s="40"/>
      <c r="N51" s="40"/>
      <c r="O51" s="40"/>
      <c r="P51" s="40"/>
      <c r="Q51" s="40"/>
      <c r="R51" s="43">
        <v>9</v>
      </c>
      <c r="S51" s="51">
        <v>5</v>
      </c>
      <c r="T51" s="40">
        <f t="shared" si="7"/>
        <v>2.25</v>
      </c>
      <c r="U51" s="40">
        <v>2</v>
      </c>
      <c r="V51" s="40">
        <v>3</v>
      </c>
      <c r="W51" s="40" t="s">
        <v>643</v>
      </c>
      <c r="X51" s="40"/>
      <c r="Y51" s="40"/>
      <c r="Z51" s="40"/>
      <c r="AA51" s="40"/>
      <c r="AB51" s="40"/>
      <c r="AC51" s="3"/>
      <c r="AD51" s="22"/>
      <c r="AE51" s="8"/>
      <c r="AF51" s="8"/>
      <c r="AG51" s="8"/>
      <c r="AH51" s="8"/>
      <c r="AI51" s="16"/>
      <c r="AJ51" s="8"/>
      <c r="AK51" s="8"/>
      <c r="AL51" s="6"/>
    </row>
    <row r="52" spans="2:38" s="45" customFormat="1" x14ac:dyDescent="0.25">
      <c r="B52" s="6" t="s">
        <v>101</v>
      </c>
      <c r="C52" s="6" t="s">
        <v>30</v>
      </c>
      <c r="D52" s="53" t="s">
        <v>453</v>
      </c>
      <c r="E52" s="40">
        <v>2</v>
      </c>
      <c r="F52" s="40"/>
      <c r="G52" s="43">
        <v>18</v>
      </c>
      <c r="H52" s="82" t="s">
        <v>609</v>
      </c>
      <c r="I52" s="43">
        <f t="shared" si="6"/>
        <v>3.6</v>
      </c>
      <c r="J52" s="40">
        <v>2</v>
      </c>
      <c r="K52" s="40"/>
      <c r="L52" s="40"/>
      <c r="M52" s="40"/>
      <c r="N52" s="40"/>
      <c r="O52" s="40"/>
      <c r="P52" s="40"/>
      <c r="Q52" s="40"/>
      <c r="R52" s="43">
        <v>18</v>
      </c>
      <c r="S52" s="51">
        <v>9</v>
      </c>
      <c r="T52" s="40">
        <f t="shared" si="7"/>
        <v>4.5</v>
      </c>
      <c r="U52" s="40">
        <v>2</v>
      </c>
      <c r="V52" s="40">
        <v>3</v>
      </c>
      <c r="W52" s="40" t="s">
        <v>643</v>
      </c>
      <c r="X52" s="40"/>
      <c r="Y52" s="40"/>
      <c r="Z52" s="40"/>
      <c r="AA52" s="40"/>
      <c r="AB52" s="40"/>
      <c r="AC52" s="3"/>
      <c r="AD52" s="22"/>
      <c r="AE52" s="8"/>
      <c r="AF52" s="8"/>
      <c r="AG52" s="8"/>
      <c r="AH52" s="8"/>
      <c r="AI52" s="16"/>
      <c r="AJ52" s="8"/>
      <c r="AK52" s="8"/>
      <c r="AL52" s="6"/>
    </row>
    <row r="53" spans="2:38" x14ac:dyDescent="0.25">
      <c r="B53" s="6" t="s">
        <v>101</v>
      </c>
      <c r="C53" s="48" t="s">
        <v>30</v>
      </c>
      <c r="D53" s="49" t="s">
        <v>105</v>
      </c>
      <c r="E53" s="54">
        <v>3</v>
      </c>
      <c r="F53" s="39"/>
      <c r="G53" s="37">
        <v>15</v>
      </c>
      <c r="H53" s="37"/>
      <c r="I53" s="43">
        <f t="shared" si="6"/>
        <v>3</v>
      </c>
      <c r="J53" s="39">
        <v>0.5</v>
      </c>
      <c r="K53" s="39"/>
      <c r="L53" s="39"/>
      <c r="M53" s="39"/>
      <c r="N53" s="39"/>
      <c r="O53" s="39"/>
      <c r="P53" s="39"/>
      <c r="Q53" s="39"/>
      <c r="R53" s="37">
        <v>15</v>
      </c>
      <c r="S53" s="52">
        <v>0</v>
      </c>
      <c r="T53" s="40">
        <f t="shared" si="7"/>
        <v>3.75</v>
      </c>
      <c r="U53" s="39">
        <v>1</v>
      </c>
      <c r="V53" s="39">
        <v>1</v>
      </c>
      <c r="W53" s="39"/>
      <c r="X53" s="39"/>
      <c r="Y53" s="39"/>
      <c r="Z53" s="39"/>
      <c r="AA53" s="39"/>
      <c r="AB53" s="39"/>
      <c r="AC53" s="3"/>
      <c r="AD53" s="22"/>
      <c r="AE53" s="16"/>
      <c r="AF53" s="8"/>
      <c r="AG53" s="8"/>
      <c r="AH53" s="3"/>
      <c r="AI53" s="16"/>
      <c r="AJ53" s="16"/>
      <c r="AK53" s="16"/>
      <c r="AL53" s="6"/>
    </row>
    <row r="54" spans="2:38" x14ac:dyDescent="0.25">
      <c r="B54" s="6" t="s">
        <v>101</v>
      </c>
      <c r="C54" s="6" t="s">
        <v>30</v>
      </c>
      <c r="D54" s="7" t="s">
        <v>107</v>
      </c>
      <c r="E54" s="40">
        <v>4</v>
      </c>
      <c r="F54" s="40"/>
      <c r="G54" s="52">
        <v>8</v>
      </c>
      <c r="H54" s="37"/>
      <c r="I54" s="43">
        <f t="shared" si="6"/>
        <v>1.6</v>
      </c>
      <c r="J54" s="40">
        <v>1</v>
      </c>
      <c r="K54" s="40"/>
      <c r="L54" s="40"/>
      <c r="M54" s="40"/>
      <c r="N54" s="40"/>
      <c r="O54" s="40"/>
      <c r="P54" s="40"/>
      <c r="Q54" s="40"/>
      <c r="R54" s="40"/>
      <c r="S54" s="51">
        <v>16</v>
      </c>
      <c r="T54" s="40"/>
      <c r="U54" s="40">
        <v>1</v>
      </c>
      <c r="V54" s="40">
        <v>1.5</v>
      </c>
      <c r="W54" s="40" t="s">
        <v>641</v>
      </c>
      <c r="X54" s="40"/>
      <c r="Y54" s="40"/>
      <c r="Z54" s="40"/>
      <c r="AA54" s="40"/>
      <c r="AB54" s="40"/>
      <c r="AC54" s="3"/>
      <c r="AD54" s="8"/>
      <c r="AE54" s="8"/>
      <c r="AF54" s="8"/>
      <c r="AG54" s="23"/>
      <c r="AH54" s="16"/>
      <c r="AI54" s="16"/>
      <c r="AJ54" s="8"/>
      <c r="AK54" s="8"/>
      <c r="AL54" s="10"/>
    </row>
    <row r="55" spans="2:38" ht="32" x14ac:dyDescent="0.25">
      <c r="B55" s="6" t="s">
        <v>602</v>
      </c>
      <c r="C55" s="81" t="s">
        <v>603</v>
      </c>
      <c r="D55" s="73" t="s">
        <v>649</v>
      </c>
      <c r="E55" s="40"/>
      <c r="F55" s="40"/>
      <c r="G55" s="40"/>
      <c r="H55" s="37"/>
      <c r="I55" s="43"/>
      <c r="J55" s="44">
        <v>2</v>
      </c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>
        <v>2</v>
      </c>
      <c r="V55" s="44">
        <v>3</v>
      </c>
      <c r="W55" s="40"/>
      <c r="X55" s="40"/>
      <c r="Y55" s="40"/>
      <c r="Z55" s="40"/>
      <c r="AA55" s="40"/>
      <c r="AB55" s="40"/>
      <c r="AC55" s="3"/>
      <c r="AD55" s="8"/>
      <c r="AE55" s="8"/>
      <c r="AF55" s="8"/>
      <c r="AG55" s="23"/>
      <c r="AH55" s="16"/>
      <c r="AI55" s="16"/>
      <c r="AJ55" s="8"/>
      <c r="AK55" s="8"/>
      <c r="AL55" s="10"/>
    </row>
    <row r="56" spans="2:38" x14ac:dyDescent="0.25">
      <c r="B56" s="6" t="s">
        <v>602</v>
      </c>
      <c r="C56" s="81" t="s">
        <v>603</v>
      </c>
      <c r="D56" s="73" t="s">
        <v>648</v>
      </c>
      <c r="E56" s="40"/>
      <c r="F56" s="40"/>
      <c r="G56" s="40"/>
      <c r="H56" s="37"/>
      <c r="I56" s="43"/>
      <c r="J56" s="44">
        <v>0.5</v>
      </c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>
        <v>0.5</v>
      </c>
      <c r="V56" s="44">
        <v>1</v>
      </c>
      <c r="W56" s="40"/>
      <c r="X56" s="40"/>
      <c r="Y56" s="40"/>
      <c r="Z56" s="40"/>
      <c r="AA56" s="40"/>
      <c r="AB56" s="40"/>
      <c r="AC56" s="3"/>
      <c r="AD56" s="8"/>
      <c r="AE56" s="8"/>
      <c r="AF56" s="8"/>
      <c r="AG56" s="23"/>
      <c r="AH56" s="16"/>
      <c r="AI56" s="16"/>
      <c r="AJ56" s="8"/>
      <c r="AK56" s="8"/>
      <c r="AL56" s="10"/>
    </row>
    <row r="57" spans="2:38" x14ac:dyDescent="0.25">
      <c r="B57" s="6" t="s">
        <v>602</v>
      </c>
      <c r="C57" s="81" t="s">
        <v>604</v>
      </c>
      <c r="D57" s="73"/>
      <c r="E57" s="40"/>
      <c r="F57" s="40"/>
      <c r="G57" s="40"/>
      <c r="H57" s="37"/>
      <c r="I57" s="43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3"/>
      <c r="AD57" s="8"/>
      <c r="AE57" s="8"/>
      <c r="AF57" s="8"/>
      <c r="AG57" s="23"/>
      <c r="AH57" s="16"/>
      <c r="AI57" s="16"/>
      <c r="AJ57" s="8"/>
      <c r="AK57" s="8"/>
      <c r="AL57" s="10"/>
    </row>
    <row r="58" spans="2:38" x14ac:dyDescent="0.25">
      <c r="B58" s="6" t="s">
        <v>602</v>
      </c>
      <c r="C58" s="81" t="s">
        <v>605</v>
      </c>
      <c r="D58" s="73"/>
      <c r="E58" s="40"/>
      <c r="F58" s="40"/>
      <c r="G58" s="40"/>
      <c r="H58" s="37"/>
      <c r="I58" s="43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3"/>
      <c r="AD58" s="8"/>
      <c r="AE58" s="8"/>
      <c r="AF58" s="8"/>
      <c r="AG58" s="23"/>
      <c r="AH58" s="16"/>
      <c r="AI58" s="16"/>
      <c r="AJ58" s="8"/>
      <c r="AK58" s="8"/>
      <c r="AL58" s="10"/>
    </row>
    <row r="59" spans="2:38" x14ac:dyDescent="0.25">
      <c r="B59" s="6" t="s">
        <v>606</v>
      </c>
      <c r="C59" s="81" t="s">
        <v>607</v>
      </c>
      <c r="D59" s="73" t="s">
        <v>608</v>
      </c>
      <c r="E59" s="40"/>
      <c r="F59" s="40"/>
      <c r="G59" s="40"/>
      <c r="H59" s="37"/>
      <c r="I59" s="43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3"/>
      <c r="AD59" s="8"/>
      <c r="AE59" s="8"/>
      <c r="AF59" s="8"/>
      <c r="AG59" s="23"/>
      <c r="AH59" s="16"/>
      <c r="AI59" s="16"/>
      <c r="AJ59" s="8"/>
      <c r="AK59" s="8"/>
      <c r="AL59" s="10"/>
    </row>
    <row r="60" spans="2:38" x14ac:dyDescent="0.25">
      <c r="B60" s="6"/>
      <c r="C60" s="6"/>
      <c r="D60" s="6"/>
      <c r="E60" s="40"/>
      <c r="F60" s="40"/>
      <c r="G60" s="40"/>
      <c r="H60" s="37"/>
      <c r="I60" s="43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3"/>
      <c r="AD60" s="8"/>
      <c r="AE60" s="8"/>
      <c r="AF60" s="8"/>
      <c r="AG60" s="23"/>
      <c r="AH60" s="16"/>
      <c r="AI60" s="16"/>
      <c r="AJ60" s="8"/>
      <c r="AK60" s="8"/>
      <c r="AL60" s="10"/>
    </row>
    <row r="61" spans="2:38" x14ac:dyDescent="0.25">
      <c r="B61" s="6"/>
      <c r="C61" s="6"/>
      <c r="D61" s="7"/>
      <c r="E61" s="40"/>
      <c r="F61" s="40"/>
      <c r="G61" s="40"/>
      <c r="H61" s="37"/>
      <c r="I61" s="43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3"/>
      <c r="AD61" s="8"/>
      <c r="AE61" s="8"/>
      <c r="AF61" s="8"/>
      <c r="AG61" s="23"/>
      <c r="AH61" s="16"/>
      <c r="AI61" s="16"/>
      <c r="AJ61" s="8"/>
      <c r="AK61" s="8"/>
      <c r="AL61" s="10"/>
    </row>
    <row r="62" spans="2:38" s="45" customFormat="1" x14ac:dyDescent="0.25">
      <c r="B62" s="6" t="s">
        <v>124</v>
      </c>
      <c r="C62" s="8" t="s">
        <v>106</v>
      </c>
      <c r="D62" s="7" t="s">
        <v>346</v>
      </c>
      <c r="E62" s="39">
        <v>2</v>
      </c>
      <c r="F62" s="39"/>
      <c r="G62" s="37">
        <v>4.5</v>
      </c>
      <c r="H62" s="82" t="s">
        <v>619</v>
      </c>
      <c r="I62" s="43">
        <f t="shared" si="6"/>
        <v>0.9</v>
      </c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"/>
      <c r="AD62" s="22"/>
      <c r="AE62" s="16"/>
      <c r="AF62" s="8"/>
      <c r="AG62" s="8"/>
      <c r="AH62" s="3"/>
      <c r="AI62" s="16"/>
      <c r="AJ62" s="16"/>
      <c r="AK62" s="16"/>
      <c r="AL62" s="6"/>
    </row>
    <row r="63" spans="2:38" s="45" customFormat="1" x14ac:dyDescent="0.25">
      <c r="B63" s="6" t="s">
        <v>124</v>
      </c>
      <c r="C63" s="8" t="s">
        <v>106</v>
      </c>
      <c r="D63" s="7" t="s">
        <v>347</v>
      </c>
      <c r="E63" s="44">
        <v>2</v>
      </c>
      <c r="F63" s="44"/>
      <c r="G63" s="43">
        <v>9</v>
      </c>
      <c r="H63" s="82" t="s">
        <v>618</v>
      </c>
      <c r="I63" s="43">
        <f t="shared" si="6"/>
        <v>1.8</v>
      </c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3"/>
      <c r="AD63" s="23"/>
      <c r="AE63" s="23"/>
      <c r="AF63" s="8"/>
      <c r="AG63" s="8"/>
      <c r="AH63" s="8"/>
      <c r="AI63" s="8"/>
      <c r="AJ63" s="8"/>
      <c r="AK63" s="8"/>
      <c r="AL63" s="10"/>
    </row>
    <row r="64" spans="2:38" s="45" customFormat="1" x14ac:dyDescent="0.25">
      <c r="B64" s="6" t="s">
        <v>124</v>
      </c>
      <c r="C64" s="8" t="s">
        <v>106</v>
      </c>
      <c r="D64" s="7" t="s">
        <v>348</v>
      </c>
      <c r="E64" s="44">
        <v>2</v>
      </c>
      <c r="F64" s="44"/>
      <c r="G64" s="43">
        <v>1</v>
      </c>
      <c r="H64" s="82" t="s">
        <v>618</v>
      </c>
      <c r="I64" s="43">
        <f t="shared" si="6"/>
        <v>0.2</v>
      </c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3"/>
      <c r="AD64" s="8"/>
      <c r="AE64" s="8"/>
      <c r="AF64" s="8"/>
      <c r="AG64" s="8"/>
      <c r="AH64" s="8"/>
      <c r="AI64" s="8"/>
      <c r="AJ64" s="8"/>
      <c r="AK64" s="8"/>
      <c r="AL64" s="10"/>
    </row>
    <row r="65" spans="2:38" x14ac:dyDescent="0.25">
      <c r="B65" s="6" t="s">
        <v>124</v>
      </c>
      <c r="C65" s="8" t="s">
        <v>106</v>
      </c>
      <c r="D65" s="7" t="s">
        <v>349</v>
      </c>
      <c r="E65" s="39">
        <v>3</v>
      </c>
      <c r="F65" s="39"/>
      <c r="G65" s="37">
        <v>2.5</v>
      </c>
      <c r="H65" s="82" t="s">
        <v>618</v>
      </c>
      <c r="I65" s="43">
        <f t="shared" si="6"/>
        <v>0.5</v>
      </c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"/>
      <c r="AD65" s="22"/>
      <c r="AE65" s="16"/>
      <c r="AF65" s="8"/>
      <c r="AG65" s="8"/>
      <c r="AH65" s="3"/>
      <c r="AI65" s="16"/>
      <c r="AJ65" s="16"/>
      <c r="AK65" s="16"/>
      <c r="AL65" s="6"/>
    </row>
    <row r="66" spans="2:38" x14ac:dyDescent="0.25">
      <c r="B66" s="6" t="s">
        <v>124</v>
      </c>
      <c r="C66" s="8" t="s">
        <v>106</v>
      </c>
      <c r="D66" s="7" t="s">
        <v>350</v>
      </c>
      <c r="E66" s="44">
        <v>3</v>
      </c>
      <c r="F66" s="44"/>
      <c r="G66" s="43">
        <v>2</v>
      </c>
      <c r="H66" s="82" t="s">
        <v>618</v>
      </c>
      <c r="I66" s="43">
        <f t="shared" si="6"/>
        <v>0.4</v>
      </c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3"/>
      <c r="AD66" s="8"/>
      <c r="AE66" s="16"/>
      <c r="AF66" s="8"/>
      <c r="AG66" s="8"/>
      <c r="AH66" s="3"/>
      <c r="AI66" s="16"/>
      <c r="AJ66" s="16"/>
      <c r="AK66" s="16"/>
      <c r="AL66" s="6"/>
    </row>
    <row r="67" spans="2:38" x14ac:dyDescent="0.25">
      <c r="B67" s="6" t="s">
        <v>124</v>
      </c>
      <c r="C67" s="8" t="s">
        <v>106</v>
      </c>
      <c r="D67" s="7" t="s">
        <v>351</v>
      </c>
      <c r="E67" s="44">
        <v>4</v>
      </c>
      <c r="F67" s="44"/>
      <c r="G67" s="44"/>
      <c r="H67" s="44"/>
      <c r="I67" s="43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3"/>
      <c r="AD67" s="16"/>
      <c r="AE67" s="16"/>
      <c r="AF67" s="8"/>
      <c r="AG67" s="8"/>
      <c r="AH67" s="3"/>
      <c r="AI67" s="16"/>
      <c r="AJ67" s="16"/>
      <c r="AK67" s="16"/>
      <c r="AL67" s="6"/>
    </row>
    <row r="68" spans="2:38" x14ac:dyDescent="0.25">
      <c r="B68" s="6" t="s">
        <v>124</v>
      </c>
      <c r="C68" s="8" t="s">
        <v>106</v>
      </c>
      <c r="D68" s="7" t="s">
        <v>352</v>
      </c>
      <c r="E68" s="44">
        <v>4</v>
      </c>
      <c r="F68" s="44"/>
      <c r="G68" s="44"/>
      <c r="H68" s="44"/>
      <c r="I68" s="43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3"/>
      <c r="AD68" s="23"/>
      <c r="AE68" s="23"/>
      <c r="AF68" s="8"/>
      <c r="AG68" s="8"/>
      <c r="AH68" s="8"/>
      <c r="AI68" s="8"/>
      <c r="AJ68" s="8"/>
      <c r="AK68" s="8"/>
      <c r="AL68" s="10"/>
    </row>
    <row r="69" spans="2:38" s="45" customFormat="1" x14ac:dyDescent="0.25">
      <c r="B69" s="6" t="s">
        <v>124</v>
      </c>
      <c r="C69" s="8" t="s">
        <v>111</v>
      </c>
      <c r="D69" s="7" t="s">
        <v>365</v>
      </c>
      <c r="E69" s="44">
        <v>2</v>
      </c>
      <c r="F69" s="44"/>
      <c r="G69" s="44"/>
      <c r="H69" s="44"/>
      <c r="I69" s="43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3"/>
      <c r="AD69" s="23"/>
      <c r="AE69" s="23"/>
      <c r="AF69" s="8"/>
      <c r="AG69" s="8"/>
      <c r="AH69" s="8"/>
      <c r="AI69" s="8"/>
      <c r="AJ69" s="8"/>
      <c r="AK69" s="8"/>
      <c r="AL69" s="10"/>
    </row>
    <row r="70" spans="2:38" s="45" customFormat="1" x14ac:dyDescent="0.25">
      <c r="B70" s="6" t="s">
        <v>124</v>
      </c>
      <c r="C70" s="8" t="s">
        <v>62</v>
      </c>
      <c r="D70" s="7" t="s">
        <v>366</v>
      </c>
      <c r="E70" s="44">
        <v>2</v>
      </c>
      <c r="F70" s="44"/>
      <c r="G70" s="43">
        <v>1</v>
      </c>
      <c r="H70" s="43"/>
      <c r="I70" s="43">
        <f t="shared" si="6"/>
        <v>0.2</v>
      </c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3"/>
      <c r="AD70" s="23"/>
      <c r="AE70" s="23"/>
      <c r="AF70" s="23"/>
      <c r="AG70" s="8"/>
      <c r="AH70" s="8"/>
      <c r="AI70" s="8"/>
      <c r="AJ70" s="8"/>
      <c r="AK70" s="8"/>
      <c r="AL70" s="10"/>
    </row>
    <row r="71" spans="2:38" s="45" customFormat="1" x14ac:dyDescent="0.25">
      <c r="B71" s="6" t="s">
        <v>124</v>
      </c>
      <c r="C71" s="8" t="s">
        <v>62</v>
      </c>
      <c r="D71" s="7" t="s">
        <v>116</v>
      </c>
      <c r="E71" s="44">
        <v>2</v>
      </c>
      <c r="F71" s="44"/>
      <c r="G71" s="43">
        <v>1</v>
      </c>
      <c r="H71" s="43"/>
      <c r="I71" s="43">
        <f t="shared" si="6"/>
        <v>0.2</v>
      </c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3"/>
      <c r="AD71" s="23"/>
      <c r="AE71" s="23"/>
      <c r="AF71" s="8"/>
      <c r="AG71" s="23"/>
      <c r="AH71" s="23"/>
      <c r="AI71" s="8"/>
      <c r="AJ71" s="8"/>
      <c r="AK71" s="8"/>
      <c r="AL71" s="10"/>
    </row>
    <row r="72" spans="2:38" x14ac:dyDescent="0.25">
      <c r="B72" s="6" t="s">
        <v>124</v>
      </c>
      <c r="C72" s="8" t="s">
        <v>62</v>
      </c>
      <c r="D72" s="7" t="s">
        <v>117</v>
      </c>
      <c r="E72" s="44">
        <v>3</v>
      </c>
      <c r="F72" s="44"/>
      <c r="G72" s="43"/>
      <c r="H72" s="43"/>
      <c r="I72" s="43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8"/>
      <c r="AD72" s="23"/>
      <c r="AE72" s="23"/>
      <c r="AF72" s="8"/>
      <c r="AG72" s="8"/>
      <c r="AH72" s="8"/>
      <c r="AI72" s="8"/>
      <c r="AJ72" s="8"/>
      <c r="AK72" s="8"/>
      <c r="AL72" s="10"/>
    </row>
    <row r="73" spans="2:38" s="45" customFormat="1" x14ac:dyDescent="0.25">
      <c r="B73" s="6" t="s">
        <v>124</v>
      </c>
      <c r="C73" s="8" t="s">
        <v>62</v>
      </c>
      <c r="D73" s="7" t="s">
        <v>108</v>
      </c>
      <c r="E73" s="44">
        <v>2</v>
      </c>
      <c r="F73" s="44"/>
      <c r="G73" s="43">
        <v>1</v>
      </c>
      <c r="H73" s="43"/>
      <c r="I73" s="43">
        <f t="shared" si="6"/>
        <v>0.2</v>
      </c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8"/>
      <c r="AD73" s="23"/>
      <c r="AE73" s="23"/>
      <c r="AF73" s="8"/>
      <c r="AG73" s="8"/>
      <c r="AH73" s="8"/>
      <c r="AI73" s="8"/>
      <c r="AJ73" s="8"/>
      <c r="AK73" s="8"/>
      <c r="AL73" s="10"/>
    </row>
    <row r="74" spans="2:38" s="45" customFormat="1" x14ac:dyDescent="0.25">
      <c r="B74" s="6" t="s">
        <v>124</v>
      </c>
      <c r="C74" s="8" t="s">
        <v>62</v>
      </c>
      <c r="D74" s="7" t="s">
        <v>118</v>
      </c>
      <c r="E74" s="44">
        <v>2</v>
      </c>
      <c r="F74" s="44"/>
      <c r="G74" s="43">
        <v>1</v>
      </c>
      <c r="H74" s="43"/>
      <c r="I74" s="43">
        <f t="shared" si="6"/>
        <v>0.2</v>
      </c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8"/>
      <c r="AD74" s="23"/>
      <c r="AE74" s="23"/>
      <c r="AF74" s="8"/>
      <c r="AG74" s="8"/>
      <c r="AH74" s="8"/>
      <c r="AI74" s="8"/>
      <c r="AJ74" s="8"/>
      <c r="AK74" s="8"/>
      <c r="AL74" s="10"/>
    </row>
    <row r="75" spans="2:38" x14ac:dyDescent="0.25">
      <c r="B75" s="6" t="s">
        <v>124</v>
      </c>
      <c r="C75" s="8" t="s">
        <v>62</v>
      </c>
      <c r="D75" s="7" t="s">
        <v>109</v>
      </c>
      <c r="E75" s="44">
        <v>3</v>
      </c>
      <c r="F75" s="44"/>
      <c r="G75" s="44"/>
      <c r="H75" s="44"/>
      <c r="I75" s="43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8"/>
      <c r="AD75" s="8"/>
      <c r="AE75" s="8"/>
      <c r="AF75" s="8"/>
      <c r="AG75" s="8"/>
      <c r="AH75" s="8"/>
      <c r="AI75" s="8"/>
      <c r="AJ75" s="8"/>
      <c r="AK75" s="8"/>
      <c r="AL75" s="10"/>
    </row>
    <row r="76" spans="2:38" s="45" customFormat="1" x14ac:dyDescent="0.25">
      <c r="B76" s="6" t="s">
        <v>124</v>
      </c>
      <c r="C76" s="8" t="s">
        <v>112</v>
      </c>
      <c r="D76" s="7" t="s">
        <v>119</v>
      </c>
      <c r="E76" s="44"/>
      <c r="F76" s="44"/>
      <c r="G76" s="44"/>
      <c r="H76" s="44"/>
      <c r="I76" s="43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8"/>
      <c r="AD76" s="8"/>
      <c r="AE76" s="8"/>
      <c r="AF76" s="8"/>
      <c r="AG76" s="8"/>
      <c r="AH76" s="8"/>
      <c r="AI76" s="8"/>
      <c r="AJ76" s="8"/>
      <c r="AK76" s="8"/>
      <c r="AL76" s="10"/>
    </row>
    <row r="77" spans="2:38" s="45" customFormat="1" x14ac:dyDescent="0.25">
      <c r="B77" s="6" t="s">
        <v>124</v>
      </c>
      <c r="C77" s="8" t="s">
        <v>112</v>
      </c>
      <c r="D77" s="7" t="s">
        <v>120</v>
      </c>
      <c r="E77" s="44"/>
      <c r="F77" s="44"/>
      <c r="G77" s="44"/>
      <c r="H77" s="44"/>
      <c r="I77" s="43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8"/>
      <c r="AD77" s="8"/>
      <c r="AE77" s="8"/>
      <c r="AF77" s="8"/>
      <c r="AG77" s="8"/>
      <c r="AH77" s="8"/>
      <c r="AI77" s="8"/>
      <c r="AJ77" s="8"/>
      <c r="AK77" s="8"/>
      <c r="AL77" s="10"/>
    </row>
    <row r="78" spans="2:38" s="45" customFormat="1" x14ac:dyDescent="0.25">
      <c r="B78" s="6" t="s">
        <v>124</v>
      </c>
      <c r="C78" s="8" t="s">
        <v>112</v>
      </c>
      <c r="D78" s="7" t="s">
        <v>110</v>
      </c>
      <c r="E78" s="44"/>
      <c r="F78" s="44"/>
      <c r="G78" s="44"/>
      <c r="H78" s="44"/>
      <c r="I78" s="43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8"/>
      <c r="AD78" s="8"/>
      <c r="AE78" s="8"/>
      <c r="AF78" s="8"/>
      <c r="AG78" s="8"/>
      <c r="AH78" s="8"/>
      <c r="AI78" s="8"/>
      <c r="AJ78" s="8"/>
      <c r="AK78" s="8"/>
      <c r="AL78" s="10"/>
    </row>
    <row r="79" spans="2:38" s="45" customFormat="1" x14ac:dyDescent="0.25">
      <c r="B79" s="6" t="s">
        <v>124</v>
      </c>
      <c r="C79" s="8" t="s">
        <v>112</v>
      </c>
      <c r="D79" s="7" t="s">
        <v>121</v>
      </c>
      <c r="E79" s="42"/>
      <c r="F79" s="42"/>
      <c r="G79" s="42"/>
      <c r="H79" s="42"/>
      <c r="I79" s="43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8"/>
      <c r="AD79" s="8"/>
      <c r="AE79" s="8"/>
      <c r="AF79" s="8"/>
      <c r="AG79" s="8"/>
      <c r="AH79" s="8"/>
      <c r="AI79" s="8"/>
      <c r="AJ79" s="8"/>
      <c r="AK79" s="8"/>
      <c r="AL79" s="25"/>
    </row>
    <row r="80" spans="2:38" s="45" customFormat="1" x14ac:dyDescent="0.25">
      <c r="B80" s="6" t="s">
        <v>124</v>
      </c>
      <c r="C80" s="8" t="s">
        <v>114</v>
      </c>
      <c r="D80" s="7" t="s">
        <v>122</v>
      </c>
      <c r="E80" s="44"/>
      <c r="F80" s="44"/>
      <c r="G80" s="44"/>
      <c r="H80" s="44"/>
      <c r="I80" s="43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4"/>
      <c r="X80" s="44"/>
      <c r="Y80" s="44"/>
      <c r="Z80" s="44"/>
      <c r="AA80" s="44"/>
      <c r="AB80" s="44"/>
      <c r="AC80" s="8"/>
      <c r="AD80" s="8"/>
      <c r="AE80" s="8"/>
      <c r="AF80" s="8"/>
      <c r="AG80" s="8"/>
      <c r="AH80" s="8"/>
      <c r="AI80" s="8"/>
      <c r="AJ80" s="8"/>
      <c r="AK80" s="8"/>
      <c r="AL80" s="10"/>
    </row>
    <row r="81" spans="2:38" s="45" customFormat="1" x14ac:dyDescent="0.25">
      <c r="B81" s="6" t="s">
        <v>124</v>
      </c>
      <c r="C81" s="10" t="s">
        <v>114</v>
      </c>
      <c r="D81" s="7" t="s">
        <v>123</v>
      </c>
      <c r="E81" s="44"/>
      <c r="F81" s="44"/>
      <c r="G81" s="44"/>
      <c r="H81" s="44"/>
      <c r="I81" s="43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4"/>
      <c r="X81" s="44"/>
      <c r="Y81" s="44"/>
      <c r="Z81" s="44"/>
      <c r="AA81" s="44"/>
      <c r="AB81" s="44"/>
      <c r="AC81" s="8"/>
      <c r="AD81" s="23"/>
      <c r="AE81" s="23"/>
      <c r="AF81" s="8"/>
      <c r="AG81" s="8"/>
      <c r="AH81" s="8"/>
      <c r="AI81" s="8"/>
      <c r="AJ81" s="8"/>
      <c r="AK81" s="8"/>
      <c r="AL81" s="10"/>
    </row>
    <row r="82" spans="2:38" s="45" customFormat="1" x14ac:dyDescent="0.25">
      <c r="B82" s="8" t="s">
        <v>136</v>
      </c>
      <c r="C82" s="8"/>
      <c r="D82" s="19"/>
      <c r="E82" s="44"/>
      <c r="F82" s="44"/>
      <c r="G82" s="44"/>
      <c r="H82" s="44"/>
      <c r="I82" s="43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8"/>
      <c r="AD82" s="23"/>
      <c r="AE82" s="23"/>
      <c r="AF82" s="8"/>
      <c r="AG82" s="8"/>
      <c r="AH82" s="8"/>
      <c r="AI82" s="8"/>
      <c r="AJ82" s="8"/>
      <c r="AK82" s="8"/>
      <c r="AL82" s="10"/>
    </row>
    <row r="83" spans="2:38" s="45" customFormat="1" x14ac:dyDescent="0.25">
      <c r="B83" s="8" t="s">
        <v>137</v>
      </c>
      <c r="C83" s="8"/>
      <c r="D83" s="10"/>
      <c r="E83" s="44"/>
      <c r="F83" s="44"/>
      <c r="G83" s="44"/>
      <c r="H83" s="44"/>
      <c r="I83" s="43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8"/>
      <c r="AD83" s="8"/>
      <c r="AE83" s="8"/>
      <c r="AF83" s="8"/>
      <c r="AG83" s="8"/>
      <c r="AH83" s="8"/>
      <c r="AI83" s="8"/>
      <c r="AJ83" s="8"/>
      <c r="AK83" s="8"/>
      <c r="AL83" s="10"/>
    </row>
    <row r="84" spans="2:38" s="45" customFormat="1" x14ac:dyDescent="0.25">
      <c r="B84" s="8"/>
      <c r="C84" s="8"/>
      <c r="D84" s="10"/>
      <c r="E84" s="44"/>
      <c r="F84" s="44"/>
      <c r="G84" s="44"/>
      <c r="H84" s="44"/>
      <c r="I84" s="43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8"/>
      <c r="AD84" s="8"/>
      <c r="AE84" s="8"/>
      <c r="AF84" s="8"/>
      <c r="AG84" s="8"/>
      <c r="AH84" s="8"/>
      <c r="AI84" s="8"/>
      <c r="AJ84" s="8"/>
      <c r="AK84" s="8"/>
      <c r="AL84" s="10"/>
    </row>
    <row r="85" spans="2:38" s="45" customFormat="1" ht="208" x14ac:dyDescent="0.25">
      <c r="B85" s="8"/>
      <c r="C85" s="8"/>
      <c r="D85" s="10"/>
      <c r="E85" s="44"/>
      <c r="F85" s="44"/>
      <c r="G85" s="44">
        <f>SUM(G19:G83)</f>
        <v>123</v>
      </c>
      <c r="H85" s="44"/>
      <c r="I85" s="44">
        <f>SUM(I19:I83)</f>
        <v>24.599999999999998</v>
      </c>
      <c r="J85" s="44">
        <f>SUM(J15:J83)*1.5</f>
        <v>62.25</v>
      </c>
      <c r="K85" s="44">
        <f>SUM(K19:K83)</f>
        <v>6</v>
      </c>
      <c r="L85" s="44">
        <f>SUM(L19:L83)</f>
        <v>3</v>
      </c>
      <c r="M85" s="51">
        <f>SUM(M15:M83)*1.5</f>
        <v>148.5</v>
      </c>
      <c r="N85" s="44"/>
      <c r="O85" s="51">
        <f>SUM(O15:O83)*1.5</f>
        <v>118.5</v>
      </c>
      <c r="P85" s="43"/>
      <c r="Q85" s="47" t="s">
        <v>436</v>
      </c>
      <c r="R85" s="44">
        <f>SUM(R19:R83)</f>
        <v>284</v>
      </c>
      <c r="S85" s="51">
        <f>SUM(S19:S83)</f>
        <v>188.5</v>
      </c>
      <c r="T85" s="44">
        <f>SUM(T19:T83)</f>
        <v>71</v>
      </c>
      <c r="U85" s="44">
        <f>SUM(U15:U83)*1.3</f>
        <v>90.674999999999997</v>
      </c>
      <c r="V85" s="44">
        <f>SUM(V15:V83)*2</f>
        <v>279.5</v>
      </c>
      <c r="W85" s="44"/>
      <c r="X85" s="36" t="s">
        <v>640</v>
      </c>
      <c r="Y85" s="44"/>
      <c r="Z85" s="44"/>
      <c r="AA85" s="44"/>
      <c r="AB85" s="44"/>
      <c r="AC85" s="8"/>
      <c r="AD85" s="8"/>
      <c r="AE85" s="8"/>
      <c r="AF85" s="8"/>
      <c r="AG85" s="8"/>
      <c r="AH85" s="8"/>
      <c r="AI85" s="8"/>
      <c r="AJ85" s="8"/>
      <c r="AK85" s="8"/>
      <c r="AL85" s="10"/>
    </row>
    <row r="86" spans="2:38" s="45" customFormat="1" x14ac:dyDescent="0.25">
      <c r="B86" s="8"/>
      <c r="C86" s="8" t="s">
        <v>623</v>
      </c>
      <c r="D86" s="10"/>
      <c r="E86" s="44" t="s">
        <v>624</v>
      </c>
      <c r="F86" s="44"/>
      <c r="G86" s="44" t="s">
        <v>625</v>
      </c>
      <c r="H86" s="87" t="s">
        <v>626</v>
      </c>
      <c r="I86" s="88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8"/>
      <c r="AD86" s="23"/>
      <c r="AE86" s="23"/>
      <c r="AF86" s="8"/>
      <c r="AG86" s="8"/>
      <c r="AH86" s="8"/>
      <c r="AI86" s="8"/>
      <c r="AJ86" s="8"/>
      <c r="AK86" s="8"/>
      <c r="AL86" s="10"/>
    </row>
    <row r="87" spans="2:38" s="45" customFormat="1" x14ac:dyDescent="0.25">
      <c r="B87" s="6" t="s">
        <v>627</v>
      </c>
      <c r="C87" s="10" t="s">
        <v>628</v>
      </c>
      <c r="D87" s="19" t="s">
        <v>629</v>
      </c>
      <c r="E87" s="44" t="s">
        <v>630</v>
      </c>
      <c r="F87" s="89"/>
      <c r="G87" s="44">
        <v>3</v>
      </c>
      <c r="H87" s="91">
        <f>33-6</f>
        <v>27</v>
      </c>
      <c r="I87" s="91">
        <f t="shared" ref="I87" si="8">H87*G87</f>
        <v>81</v>
      </c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8"/>
      <c r="AD87" s="8"/>
      <c r="AE87" s="8"/>
      <c r="AF87" s="8"/>
      <c r="AG87" s="8"/>
      <c r="AH87" s="8"/>
      <c r="AI87" s="8"/>
      <c r="AJ87" s="8"/>
      <c r="AK87" s="8"/>
      <c r="AL87" s="10"/>
    </row>
    <row r="88" spans="2:38" s="45" customFormat="1" x14ac:dyDescent="0.25">
      <c r="B88" s="8"/>
      <c r="C88" s="8"/>
      <c r="D88" s="24"/>
      <c r="E88" s="44" t="s">
        <v>631</v>
      </c>
      <c r="F88" s="44"/>
      <c r="G88" s="44">
        <v>9</v>
      </c>
      <c r="H88" s="91" t="s">
        <v>632</v>
      </c>
      <c r="I88" s="91">
        <f>H88*G88</f>
        <v>270</v>
      </c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8"/>
      <c r="AD88" s="8"/>
      <c r="AE88" s="8"/>
      <c r="AF88" s="8"/>
      <c r="AG88" s="8"/>
      <c r="AH88" s="8"/>
      <c r="AI88" s="8"/>
      <c r="AJ88" s="8"/>
      <c r="AK88" s="8"/>
      <c r="AL88" s="10"/>
    </row>
    <row r="89" spans="2:38" s="45" customFormat="1" x14ac:dyDescent="0.25">
      <c r="B89" s="8"/>
      <c r="C89" s="8"/>
      <c r="D89" s="24"/>
      <c r="E89" s="44" t="s">
        <v>633</v>
      </c>
      <c r="F89" s="44"/>
      <c r="G89" s="44">
        <v>12</v>
      </c>
      <c r="H89" s="91" t="s">
        <v>632</v>
      </c>
      <c r="I89" s="91">
        <f>H89*G89</f>
        <v>360</v>
      </c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8"/>
      <c r="AD89" s="23"/>
      <c r="AE89" s="23"/>
      <c r="AF89" s="8"/>
      <c r="AG89" s="8"/>
      <c r="AH89" s="8"/>
      <c r="AI89" s="8"/>
      <c r="AJ89" s="8"/>
      <c r="AK89" s="8"/>
      <c r="AL89" s="10"/>
    </row>
    <row r="90" spans="2:38" s="45" customFormat="1" x14ac:dyDescent="0.25">
      <c r="B90" s="8"/>
      <c r="C90" s="8"/>
      <c r="D90" s="10" t="s">
        <v>634</v>
      </c>
      <c r="E90" s="44" t="s">
        <v>630</v>
      </c>
      <c r="F90" s="44"/>
      <c r="G90" s="44">
        <v>1</v>
      </c>
      <c r="H90" s="91">
        <f>33-6</f>
        <v>27</v>
      </c>
      <c r="I90" s="91">
        <f>H90*G90</f>
        <v>27</v>
      </c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8"/>
      <c r="AD90" s="23"/>
      <c r="AE90" s="23"/>
      <c r="AF90" s="8"/>
      <c r="AG90" s="8"/>
      <c r="AH90" s="8"/>
      <c r="AI90" s="8"/>
      <c r="AJ90" s="8"/>
      <c r="AK90" s="8"/>
      <c r="AL90" s="10"/>
    </row>
    <row r="91" spans="2:38" s="45" customFormat="1" x14ac:dyDescent="0.25">
      <c r="B91" s="8"/>
      <c r="C91" s="8"/>
      <c r="D91" s="19"/>
      <c r="E91" s="44" t="s">
        <v>631</v>
      </c>
      <c r="F91" s="44"/>
      <c r="G91" s="44">
        <v>5</v>
      </c>
      <c r="H91" s="91">
        <v>30</v>
      </c>
      <c r="I91" s="91">
        <f>H91*G91</f>
        <v>150</v>
      </c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8"/>
      <c r="AD91" s="8"/>
      <c r="AE91" s="8"/>
      <c r="AF91" s="8"/>
      <c r="AG91" s="8"/>
      <c r="AH91" s="8"/>
      <c r="AI91" s="8"/>
      <c r="AJ91" s="8"/>
      <c r="AK91" s="8"/>
      <c r="AL91" s="10"/>
    </row>
    <row r="92" spans="2:38" s="45" customFormat="1" x14ac:dyDescent="0.25">
      <c r="B92" s="8"/>
      <c r="C92" s="8"/>
      <c r="D92" s="19"/>
      <c r="E92" s="44" t="s">
        <v>633</v>
      </c>
      <c r="F92" s="44"/>
      <c r="G92" s="44">
        <v>7</v>
      </c>
      <c r="H92" s="91">
        <v>30</v>
      </c>
      <c r="I92" s="91">
        <f>H92*G92</f>
        <v>210</v>
      </c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8"/>
      <c r="AD92" s="8"/>
      <c r="AE92" s="8"/>
      <c r="AF92" s="8"/>
      <c r="AG92" s="8"/>
      <c r="AH92" s="8"/>
      <c r="AI92" s="8"/>
      <c r="AJ92" s="8"/>
      <c r="AK92" s="8"/>
      <c r="AL92" s="10"/>
    </row>
    <row r="93" spans="2:38" s="45" customFormat="1" x14ac:dyDescent="0.25">
      <c r="B93" s="8"/>
      <c r="C93" s="8" t="s">
        <v>635</v>
      </c>
      <c r="D93" s="19"/>
      <c r="E93" s="44" t="s">
        <v>630</v>
      </c>
      <c r="F93" s="44"/>
      <c r="G93" s="44">
        <v>5</v>
      </c>
      <c r="H93" s="90"/>
      <c r="I93" s="91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8"/>
      <c r="AD93" s="8"/>
      <c r="AE93" s="8"/>
      <c r="AF93" s="8"/>
      <c r="AG93" s="8"/>
      <c r="AH93" s="8"/>
      <c r="AI93" s="8"/>
      <c r="AJ93" s="8"/>
      <c r="AK93" s="8"/>
      <c r="AL93" s="10"/>
    </row>
    <row r="94" spans="2:38" s="45" customFormat="1" x14ac:dyDescent="0.25">
      <c r="B94" s="8"/>
      <c r="C94" s="8"/>
      <c r="D94" s="8"/>
      <c r="E94" s="44" t="s">
        <v>631</v>
      </c>
      <c r="F94" s="44"/>
      <c r="G94" s="44">
        <v>10</v>
      </c>
      <c r="H94" s="90"/>
      <c r="I94" s="91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8"/>
      <c r="AD94" s="8"/>
      <c r="AE94" s="8"/>
      <c r="AF94" s="8"/>
      <c r="AG94" s="8"/>
      <c r="AH94" s="8"/>
      <c r="AI94" s="8"/>
      <c r="AJ94" s="8"/>
      <c r="AK94" s="8"/>
      <c r="AL94" s="10"/>
    </row>
    <row r="95" spans="2:38" s="45" customFormat="1" x14ac:dyDescent="0.25">
      <c r="B95" s="8"/>
      <c r="C95" s="8" t="s">
        <v>636</v>
      </c>
      <c r="D95" s="10" t="s">
        <v>637</v>
      </c>
      <c r="E95" s="44"/>
      <c r="F95" s="44"/>
      <c r="G95" s="44">
        <v>5</v>
      </c>
      <c r="H95" s="90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  <c r="AF95" s="91"/>
      <c r="AG95" s="91"/>
      <c r="AH95" s="91"/>
      <c r="AI95" s="91"/>
      <c r="AJ95" s="91"/>
      <c r="AK95" s="91"/>
      <c r="AL95" s="91"/>
    </row>
    <row r="96" spans="2:38" s="45" customFormat="1" x14ac:dyDescent="0.25">
      <c r="B96" s="8"/>
      <c r="C96" s="8"/>
      <c r="D96" s="10" t="s">
        <v>638</v>
      </c>
      <c r="E96" s="44"/>
      <c r="F96" s="44"/>
      <c r="G96" s="44">
        <v>2</v>
      </c>
      <c r="H96" s="90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  <c r="AC96" s="91"/>
      <c r="AD96" s="91"/>
      <c r="AE96" s="91"/>
      <c r="AF96" s="91"/>
      <c r="AG96" s="91"/>
      <c r="AH96" s="91"/>
      <c r="AI96" s="91"/>
      <c r="AJ96" s="91"/>
      <c r="AK96" s="91"/>
      <c r="AL96" s="91"/>
    </row>
    <row r="97" spans="2:38" s="45" customFormat="1" x14ac:dyDescent="0.25">
      <c r="B97" s="8"/>
      <c r="C97" s="8"/>
      <c r="D97" s="10" t="s">
        <v>639</v>
      </c>
      <c r="E97" s="44"/>
      <c r="F97" s="44"/>
      <c r="G97" s="44">
        <v>0.25</v>
      </c>
      <c r="H97" s="90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  <c r="AD97" s="91"/>
      <c r="AE97" s="91"/>
      <c r="AF97" s="91"/>
      <c r="AG97" s="91"/>
      <c r="AH97" s="91"/>
      <c r="AI97" s="91"/>
      <c r="AJ97" s="91"/>
      <c r="AK97" s="91"/>
      <c r="AL97" s="91"/>
    </row>
  </sheetData>
  <mergeCells count="1">
    <mergeCell ref="B36:AL36"/>
  </mergeCells>
  <phoneticPr fontId="4" type="noConversion"/>
  <conditionalFormatting sqref="E3:E6 D14 D3:D11 B19:G19 F31:G31 B29:E35 B18:M18 I19:AL19 I31:AL31 B20:AL28 F32:AL35 F29:AL30 A17:AL17 D37:AL37 J38:U54 J55:AL94 O18:U18 E8:E14">
    <cfRule type="cellIs" dxfId="71" priority="36" operator="equal">
      <formula>"TBD"</formula>
    </cfRule>
  </conditionalFormatting>
  <conditionalFormatting sqref="B63:B81 B36 B37:C39 D38:G39 B82:I85 B40:G52 B62:G62 C63:G66 I38:I81 C67:H81 H19 H38:H52 H62:H66 X38:AL54 B53:H61 H31">
    <cfRule type="cellIs" dxfId="70" priority="35" operator="equal">
      <formula>"TBD"</formula>
    </cfRule>
  </conditionalFormatting>
  <conditionalFormatting sqref="AC37:AC71 P85 E19:G19 F31:G31 L22 T22:T30 T32:T34 AC22:AC35 I19:M19 I31:M31 O19:AC19 O31:AB31">
    <cfRule type="cellIs" dxfId="69" priority="33" operator="equal">
      <formula>"顺延"</formula>
    </cfRule>
    <cfRule type="containsText" dxfId="68" priority="34" operator="containsText" text="已完成">
      <formula>NOT(ISERROR(SEARCH("已完成",E19)))</formula>
    </cfRule>
  </conditionalFormatting>
  <conditionalFormatting sqref="AC37:AC94 P85 E19:G19 AC17 F31:G31 L22 T22:T30 T32:T34 AC22:AC35 I18:M19 I31:M31 O31:AB31 O19:AC19 O18:U18">
    <cfRule type="cellIs" dxfId="67" priority="32" operator="equal">
      <formula>"已完成"</formula>
    </cfRule>
  </conditionalFormatting>
  <conditionalFormatting sqref="B86:I86 B87:G97 I87:I97 H87:H92 J95:AL97">
    <cfRule type="cellIs" dxfId="66" priority="31" stopIfTrue="1" operator="equal">
      <formula>"TBD"</formula>
    </cfRule>
  </conditionalFormatting>
  <conditionalFormatting sqref="V38:W54">
    <cfRule type="cellIs" dxfId="65" priority="21" operator="equal">
      <formula>"TBD"</formula>
    </cfRule>
  </conditionalFormatting>
  <conditionalFormatting sqref="J20:L21 T20:U20 AC20:AC21">
    <cfRule type="cellIs" dxfId="64" priority="14" operator="equal">
      <formula>"顺延"</formula>
    </cfRule>
    <cfRule type="containsText" dxfId="63" priority="15" operator="containsText" text="已完成">
      <formula>NOT(ISERROR(SEARCH("已完成",J20)))</formula>
    </cfRule>
  </conditionalFormatting>
  <conditionalFormatting sqref="J20:L21 T20:U20 AC20:AC21">
    <cfRule type="cellIs" dxfId="62" priority="13" operator="equal">
      <formula>"已完成"</formula>
    </cfRule>
  </conditionalFormatting>
  <conditionalFormatting sqref="V20:W21">
    <cfRule type="cellIs" dxfId="61" priority="11" operator="equal">
      <formula>"顺延"</formula>
    </cfRule>
    <cfRule type="containsText" dxfId="60" priority="12" operator="containsText" text="已完成">
      <formula>NOT(ISERROR(SEARCH("已完成",V20)))</formula>
    </cfRule>
  </conditionalFormatting>
  <conditionalFormatting sqref="V20:W21">
    <cfRule type="cellIs" dxfId="59" priority="10" operator="equal">
      <formula>"已完成"</formula>
    </cfRule>
  </conditionalFormatting>
  <conditionalFormatting sqref="X18:AL18">
    <cfRule type="cellIs" dxfId="58" priority="9" operator="equal">
      <formula>"TBD"</formula>
    </cfRule>
  </conditionalFormatting>
  <conditionalFormatting sqref="M18">
    <cfRule type="cellIs" dxfId="57" priority="7" operator="equal">
      <formula>"顺延"</formula>
    </cfRule>
  </conditionalFormatting>
  <conditionalFormatting sqref="E18:G18 X18:AC18">
    <cfRule type="cellIs" dxfId="56" priority="6" operator="equal">
      <formula>"已完成"</formula>
    </cfRule>
  </conditionalFormatting>
  <conditionalFormatting sqref="V18:W18">
    <cfRule type="cellIs" dxfId="55" priority="5" operator="equal">
      <formula>"TBD"</formula>
    </cfRule>
  </conditionalFormatting>
  <conditionalFormatting sqref="V18:W18">
    <cfRule type="cellIs" dxfId="54" priority="2" operator="equal">
      <formula>"已完成"</formula>
    </cfRule>
  </conditionalFormatting>
  <conditionalFormatting sqref="N18">
    <cfRule type="cellIs" dxfId="53" priority="1" operator="equal">
      <formula>"TBD"</formula>
    </cfRule>
  </conditionalFormatting>
  <conditionalFormatting sqref="E18:G18 I18:L18">
    <cfRule type="cellIs" dxfId="52" priority="207" operator="equal">
      <formula>"顺延"</formula>
    </cfRule>
  </conditionalFormatting>
  <conditionalFormatting sqref="O18:AC18">
    <cfRule type="cellIs" dxfId="51" priority="244" operator="equal">
      <formula>"顺延"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54" operator="containsText" text="已完成" id="{C4853435-41CF-0147-B21C-2B34C5C85E51}">
            <xm:f>NOT(ISERROR(SEARCH("已完成",游戏范围!#REF!)))</xm:f>
            <x14:dxf>
              <fill>
                <patternFill>
                  <bgColor theme="0" tint="-0.24994659260841701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containsText" priority="255" operator="containsText" text="已完成" id="{C4853435-41CF-0147-B21C-2B34C5C85E51}">
            <xm:f>NOT(ISERROR(SEARCH("已完成",游戏范围!#REF!)))</xm:f>
            <x14:dxf>
              <fill>
                <patternFill>
                  <bgColor theme="0" tint="-0.24994659260841701"/>
                </patternFill>
              </fill>
            </x14:dxf>
          </x14:cfRule>
          <xm:sqref>E18:G18 I18:L18</xm:sqref>
        </x14:conditionalFormatting>
        <x14:conditionalFormatting xmlns:xm="http://schemas.microsoft.com/office/excel/2006/main">
          <x14:cfRule type="containsText" priority="257" operator="containsText" text="已完成" id="{C4853435-41CF-0147-B21C-2B34C5C85E51}">
            <xm:f>NOT(ISERROR(SEARCH("已完成",游戏范围!#REF!)))</xm:f>
            <x14:dxf>
              <fill>
                <patternFill>
                  <bgColor theme="0" tint="-0.24994659260841701"/>
                </patternFill>
              </fill>
            </x14:dxf>
          </x14:cfRule>
          <xm:sqref>O18:AC18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游戏范围</vt:lpstr>
      <vt:lpstr>版本计划</vt:lpstr>
      <vt:lpstr>问题</vt:lpstr>
      <vt:lpstr>工作表2</vt:lpstr>
      <vt:lpstr>策划规划</vt:lpstr>
      <vt:lpstr>里程碑2</vt:lpstr>
      <vt:lpstr>里程碑3</vt:lpstr>
      <vt:lpstr>里程碑4</vt:lpstr>
      <vt:lpstr>里程碑5</vt:lpstr>
      <vt:lpstr>里程碑6</vt:lpstr>
      <vt:lpstr>工作表1</vt:lpstr>
      <vt:lpstr>游戏范围（旧版）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2015-04-25T03:38:56Z</dcterms:created>
  <dcterms:modified xsi:type="dcterms:W3CDTF">2015-08-21T10:42:24Z</dcterms:modified>
</cp:coreProperties>
</file>