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440" tabRatio="500"/>
  </bookViews>
  <sheets>
    <sheet name="Overview_EN" sheetId="1" r:id="rId1"/>
    <sheet name="DataSheet" sheetId="3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F2" i="3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N3" a="1"/>
  <c r="AN3"/>
  <c r="AG2"/>
  <c r="AG3"/>
  <c r="AG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O3" a="1"/>
  <c r="AO3"/>
  <c r="AH2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P3" a="1"/>
  <c r="AP3"/>
  <c r="AI2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Q3" a="1"/>
  <c r="AQ3"/>
  <c r="AJ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R3" a="1"/>
  <c r="AR3"/>
  <c r="AK2"/>
  <c r="AK3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1"/>
  <c r="AK32"/>
  <c r="AK33"/>
  <c r="AK34"/>
  <c r="AK35"/>
  <c r="AK36"/>
  <c r="AK37"/>
  <c r="AK38"/>
  <c r="AS3" a="1"/>
  <c r="AS3"/>
  <c r="AN4" a="1"/>
  <c r="AN4"/>
  <c r="AO4" a="1"/>
  <c r="AO4"/>
  <c r="AP4" a="1"/>
  <c r="AP4"/>
  <c r="AQ4" a="1"/>
  <c r="AQ4"/>
  <c r="AR4" a="1"/>
  <c r="AR4"/>
  <c r="AS4" a="1"/>
  <c r="AS4"/>
  <c r="AN5" a="1"/>
  <c r="AN5"/>
  <c r="AO5" a="1"/>
  <c r="AO5"/>
  <c r="AP5" a="1"/>
  <c r="AP5"/>
  <c r="AQ5" a="1"/>
  <c r="AQ5"/>
  <c r="AR5" a="1"/>
  <c r="AR5"/>
  <c r="AS5" a="1"/>
  <c r="AS5"/>
  <c r="AN6" a="1"/>
  <c r="AN6"/>
  <c r="AO6" a="1"/>
  <c r="AO6"/>
  <c r="AP6" a="1"/>
  <c r="AP6"/>
  <c r="AQ6" a="1"/>
  <c r="AQ6"/>
  <c r="AR6" a="1"/>
  <c r="AR6"/>
  <c r="AS6" a="1"/>
  <c r="AS6"/>
  <c r="AN7" a="1"/>
  <c r="AN7"/>
  <c r="AO7" a="1"/>
  <c r="AO7"/>
  <c r="AP7" a="1"/>
  <c r="AP7"/>
  <c r="AQ7" a="1"/>
  <c r="AQ7"/>
  <c r="AR7" a="1"/>
  <c r="AR7"/>
  <c r="AS7" a="1"/>
  <c r="AS7"/>
  <c r="AN8" a="1"/>
  <c r="AN8"/>
  <c r="AO8" a="1"/>
  <c r="AO8"/>
  <c r="AP8" a="1"/>
  <c r="AP8"/>
  <c r="AQ8" a="1"/>
  <c r="AQ8"/>
  <c r="AR8" a="1"/>
  <c r="AR8"/>
  <c r="AS8" a="1"/>
  <c r="AS8"/>
  <c r="AN9" a="1"/>
  <c r="AN9"/>
  <c r="AO9" a="1"/>
  <c r="AO9"/>
  <c r="AP9" a="1"/>
  <c r="AP9"/>
  <c r="AQ9" a="1"/>
  <c r="AQ9"/>
  <c r="AR9" a="1"/>
  <c r="AR9"/>
  <c r="AS9" a="1"/>
  <c r="AS9"/>
  <c r="AN10" a="1"/>
  <c r="AN10"/>
  <c r="AO10" a="1"/>
  <c r="AO10"/>
  <c r="AP10" a="1"/>
  <c r="AP10"/>
  <c r="AQ10" a="1"/>
  <c r="AQ10"/>
  <c r="AR10" a="1"/>
  <c r="AR10"/>
  <c r="AS10" a="1"/>
  <c r="AS10"/>
  <c r="AN11" a="1"/>
  <c r="AN11"/>
  <c r="AO11" a="1"/>
  <c r="AO11"/>
  <c r="AP11" a="1"/>
  <c r="AP11"/>
  <c r="AQ11" a="1"/>
  <c r="AQ11"/>
  <c r="AR11" a="1"/>
  <c r="AR11"/>
  <c r="AS11" a="1"/>
  <c r="AS11"/>
  <c r="AN12" a="1"/>
  <c r="AN12"/>
  <c r="AO12" a="1"/>
  <c r="AO12"/>
  <c r="AP12" a="1"/>
  <c r="AP12"/>
  <c r="AQ12" a="1"/>
  <c r="AQ12"/>
  <c r="AR12" a="1"/>
  <c r="AR12"/>
  <c r="AS12" a="1"/>
  <c r="AS12"/>
  <c r="AN13" a="1"/>
  <c r="AN13"/>
  <c r="AO13" a="1"/>
  <c r="AO13"/>
  <c r="AP13" a="1"/>
  <c r="AP13"/>
  <c r="AQ13" a="1"/>
  <c r="AQ13"/>
  <c r="AR13" a="1"/>
  <c r="AR13"/>
  <c r="AS13" a="1"/>
  <c r="AS13"/>
  <c r="AN14" a="1"/>
  <c r="AN14"/>
  <c r="AO14" a="1"/>
  <c r="AO14"/>
  <c r="AP14" a="1"/>
  <c r="AP14"/>
  <c r="AQ14" a="1"/>
  <c r="AQ14"/>
  <c r="AR14" a="1"/>
  <c r="AR14"/>
  <c r="AS14" a="1"/>
  <c r="AS14"/>
  <c r="AN15" a="1"/>
  <c r="AN15"/>
  <c r="AO15" a="1"/>
  <c r="AO15"/>
  <c r="AP15" a="1"/>
  <c r="AP15"/>
  <c r="AQ15" a="1"/>
  <c r="AQ15"/>
  <c r="AR15" a="1"/>
  <c r="AR15"/>
  <c r="AS15" a="1"/>
  <c r="AS15"/>
  <c r="AN16" a="1"/>
  <c r="AN16"/>
  <c r="AO16" a="1"/>
  <c r="AO16"/>
  <c r="AP16" a="1"/>
  <c r="AP16"/>
  <c r="AQ16" a="1"/>
  <c r="AQ16"/>
  <c r="AR16" a="1"/>
  <c r="AR16"/>
  <c r="AS16" a="1"/>
  <c r="AS16"/>
  <c r="AN17" a="1"/>
  <c r="AN17"/>
  <c r="AO17" a="1"/>
  <c r="AO17"/>
  <c r="AP17" a="1"/>
  <c r="AP17"/>
  <c r="AQ17" a="1"/>
  <c r="AQ17"/>
  <c r="AR17" a="1"/>
  <c r="AR17"/>
  <c r="AS17" a="1"/>
  <c r="AS17"/>
  <c r="AN18" a="1"/>
  <c r="AN18"/>
  <c r="AO18" a="1"/>
  <c r="AO18"/>
  <c r="AP18" a="1"/>
  <c r="AP18"/>
  <c r="AQ18" a="1"/>
  <c r="AQ18"/>
  <c r="AR18" a="1"/>
  <c r="AR18"/>
  <c r="AS18" a="1"/>
  <c r="AS18"/>
  <c r="AN19" a="1"/>
  <c r="AN19"/>
  <c r="AO19" a="1"/>
  <c r="AO19"/>
  <c r="AP19" a="1"/>
  <c r="AP19"/>
  <c r="AQ19" a="1"/>
  <c r="AQ19"/>
  <c r="AR19" a="1"/>
  <c r="AR19"/>
  <c r="AS19" a="1"/>
  <c r="AS19"/>
  <c r="AN20" a="1"/>
  <c r="AN20"/>
  <c r="AO20" a="1"/>
  <c r="AO20"/>
  <c r="AP20" a="1"/>
  <c r="AP20"/>
  <c r="AQ20" a="1"/>
  <c r="AQ20"/>
  <c r="AR20" a="1"/>
  <c r="AR20"/>
  <c r="AS20" a="1"/>
  <c r="AS20"/>
  <c r="AN21" a="1"/>
  <c r="AN21"/>
  <c r="AO21" a="1"/>
  <c r="AO21"/>
  <c r="AP21" a="1"/>
  <c r="AP21"/>
  <c r="AQ21" a="1"/>
  <c r="AQ21"/>
  <c r="AR21" a="1"/>
  <c r="AR21"/>
  <c r="AS21" a="1"/>
  <c r="AS21"/>
  <c r="AN22" a="1"/>
  <c r="AN22"/>
  <c r="AO22" a="1"/>
  <c r="AO22"/>
  <c r="AP22" a="1"/>
  <c r="AP22"/>
  <c r="AQ22" a="1"/>
  <c r="AQ22"/>
  <c r="AR22" a="1"/>
  <c r="AR22"/>
  <c r="AS22" a="1"/>
  <c r="AS22"/>
  <c r="AN23" a="1"/>
  <c r="AN23"/>
  <c r="AO23" a="1"/>
  <c r="AO23"/>
  <c r="AP23" a="1"/>
  <c r="AP23"/>
  <c r="AQ23" a="1"/>
  <c r="AQ23"/>
  <c r="AR23" a="1"/>
  <c r="AR23"/>
  <c r="AS23" a="1"/>
  <c r="AS23"/>
  <c r="AN24" a="1"/>
  <c r="AN24"/>
  <c r="AO24" a="1"/>
  <c r="AO24"/>
  <c r="AP24" a="1"/>
  <c r="AP24"/>
  <c r="AQ24" a="1"/>
  <c r="AQ24"/>
  <c r="AR24" a="1"/>
  <c r="AR24"/>
  <c r="AS24" a="1"/>
  <c r="AS24"/>
  <c r="AN25" a="1"/>
  <c r="AN25"/>
  <c r="AO25" a="1"/>
  <c r="AO25"/>
  <c r="AP25" a="1"/>
  <c r="AP25"/>
  <c r="AQ25" a="1"/>
  <c r="AQ25"/>
  <c r="AR25" a="1"/>
  <c r="AR25"/>
  <c r="AS25" a="1"/>
  <c r="AS25"/>
  <c r="AN26" a="1"/>
  <c r="AN26"/>
  <c r="AO26" a="1"/>
  <c r="AO26"/>
  <c r="AP26" a="1"/>
  <c r="AP26"/>
  <c r="AQ26" a="1"/>
  <c r="AQ26"/>
  <c r="AR26" a="1"/>
  <c r="AR26"/>
  <c r="AS26" a="1"/>
  <c r="AS26"/>
  <c r="AN27" a="1"/>
  <c r="AN27"/>
  <c r="AO27" a="1"/>
  <c r="AO27"/>
  <c r="AP27" a="1"/>
  <c r="AP27"/>
  <c r="AQ27" a="1"/>
  <c r="AQ27"/>
  <c r="AR27" a="1"/>
  <c r="AR27"/>
  <c r="AS27" a="1"/>
  <c r="AS27"/>
  <c r="AN28" a="1"/>
  <c r="AN28"/>
  <c r="AO28" a="1"/>
  <c r="AO28"/>
  <c r="AP28" a="1"/>
  <c r="AP28"/>
  <c r="AQ28" a="1"/>
  <c r="AQ28"/>
  <c r="AR28" a="1"/>
  <c r="AR28"/>
  <c r="AS28" a="1"/>
  <c r="AS28"/>
  <c r="AN29" a="1"/>
  <c r="AN29"/>
  <c r="AO29" a="1"/>
  <c r="AO29"/>
  <c r="AP29" a="1"/>
  <c r="AP29"/>
  <c r="AQ29" a="1"/>
  <c r="AQ29"/>
  <c r="AR29" a="1"/>
  <c r="AR29"/>
  <c r="AS29" a="1"/>
  <c r="AS29"/>
  <c r="AN30" a="1"/>
  <c r="AN30"/>
  <c r="AO30" a="1"/>
  <c r="AO30"/>
  <c r="AP30" a="1"/>
  <c r="AP30"/>
  <c r="AQ30" a="1"/>
  <c r="AQ30"/>
  <c r="AR30" a="1"/>
  <c r="AR30"/>
  <c r="AS30" a="1"/>
  <c r="AS30"/>
  <c r="AN31" a="1"/>
  <c r="AN31"/>
  <c r="AO31" a="1"/>
  <c r="AO31"/>
  <c r="AP31" a="1"/>
  <c r="AP31"/>
  <c r="AQ31" a="1"/>
  <c r="AQ31"/>
  <c r="AR31" a="1"/>
  <c r="AR31"/>
  <c r="AS31" a="1"/>
  <c r="AS31"/>
  <c r="AN32" a="1"/>
  <c r="AN32"/>
  <c r="AO32" a="1"/>
  <c r="AO32"/>
  <c r="AP32" a="1"/>
  <c r="AP32"/>
  <c r="AQ32" a="1"/>
  <c r="AQ32"/>
  <c r="AR32" a="1"/>
  <c r="AR32"/>
  <c r="AS32" a="1"/>
  <c r="AS32"/>
  <c r="AN33" a="1"/>
  <c r="AN33"/>
  <c r="AO33" a="1"/>
  <c r="AO33"/>
  <c r="AP33" a="1"/>
  <c r="AP33"/>
  <c r="AQ33" a="1"/>
  <c r="AQ33"/>
  <c r="AR33" a="1"/>
  <c r="AR33"/>
  <c r="AS33" a="1"/>
  <c r="AS33"/>
  <c r="AN34" a="1"/>
  <c r="AN34"/>
  <c r="AO34" a="1"/>
  <c r="AO34"/>
  <c r="AP34" a="1"/>
  <c r="AP34"/>
  <c r="AQ34" a="1"/>
  <c r="AQ34"/>
  <c r="AR34" a="1"/>
  <c r="AR34"/>
  <c r="AS34" a="1"/>
  <c r="AS34"/>
  <c r="AN35" a="1"/>
  <c r="AN35"/>
  <c r="AO35" a="1"/>
  <c r="AO35"/>
  <c r="AP35" a="1"/>
  <c r="AP35"/>
  <c r="AQ35" a="1"/>
  <c r="AQ35"/>
  <c r="AR35" a="1"/>
  <c r="AR35"/>
  <c r="AS35" a="1"/>
  <c r="AS35"/>
  <c r="AN36" a="1"/>
  <c r="AN36"/>
  <c r="AO36" a="1"/>
  <c r="AO36"/>
  <c r="AP36" a="1"/>
  <c r="AP36"/>
  <c r="AQ36" a="1"/>
  <c r="AQ36"/>
  <c r="AR36" a="1"/>
  <c r="AR36"/>
  <c r="AS36" a="1"/>
  <c r="AS36"/>
  <c r="AN37" a="1"/>
  <c r="AN37"/>
  <c r="AO37" a="1"/>
  <c r="AO37"/>
  <c r="AP37" a="1"/>
  <c r="AP37"/>
  <c r="AQ37" a="1"/>
  <c r="AQ37"/>
  <c r="AR37" a="1"/>
  <c r="AR37"/>
  <c r="AS37" a="1"/>
  <c r="AS37"/>
  <c r="AN38" a="1"/>
  <c r="AN38"/>
  <c r="AO38" a="1"/>
  <c r="AO38"/>
  <c r="AP38" a="1"/>
  <c r="AP38"/>
  <c r="AQ38" a="1"/>
  <c r="AQ38"/>
  <c r="AR38" a="1"/>
  <c r="AR38"/>
  <c r="AS38" a="1"/>
  <c r="AS38"/>
  <c r="AN39" a="1"/>
  <c r="AN39"/>
  <c r="AO39" a="1"/>
  <c r="AO39"/>
  <c r="AP39" a="1"/>
  <c r="AP39"/>
  <c r="AQ39" a="1"/>
  <c r="AQ39"/>
  <c r="AR39" a="1"/>
  <c r="AR39"/>
  <c r="AS39" a="1"/>
  <c r="AS39"/>
  <c r="AN40" a="1"/>
  <c r="AN40"/>
  <c r="AO40" a="1"/>
  <c r="AO40"/>
  <c r="AP40" a="1"/>
  <c r="AP40"/>
  <c r="AQ40" a="1"/>
  <c r="AQ40"/>
  <c r="AR40" a="1"/>
  <c r="AR40"/>
  <c r="AS40" a="1"/>
  <c r="AS40"/>
  <c r="AN41" a="1"/>
  <c r="AN41"/>
  <c r="AO41" a="1"/>
  <c r="AO41"/>
  <c r="AP41" a="1"/>
  <c r="AP41"/>
  <c r="AQ41" a="1"/>
  <c r="AQ41"/>
  <c r="AR41" a="1"/>
  <c r="AR41"/>
  <c r="AS41" a="1"/>
  <c r="AS41"/>
  <c r="AN42" a="1"/>
  <c r="AN42"/>
  <c r="AO42" a="1"/>
  <c r="AO42"/>
  <c r="AP42" a="1"/>
  <c r="AP42"/>
  <c r="AQ42" a="1"/>
  <c r="AQ42"/>
  <c r="AR42" a="1"/>
  <c r="AR42"/>
  <c r="AS42" a="1"/>
  <c r="AS42"/>
  <c r="AN43" a="1"/>
  <c r="AN43"/>
  <c r="AO43" a="1"/>
  <c r="AO43"/>
  <c r="AP43" a="1"/>
  <c r="AP43"/>
  <c r="AQ43" a="1"/>
  <c r="AQ43"/>
  <c r="AR43" a="1"/>
  <c r="AR43"/>
  <c r="AS43" a="1"/>
  <c r="AS43"/>
  <c r="AN44" a="1"/>
  <c r="AN44"/>
  <c r="AO44" a="1"/>
  <c r="AO44"/>
  <c r="AP44" a="1"/>
  <c r="AP44"/>
  <c r="AQ44" a="1"/>
  <c r="AQ44"/>
  <c r="AR44" a="1"/>
  <c r="AR44"/>
  <c r="AS44" a="1"/>
  <c r="AS44"/>
  <c r="AN45" a="1"/>
  <c r="AN45"/>
  <c r="AO45" a="1"/>
  <c r="AO45"/>
  <c r="AP45" a="1"/>
  <c r="AP45"/>
  <c r="AQ45" a="1"/>
  <c r="AQ45"/>
  <c r="AR45" a="1"/>
  <c r="AR45"/>
  <c r="AS45" a="1"/>
  <c r="AS45"/>
  <c r="AN46" a="1"/>
  <c r="AN46"/>
  <c r="AO46" a="1"/>
  <c r="AO46"/>
  <c r="AP46" a="1"/>
  <c r="AP46"/>
  <c r="AQ46" a="1"/>
  <c r="AQ46"/>
  <c r="AR46" a="1"/>
  <c r="AR46"/>
  <c r="AS46" a="1"/>
  <c r="AS46"/>
  <c r="AN47" a="1"/>
  <c r="AN47"/>
  <c r="AO47" a="1"/>
  <c r="AO47"/>
  <c r="AP47" a="1"/>
  <c r="AP47"/>
  <c r="AQ47" a="1"/>
  <c r="AQ47"/>
  <c r="AR47" a="1"/>
  <c r="AR47"/>
  <c r="AS47" a="1"/>
  <c r="AS47"/>
  <c r="AN48" a="1"/>
  <c r="AN48"/>
  <c r="AO48" a="1"/>
  <c r="AO48"/>
  <c r="AP48" a="1"/>
  <c r="AP48"/>
  <c r="AQ48" a="1"/>
  <c r="AQ48"/>
  <c r="AR48" a="1"/>
  <c r="AR48"/>
  <c r="AS48" a="1"/>
  <c r="AS48"/>
  <c r="AN49" a="1"/>
  <c r="AN49"/>
  <c r="AO49" a="1"/>
  <c r="AO49"/>
  <c r="AP49" a="1"/>
  <c r="AP49"/>
  <c r="AQ49" a="1"/>
  <c r="AQ49"/>
  <c r="AR49" a="1"/>
  <c r="AR49"/>
  <c r="AS49" a="1"/>
  <c r="AS49"/>
  <c r="AN50" a="1"/>
  <c r="AN50"/>
  <c r="AO50" a="1"/>
  <c r="AO50"/>
  <c r="AP50" a="1"/>
  <c r="AP50"/>
  <c r="AQ50" a="1"/>
  <c r="AQ50"/>
  <c r="AR50" a="1"/>
  <c r="AR50"/>
  <c r="AS50" a="1"/>
  <c r="AS50"/>
  <c r="AN51" a="1"/>
  <c r="AN51"/>
  <c r="AO51" a="1"/>
  <c r="AO51"/>
  <c r="AP51" a="1"/>
  <c r="AP51"/>
  <c r="AQ51" a="1"/>
  <c r="AQ51"/>
  <c r="AR51" a="1"/>
  <c r="AR51"/>
  <c r="AS51" a="1"/>
  <c r="AS51"/>
  <c r="AN52" a="1"/>
  <c r="AN52"/>
  <c r="AO52" a="1"/>
  <c r="AO52"/>
  <c r="AP52" a="1"/>
  <c r="AP52"/>
  <c r="AQ52" a="1"/>
  <c r="AQ52"/>
  <c r="AR52" a="1"/>
  <c r="AR52"/>
  <c r="AS52" a="1"/>
  <c r="AS52"/>
  <c r="AN53" a="1"/>
  <c r="AN53"/>
  <c r="AO53" a="1"/>
  <c r="AO53"/>
  <c r="AP53" a="1"/>
  <c r="AP53"/>
  <c r="AQ53" a="1"/>
  <c r="AQ53"/>
  <c r="AR53" a="1"/>
  <c r="AR53"/>
  <c r="AS53" a="1"/>
  <c r="AS53"/>
  <c r="AN54" a="1"/>
  <c r="AN54"/>
  <c r="AO54" a="1"/>
  <c r="AO54"/>
  <c r="AP54" a="1"/>
  <c r="AP54"/>
  <c r="AQ54" a="1"/>
  <c r="AQ54"/>
  <c r="AR54" a="1"/>
  <c r="AR54"/>
  <c r="AS54" a="1"/>
  <c r="AS54"/>
  <c r="AN55" a="1"/>
  <c r="AN55"/>
  <c r="AO55" a="1"/>
  <c r="AO55"/>
  <c r="AP55" a="1"/>
  <c r="AP55"/>
  <c r="AQ55" a="1"/>
  <c r="AQ55"/>
  <c r="AR55" a="1"/>
  <c r="AR55"/>
  <c r="AS55" a="1"/>
  <c r="AS55"/>
  <c r="AN56" a="1"/>
  <c r="AN56"/>
  <c r="AO56" a="1"/>
  <c r="AO56"/>
  <c r="AP56" a="1"/>
  <c r="AP56"/>
  <c r="AQ56" a="1"/>
  <c r="AQ56"/>
  <c r="AR56" a="1"/>
  <c r="AR56"/>
  <c r="AS56" a="1"/>
  <c r="AS56"/>
  <c r="AN57" a="1"/>
  <c r="AN57"/>
  <c r="AO57" a="1"/>
  <c r="AO57"/>
  <c r="AP57" a="1"/>
  <c r="AP57"/>
  <c r="AQ57" a="1"/>
  <c r="AQ57"/>
  <c r="AR57" a="1"/>
  <c r="AR57"/>
  <c r="AS57" a="1"/>
  <c r="AS57"/>
  <c r="AN58" a="1"/>
  <c r="AN58"/>
  <c r="AO58" a="1"/>
  <c r="AO58"/>
  <c r="AP58" a="1"/>
  <c r="AP58"/>
  <c r="AQ58" a="1"/>
  <c r="AQ58"/>
  <c r="AR58" a="1"/>
  <c r="AR58"/>
  <c r="AS58" a="1"/>
  <c r="AS58"/>
  <c r="AN59" a="1"/>
  <c r="AN59"/>
  <c r="AO59" a="1"/>
  <c r="AO59"/>
  <c r="AP59" a="1"/>
  <c r="AP59"/>
  <c r="AQ59" a="1"/>
  <c r="AQ59"/>
  <c r="AR59" a="1"/>
  <c r="AR59"/>
  <c r="AS59" a="1"/>
  <c r="AS59"/>
  <c r="AN60" a="1"/>
  <c r="AN60"/>
  <c r="AO60" a="1"/>
  <c r="AO60"/>
  <c r="AP60" a="1"/>
  <c r="AP60"/>
  <c r="AQ60" a="1"/>
  <c r="AQ60"/>
  <c r="AR60" a="1"/>
  <c r="AR60"/>
  <c r="AS60" a="1"/>
  <c r="AS60"/>
  <c r="AN61" a="1"/>
  <c r="AN61"/>
  <c r="AO61" a="1"/>
  <c r="AO61"/>
  <c r="AP61" a="1"/>
  <c r="AP61"/>
  <c r="AQ61" a="1"/>
  <c r="AQ61"/>
  <c r="AR61" a="1"/>
  <c r="AR61"/>
  <c r="AS61" a="1"/>
  <c r="AS61"/>
  <c r="AN62" a="1"/>
  <c r="AN62"/>
  <c r="AO62" a="1"/>
  <c r="AO62"/>
  <c r="AP62" a="1"/>
  <c r="AP62"/>
  <c r="AQ62" a="1"/>
  <c r="AQ62"/>
  <c r="AR62" a="1"/>
  <c r="AR62"/>
  <c r="AS62" a="1"/>
  <c r="AS62"/>
  <c r="AN63" a="1"/>
  <c r="AN63"/>
  <c r="AO63" a="1"/>
  <c r="AO63"/>
  <c r="AP63" a="1"/>
  <c r="AP63"/>
  <c r="AQ63" a="1"/>
  <c r="AQ63"/>
  <c r="AR63" a="1"/>
  <c r="AR63"/>
  <c r="AS63" a="1"/>
  <c r="AS63"/>
  <c r="AN64" a="1"/>
  <c r="AN64"/>
  <c r="AO64" a="1"/>
  <c r="AO64"/>
  <c r="AP64" a="1"/>
  <c r="AP64"/>
  <c r="AQ64" a="1"/>
  <c r="AQ64"/>
  <c r="AR64" a="1"/>
  <c r="AR64"/>
  <c r="AS64" a="1"/>
  <c r="AS64"/>
  <c r="AN65" a="1"/>
  <c r="AN65"/>
  <c r="AO65" a="1"/>
  <c r="AO65"/>
  <c r="AP65" a="1"/>
  <c r="AP65"/>
  <c r="AQ65" a="1"/>
  <c r="AQ65"/>
  <c r="AR65" a="1"/>
  <c r="AR65"/>
  <c r="AS65" a="1"/>
  <c r="AS65"/>
  <c r="AN66" a="1"/>
  <c r="AN66"/>
  <c r="AO66" a="1"/>
  <c r="AO66"/>
  <c r="AP66" a="1"/>
  <c r="AP66"/>
  <c r="AQ66" a="1"/>
  <c r="AQ66"/>
  <c r="AR66" a="1"/>
  <c r="AR66"/>
  <c r="AS66" a="1"/>
  <c r="AS66"/>
  <c r="AN67" a="1"/>
  <c r="AN67"/>
  <c r="AO67" a="1"/>
  <c r="AO67"/>
  <c r="AP67" a="1"/>
  <c r="AP67"/>
  <c r="AQ67" a="1"/>
  <c r="AQ67"/>
  <c r="AR67" a="1"/>
  <c r="AR67"/>
  <c r="AS67" a="1"/>
  <c r="AS67"/>
  <c r="AN68" a="1"/>
  <c r="AN68"/>
  <c r="AO68" a="1"/>
  <c r="AO68"/>
  <c r="AP68" a="1"/>
  <c r="AP68"/>
  <c r="AQ68" a="1"/>
  <c r="AQ68"/>
  <c r="AR68" a="1"/>
  <c r="AR68"/>
  <c r="AS68" a="1"/>
  <c r="AS68"/>
  <c r="AN69" a="1"/>
  <c r="AN69"/>
  <c r="AO69" a="1"/>
  <c r="AO69"/>
  <c r="AP69" a="1"/>
  <c r="AP69"/>
  <c r="AQ69" a="1"/>
  <c r="AQ69"/>
  <c r="AR69" a="1"/>
  <c r="AR69"/>
  <c r="AS69" a="1"/>
  <c r="AS69"/>
  <c r="AN70" a="1"/>
  <c r="AN70"/>
  <c r="AO70" a="1"/>
  <c r="AO70"/>
  <c r="AP70" a="1"/>
  <c r="AP70"/>
  <c r="AQ70" a="1"/>
  <c r="AQ70"/>
  <c r="AR70" a="1"/>
  <c r="AR70"/>
  <c r="AS70" a="1"/>
  <c r="AS70"/>
  <c r="AN71" a="1"/>
  <c r="AN71"/>
  <c r="AO71" a="1"/>
  <c r="AO71"/>
  <c r="AP71" a="1"/>
  <c r="AP71"/>
  <c r="AQ71" a="1"/>
  <c r="AQ71"/>
  <c r="AR71" a="1"/>
  <c r="AR71"/>
  <c r="AS71" a="1"/>
  <c r="AS71"/>
  <c r="AN72" a="1"/>
  <c r="AN72"/>
  <c r="AO72" a="1"/>
  <c r="AO72"/>
  <c r="AP72" a="1"/>
  <c r="AP72"/>
  <c r="AQ72" a="1"/>
  <c r="AQ72"/>
  <c r="AR72" a="1"/>
  <c r="AR72"/>
  <c r="AS72" a="1"/>
  <c r="AS72"/>
  <c r="AN73" a="1"/>
  <c r="AN73"/>
  <c r="AO73" a="1"/>
  <c r="AO73"/>
  <c r="AP73" a="1"/>
  <c r="AP73"/>
  <c r="AQ73" a="1"/>
  <c r="AQ73"/>
  <c r="AR73" a="1"/>
  <c r="AR73"/>
  <c r="AS73" a="1"/>
  <c r="AS73"/>
  <c r="AN74" a="1"/>
  <c r="AN74"/>
  <c r="AO74" a="1"/>
  <c r="AO74"/>
  <c r="AP74" a="1"/>
  <c r="AP74"/>
  <c r="AQ74" a="1"/>
  <c r="AQ74"/>
  <c r="AR74" a="1"/>
  <c r="AR74"/>
  <c r="AS74" a="1"/>
  <c r="AS74"/>
  <c r="AN75" a="1"/>
  <c r="AN75"/>
  <c r="AO75" a="1"/>
  <c r="AO75"/>
  <c r="AP75" a="1"/>
  <c r="AP75"/>
  <c r="AQ75" a="1"/>
  <c r="AQ75"/>
  <c r="AR75" a="1"/>
  <c r="AR75"/>
  <c r="AS75" a="1"/>
  <c r="AS75"/>
  <c r="AN76" a="1"/>
  <c r="AN76"/>
  <c r="AO76" a="1"/>
  <c r="AO76"/>
  <c r="AP76" a="1"/>
  <c r="AP76"/>
  <c r="AQ76" a="1"/>
  <c r="AQ76"/>
  <c r="AR76" a="1"/>
  <c r="AR76"/>
  <c r="AS76" a="1"/>
  <c r="AS76"/>
  <c r="AN77" a="1"/>
  <c r="AN77"/>
  <c r="AO77" a="1"/>
  <c r="AO77"/>
  <c r="AP77" a="1"/>
  <c r="AP77"/>
  <c r="AQ77" a="1"/>
  <c r="AQ77"/>
  <c r="AR77" a="1"/>
  <c r="AR77"/>
  <c r="AS77" a="1"/>
  <c r="AS77"/>
  <c r="AN78" a="1"/>
  <c r="AN78"/>
  <c r="AO78" a="1"/>
  <c r="AO78"/>
  <c r="AP78" a="1"/>
  <c r="AP78"/>
  <c r="AQ78" a="1"/>
  <c r="AQ78"/>
  <c r="AR78" a="1"/>
  <c r="AR78"/>
  <c r="AS78" a="1"/>
  <c r="AS78"/>
  <c r="AN79" a="1"/>
  <c r="AN79"/>
  <c r="AO79" a="1"/>
  <c r="AO79"/>
  <c r="AP79" a="1"/>
  <c r="AP79"/>
  <c r="AQ79" a="1"/>
  <c r="AQ79"/>
  <c r="AR79" a="1"/>
  <c r="AR79"/>
  <c r="AS79" a="1"/>
  <c r="AS79"/>
  <c r="AN80" a="1"/>
  <c r="AN80"/>
  <c r="AO80" a="1"/>
  <c r="AO80"/>
  <c r="AP80" a="1"/>
  <c r="AP80"/>
  <c r="AQ80" a="1"/>
  <c r="AQ80"/>
  <c r="AR80" a="1"/>
  <c r="AR80"/>
  <c r="AS80" a="1"/>
  <c r="AS80"/>
  <c r="AN2" a="1"/>
  <c r="AN2"/>
  <c r="AO2" a="1"/>
  <c r="AO2"/>
  <c r="AP2" a="1"/>
  <c r="AP2"/>
  <c r="AQ2" a="1"/>
  <c r="AQ2"/>
  <c r="AR2" a="1"/>
  <c r="AR2"/>
  <c r="AS2" a="1"/>
  <c r="AS2"/>
  <c r="AE2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M3" a="1"/>
  <c r="AM3"/>
  <c r="AM4" a="1"/>
  <c r="AM4"/>
  <c r="AM5" a="1"/>
  <c r="AM5"/>
  <c r="AM6" a="1"/>
  <c r="AM6"/>
  <c r="AM7" a="1"/>
  <c r="AM7"/>
  <c r="AM8" a="1"/>
  <c r="AM8"/>
  <c r="AM9" a="1"/>
  <c r="AM9"/>
  <c r="AM10" a="1"/>
  <c r="AM10"/>
  <c r="AM11" a="1"/>
  <c r="AM11"/>
  <c r="AM12" a="1"/>
  <c r="AM12"/>
  <c r="AM13" a="1"/>
  <c r="AM13"/>
  <c r="AM14" a="1"/>
  <c r="AM14"/>
  <c r="AM15" a="1"/>
  <c r="AM15"/>
  <c r="AM16" a="1"/>
  <c r="AM16"/>
  <c r="AM17" a="1"/>
  <c r="AM17"/>
  <c r="AM18" a="1"/>
  <c r="AM18"/>
  <c r="AM19" a="1"/>
  <c r="AM19"/>
  <c r="AM20" a="1"/>
  <c r="AM20"/>
  <c r="AM21" a="1"/>
  <c r="AM21"/>
  <c r="AM22" a="1"/>
  <c r="AM22"/>
  <c r="AM23" a="1"/>
  <c r="AM23"/>
  <c r="AM24" a="1"/>
  <c r="AM24"/>
  <c r="AM25" a="1"/>
  <c r="AM25"/>
  <c r="AM26" a="1"/>
  <c r="AM26"/>
  <c r="AM27" a="1"/>
  <c r="AM27"/>
  <c r="AM28" a="1"/>
  <c r="AM28"/>
  <c r="AM29" a="1"/>
  <c r="AM29"/>
  <c r="AM30" a="1"/>
  <c r="AM30"/>
  <c r="AM31" a="1"/>
  <c r="AM31"/>
  <c r="AM32" a="1"/>
  <c r="AM32"/>
  <c r="AM33" a="1"/>
  <c r="AM33"/>
  <c r="AM34" a="1"/>
  <c r="AM34"/>
  <c r="AM35" a="1"/>
  <c r="AM35"/>
  <c r="AM36" a="1"/>
  <c r="AM36"/>
  <c r="AM37" a="1"/>
  <c r="AM37"/>
  <c r="AM38" a="1"/>
  <c r="AM38"/>
  <c r="AM39" a="1"/>
  <c r="AM39"/>
  <c r="AM40" a="1"/>
  <c r="AM40"/>
  <c r="AM41" a="1"/>
  <c r="AM41"/>
  <c r="AM42" a="1"/>
  <c r="AM42"/>
  <c r="AM43" a="1"/>
  <c r="AM43"/>
  <c r="AM44" a="1"/>
  <c r="AM44"/>
  <c r="AM45" a="1"/>
  <c r="AM45"/>
  <c r="AM46" a="1"/>
  <c r="AM46"/>
  <c r="AM47" a="1"/>
  <c r="AM47"/>
  <c r="AM48" a="1"/>
  <c r="AM48"/>
  <c r="AM49" a="1"/>
  <c r="AM49"/>
  <c r="AM50" a="1"/>
  <c r="AM50"/>
  <c r="AM51" a="1"/>
  <c r="AM51"/>
  <c r="AM52" a="1"/>
  <c r="AM52"/>
  <c r="AM53" a="1"/>
  <c r="AM53"/>
  <c r="AM54" a="1"/>
  <c r="AM54"/>
  <c r="AM55" a="1"/>
  <c r="AM55"/>
  <c r="AM56" a="1"/>
  <c r="AM56"/>
  <c r="AM57" a="1"/>
  <c r="AM57"/>
  <c r="AM58" a="1"/>
  <c r="AM58"/>
  <c r="AM59" a="1"/>
  <c r="AM59"/>
  <c r="AM60" a="1"/>
  <c r="AM60"/>
  <c r="AM61" a="1"/>
  <c r="AM61"/>
  <c r="AM62" a="1"/>
  <c r="AM62"/>
  <c r="AM63" a="1"/>
  <c r="AM63"/>
  <c r="AM64" a="1"/>
  <c r="AM64"/>
  <c r="AM65" a="1"/>
  <c r="AM65"/>
  <c r="AM66" a="1"/>
  <c r="AM66"/>
  <c r="AM67" a="1"/>
  <c r="AM67"/>
  <c r="AM68" a="1"/>
  <c r="AM68"/>
  <c r="AM69" a="1"/>
  <c r="AM69"/>
  <c r="AM70" a="1"/>
  <c r="AM70"/>
  <c r="AM71" a="1"/>
  <c r="AM71"/>
  <c r="AM72" a="1"/>
  <c r="AM72"/>
  <c r="AM73" a="1"/>
  <c r="AM73"/>
  <c r="AM74" a="1"/>
  <c r="AM74"/>
  <c r="AM75" a="1"/>
  <c r="AM75"/>
  <c r="AM76" a="1"/>
  <c r="AM76"/>
  <c r="AM77" a="1"/>
  <c r="AM77"/>
  <c r="AM78" a="1"/>
  <c r="AM78"/>
  <c r="AM79" a="1"/>
  <c r="AM79"/>
  <c r="AM80" a="1"/>
  <c r="AM80"/>
  <c r="AM81" a="1"/>
  <c r="AM81"/>
  <c r="AM82" a="1"/>
  <c r="AM82"/>
  <c r="AM83" a="1"/>
  <c r="AM83"/>
  <c r="AM84" a="1"/>
  <c r="AM84"/>
  <c r="AM85" a="1"/>
  <c r="AM85"/>
  <c r="AM86" a="1"/>
  <c r="AM86"/>
  <c r="AM87" a="1"/>
  <c r="AM87"/>
  <c r="AM88" a="1"/>
  <c r="AM88"/>
  <c r="AM89" a="1"/>
  <c r="AM89"/>
  <c r="AM90" a="1"/>
  <c r="AM90"/>
  <c r="AM91" a="1"/>
  <c r="AM91"/>
  <c r="AM2" a="1"/>
  <c r="AM2"/>
  <c r="Z2"/>
  <c r="Z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AC3" a="1"/>
  <c r="AC3"/>
  <c r="AC4" a="1"/>
  <c r="AC4"/>
  <c r="AC5" a="1"/>
  <c r="AC5"/>
  <c r="AC6" a="1"/>
  <c r="AC6"/>
  <c r="AC7" a="1"/>
  <c r="AC7"/>
  <c r="AC8" a="1"/>
  <c r="AC8"/>
  <c r="AC9" a="1"/>
  <c r="AC9"/>
  <c r="AC10" a="1"/>
  <c r="AC10"/>
  <c r="AC11" a="1"/>
  <c r="AC11"/>
  <c r="AC12" a="1"/>
  <c r="AC12"/>
  <c r="AC13" a="1"/>
  <c r="AC13"/>
  <c r="AC14" a="1"/>
  <c r="AC14"/>
  <c r="AC15" a="1"/>
  <c r="AC15"/>
  <c r="AC16" a="1"/>
  <c r="AC16"/>
  <c r="AC17" a="1"/>
  <c r="AC17"/>
  <c r="AC18" a="1"/>
  <c r="AC18"/>
  <c r="AC19" a="1"/>
  <c r="AC19"/>
  <c r="AC20" a="1"/>
  <c r="AC20"/>
  <c r="AC21" a="1"/>
  <c r="AC21"/>
  <c r="AC22" a="1"/>
  <c r="AC22"/>
  <c r="AC23" a="1"/>
  <c r="AC23"/>
  <c r="AC24" a="1"/>
  <c r="AC24"/>
  <c r="AC25" a="1"/>
  <c r="AC25"/>
  <c r="AC26" a="1"/>
  <c r="AC26"/>
  <c r="AC27" a="1"/>
  <c r="AC27"/>
  <c r="AC28" a="1"/>
  <c r="AC28"/>
  <c r="AC29" a="1"/>
  <c r="AC29"/>
  <c r="AC30" a="1"/>
  <c r="AC30"/>
  <c r="AC31" a="1"/>
  <c r="AC31"/>
  <c r="AC32" a="1"/>
  <c r="AC32"/>
  <c r="AC33" a="1"/>
  <c r="AC33"/>
  <c r="AC34" a="1"/>
  <c r="AC34"/>
  <c r="AC35" a="1"/>
  <c r="AC35"/>
  <c r="AC36" a="1"/>
  <c r="AC36"/>
  <c r="AC37" a="1"/>
  <c r="AC37"/>
  <c r="AC38" a="1"/>
  <c r="AC38"/>
  <c r="AC39" a="1"/>
  <c r="AC39"/>
  <c r="AC40" a="1"/>
  <c r="AC40"/>
  <c r="AC41" a="1"/>
  <c r="AC41"/>
  <c r="AC42" a="1"/>
  <c r="AC42"/>
  <c r="AC43" a="1"/>
  <c r="AC43"/>
  <c r="AC44" a="1"/>
  <c r="AC44"/>
  <c r="AC45" a="1"/>
  <c r="AC45"/>
  <c r="AC46" a="1"/>
  <c r="AC46"/>
  <c r="AC47" a="1"/>
  <c r="AC47"/>
  <c r="AC48" a="1"/>
  <c r="AC48"/>
  <c r="AC49" a="1"/>
  <c r="AC49"/>
  <c r="AC50" a="1"/>
  <c r="AC50"/>
  <c r="AC51" a="1"/>
  <c r="AC51"/>
  <c r="AC52" a="1"/>
  <c r="AC52"/>
  <c r="AC53" a="1"/>
  <c r="AC53"/>
  <c r="AC54" a="1"/>
  <c r="AC54"/>
  <c r="AC55" a="1"/>
  <c r="AC55"/>
  <c r="AC56" a="1"/>
  <c r="AC56"/>
  <c r="AC57" a="1"/>
  <c r="AC57"/>
  <c r="AC58" a="1"/>
  <c r="AC58"/>
  <c r="AC59" a="1"/>
  <c r="AC59"/>
  <c r="AC60" a="1"/>
  <c r="AC60"/>
  <c r="AC61" a="1"/>
  <c r="AC61"/>
  <c r="AC62" a="1"/>
  <c r="AC62"/>
  <c r="AC63" a="1"/>
  <c r="AC63"/>
  <c r="AC64" a="1"/>
  <c r="AC64"/>
  <c r="AC65" a="1"/>
  <c r="AC65"/>
  <c r="AC66" a="1"/>
  <c r="AC66"/>
  <c r="AC67" a="1"/>
  <c r="AC67"/>
  <c r="AC68" a="1"/>
  <c r="AC68"/>
  <c r="AC69" a="1"/>
  <c r="AC69"/>
  <c r="AC70" a="1"/>
  <c r="AC70"/>
  <c r="AC2" a="1"/>
  <c r="AC2"/>
  <c r="Y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AB3" a="1"/>
  <c r="AB3"/>
  <c r="AB4" a="1"/>
  <c r="AB4"/>
  <c r="AB5" a="1"/>
  <c r="AB5"/>
  <c r="AB6" a="1"/>
  <c r="AB6"/>
  <c r="AB7" a="1"/>
  <c r="AB7"/>
  <c r="AB8" a="1"/>
  <c r="AB8"/>
  <c r="AB9" a="1"/>
  <c r="AB9"/>
  <c r="AB10" a="1"/>
  <c r="AB10"/>
  <c r="AB11" a="1"/>
  <c r="AB11"/>
  <c r="AB12" a="1"/>
  <c r="AB12"/>
  <c r="AB13" a="1"/>
  <c r="AB13"/>
  <c r="AB14" a="1"/>
  <c r="AB14"/>
  <c r="AB15" a="1"/>
  <c r="AB15"/>
  <c r="AB16" a="1"/>
  <c r="AB16"/>
  <c r="AB17" a="1"/>
  <c r="AB17"/>
  <c r="AB18" a="1"/>
  <c r="AB18"/>
  <c r="AB19" a="1"/>
  <c r="AB19"/>
  <c r="AB20" a="1"/>
  <c r="AB20"/>
  <c r="AB21" a="1"/>
  <c r="AB21"/>
  <c r="AB22" a="1"/>
  <c r="AB22"/>
  <c r="AB23" a="1"/>
  <c r="AB23"/>
  <c r="AB24" a="1"/>
  <c r="AB24"/>
  <c r="AB25" a="1"/>
  <c r="AB25"/>
  <c r="AB26" a="1"/>
  <c r="AB26"/>
  <c r="AB27" a="1"/>
  <c r="AB27"/>
  <c r="AB28" a="1"/>
  <c r="AB28"/>
  <c r="AB29" a="1"/>
  <c r="AB29"/>
  <c r="AB30" a="1"/>
  <c r="AB30"/>
  <c r="AB31" a="1"/>
  <c r="AB31"/>
  <c r="AB32" a="1"/>
  <c r="AB32"/>
  <c r="AB33" a="1"/>
  <c r="AB33"/>
  <c r="AB34" a="1"/>
  <c r="AB34"/>
  <c r="AB35" a="1"/>
  <c r="AB35"/>
  <c r="AB36" a="1"/>
  <c r="AB36"/>
  <c r="AB37" a="1"/>
  <c r="AB37"/>
  <c r="AB38" a="1"/>
  <c r="AB38"/>
  <c r="AB39" a="1"/>
  <c r="AB39"/>
  <c r="AB40" a="1"/>
  <c r="AB40"/>
  <c r="AB41" a="1"/>
  <c r="AB41"/>
  <c r="AB42" a="1"/>
  <c r="AB42"/>
  <c r="AB43" a="1"/>
  <c r="AB43"/>
  <c r="AB44" a="1"/>
  <c r="AB44"/>
  <c r="AB45" a="1"/>
  <c r="AB45"/>
  <c r="AB46" a="1"/>
  <c r="AB46"/>
  <c r="AB47" a="1"/>
  <c r="AB47"/>
  <c r="AB48" a="1"/>
  <c r="AB48"/>
  <c r="AB49" a="1"/>
  <c r="AB49"/>
  <c r="AB50" a="1"/>
  <c r="AB50"/>
  <c r="AB51" a="1"/>
  <c r="AB51"/>
  <c r="AB52" a="1"/>
  <c r="AB52"/>
  <c r="AB53" a="1"/>
  <c r="AB53"/>
  <c r="AB54" a="1"/>
  <c r="AB54"/>
  <c r="AB55" a="1"/>
  <c r="AB55"/>
  <c r="AB56" a="1"/>
  <c r="AB56"/>
  <c r="AB57" a="1"/>
  <c r="AB57"/>
  <c r="AB58" a="1"/>
  <c r="AB58"/>
  <c r="AB59" a="1"/>
  <c r="AB59"/>
  <c r="AB60" a="1"/>
  <c r="AB60"/>
  <c r="AB61" a="1"/>
  <c r="AB61"/>
  <c r="AB62" a="1"/>
  <c r="AB62"/>
  <c r="AB63" a="1"/>
  <c r="AB63"/>
  <c r="AB2" a="1"/>
  <c r="AB2"/>
  <c r="M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S2" a="1"/>
  <c r="S2"/>
  <c r="AB1"/>
  <c r="AC1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U1" a="1"/>
  <c r="U1"/>
  <c r="U2" a="1"/>
  <c r="U2"/>
  <c r="U3" a="1"/>
  <c r="U3"/>
  <c r="U4" a="1"/>
  <c r="U4"/>
  <c r="U5" a="1"/>
  <c r="U5"/>
  <c r="U6" a="1"/>
  <c r="U6"/>
  <c r="U7" a="1"/>
  <c r="U7"/>
  <c r="U8" a="1"/>
  <c r="U9" a="1"/>
  <c r="U9"/>
  <c r="U10" a="1"/>
  <c r="U10"/>
  <c r="U11" a="1"/>
  <c r="U11"/>
  <c r="U12" a="1"/>
  <c r="U12"/>
  <c r="U13" a="1"/>
  <c r="U13"/>
  <c r="U14" a="1"/>
  <c r="U14"/>
  <c r="U15" a="1"/>
  <c r="U15"/>
  <c r="U16" a="1"/>
  <c r="U16"/>
  <c r="U17" a="1"/>
  <c r="U17"/>
  <c r="U18" a="1"/>
  <c r="U18"/>
  <c r="U19" a="1"/>
  <c r="U19"/>
  <c r="U20" a="1"/>
  <c r="U20"/>
  <c r="U21" a="1"/>
  <c r="U21"/>
  <c r="U22" a="1"/>
  <c r="U22"/>
  <c r="U23" a="1"/>
  <c r="U23"/>
  <c r="U24" a="1"/>
  <c r="U24"/>
  <c r="U25" a="1"/>
  <c r="U25"/>
  <c r="U26" a="1"/>
  <c r="U26"/>
  <c r="U27" a="1"/>
  <c r="U27"/>
  <c r="U28" a="1"/>
  <c r="U28"/>
  <c r="U29" a="1"/>
  <c r="U29"/>
  <c r="U30" a="1"/>
  <c r="U30"/>
  <c r="U31" a="1"/>
  <c r="U31"/>
  <c r="U32" a="1"/>
  <c r="U32"/>
  <c r="U33" a="1"/>
  <c r="U33"/>
  <c r="U34" a="1"/>
  <c r="U34"/>
  <c r="U35" a="1"/>
  <c r="U35"/>
  <c r="U36" a="1"/>
  <c r="U36"/>
  <c r="U37" a="1"/>
  <c r="U37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V1" a="1"/>
  <c r="V1"/>
  <c r="V2" a="1"/>
  <c r="V2"/>
  <c r="V3" a="1"/>
  <c r="V3"/>
  <c r="V4" a="1"/>
  <c r="V4"/>
  <c r="V5" a="1"/>
  <c r="V5"/>
  <c r="V6" a="1"/>
  <c r="V6"/>
  <c r="V7" a="1"/>
  <c r="V7"/>
  <c r="V8" a="1"/>
  <c r="V8"/>
  <c r="V9" a="1"/>
  <c r="V9"/>
  <c r="V10" a="1"/>
  <c r="V10"/>
  <c r="V11" a="1"/>
  <c r="V11"/>
  <c r="V12" a="1"/>
  <c r="V12"/>
  <c r="V13" a="1"/>
  <c r="V13"/>
  <c r="V14" a="1"/>
  <c r="V14"/>
  <c r="V15" a="1"/>
  <c r="V15"/>
  <c r="V16" a="1"/>
  <c r="V16"/>
  <c r="V17" a="1"/>
  <c r="V17"/>
  <c r="V18" a="1"/>
  <c r="V18"/>
  <c r="V19" a="1"/>
  <c r="V19"/>
  <c r="V20" a="1"/>
  <c r="V20"/>
  <c r="V21" a="1"/>
  <c r="V21"/>
  <c r="V22" a="1"/>
  <c r="V22"/>
  <c r="V23" a="1"/>
  <c r="V23"/>
  <c r="V24" a="1"/>
  <c r="V24"/>
  <c r="V25" a="1"/>
  <c r="V25"/>
  <c r="V26" a="1"/>
  <c r="V26"/>
  <c r="V27" a="1"/>
  <c r="V27"/>
  <c r="V28" a="1"/>
  <c r="V28"/>
  <c r="V29" a="1"/>
  <c r="V29"/>
  <c r="V30" a="1"/>
  <c r="V30"/>
  <c r="V31" a="1"/>
  <c r="V31"/>
  <c r="V32" a="1"/>
  <c r="V32"/>
  <c r="V33" a="1"/>
  <c r="V33"/>
  <c r="V34" a="1"/>
  <c r="V34"/>
  <c r="V35" a="1"/>
  <c r="V35"/>
  <c r="V36" a="1"/>
  <c r="V36"/>
  <c r="V37" a="1"/>
  <c r="V37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T2" a="1"/>
  <c r="T2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W2" a="1"/>
  <c r="W2"/>
  <c r="S3" a="1"/>
  <c r="S3"/>
  <c r="T3" a="1"/>
  <c r="T3"/>
  <c r="W3" a="1"/>
  <c r="W3"/>
  <c r="S4" a="1"/>
  <c r="S4"/>
  <c r="T4" a="1"/>
  <c r="T4"/>
  <c r="W4" a="1"/>
  <c r="W4"/>
  <c r="S5" a="1"/>
  <c r="S5"/>
  <c r="T5" a="1"/>
  <c r="T5"/>
  <c r="W5" a="1"/>
  <c r="W5"/>
  <c r="S6" a="1"/>
  <c r="S6"/>
  <c r="T6" a="1"/>
  <c r="T6"/>
  <c r="W6" a="1"/>
  <c r="W6"/>
  <c r="S7" a="1"/>
  <c r="S7"/>
  <c r="T7" a="1"/>
  <c r="T7"/>
  <c r="W7" a="1"/>
  <c r="W7"/>
  <c r="S8" a="1"/>
  <c r="S8"/>
  <c r="T8" a="1"/>
  <c r="T8"/>
  <c r="U8"/>
  <c r="W8" a="1"/>
  <c r="W8"/>
  <c r="S9" a="1"/>
  <c r="S9"/>
  <c r="T9" a="1"/>
  <c r="T9"/>
  <c r="W9" a="1"/>
  <c r="W9"/>
  <c r="S10" a="1"/>
  <c r="S10"/>
  <c r="T10" a="1"/>
  <c r="T10"/>
  <c r="W10" a="1"/>
  <c r="W10"/>
  <c r="S11" a="1"/>
  <c r="S11"/>
  <c r="T11" a="1"/>
  <c r="T11"/>
  <c r="W11" a="1"/>
  <c r="W11"/>
  <c r="S12" a="1"/>
  <c r="S12"/>
  <c r="T12" a="1"/>
  <c r="T12"/>
  <c r="W12" a="1"/>
  <c r="W12"/>
  <c r="S13" a="1"/>
  <c r="S13"/>
  <c r="T13" a="1"/>
  <c r="T13"/>
  <c r="W13" a="1"/>
  <c r="W13"/>
  <c r="S14" a="1"/>
  <c r="S14"/>
  <c r="T14" a="1"/>
  <c r="T14"/>
  <c r="W14" a="1"/>
  <c r="W14"/>
  <c r="S15" a="1"/>
  <c r="S15"/>
  <c r="T15" a="1"/>
  <c r="T15"/>
  <c r="W15" a="1"/>
  <c r="W15"/>
  <c r="S16" a="1"/>
  <c r="S16"/>
  <c r="T16" a="1"/>
  <c r="T16"/>
  <c r="W16" a="1"/>
  <c r="W16"/>
  <c r="S17" a="1"/>
  <c r="S17"/>
  <c r="T17" a="1"/>
  <c r="T17"/>
  <c r="W17" a="1"/>
  <c r="W17"/>
  <c r="S18" a="1"/>
  <c r="S18"/>
  <c r="T18" a="1"/>
  <c r="T18"/>
  <c r="W18" a="1"/>
  <c r="W18"/>
  <c r="S19" a="1"/>
  <c r="S19"/>
  <c r="T19" a="1"/>
  <c r="T19"/>
  <c r="W19" a="1"/>
  <c r="W19"/>
  <c r="S20" a="1"/>
  <c r="S20"/>
  <c r="T20" a="1"/>
  <c r="T20"/>
  <c r="W20" a="1"/>
  <c r="W20"/>
  <c r="S21" a="1"/>
  <c r="S21"/>
  <c r="T21" a="1"/>
  <c r="T21"/>
  <c r="W21" a="1"/>
  <c r="W21"/>
  <c r="S22" a="1"/>
  <c r="S22"/>
  <c r="T22" a="1"/>
  <c r="T22"/>
  <c r="W22" a="1"/>
  <c r="W22"/>
  <c r="S23" a="1"/>
  <c r="S23"/>
  <c r="T23" a="1"/>
  <c r="T23"/>
  <c r="W23" a="1"/>
  <c r="W23"/>
  <c r="S24" a="1"/>
  <c r="S24"/>
  <c r="T24" a="1"/>
  <c r="T24"/>
  <c r="W24" a="1"/>
  <c r="W24"/>
  <c r="S25" a="1"/>
  <c r="S25"/>
  <c r="T25" a="1"/>
  <c r="T25"/>
  <c r="W25" a="1"/>
  <c r="W25"/>
  <c r="S26" a="1"/>
  <c r="S26"/>
  <c r="T26" a="1"/>
  <c r="T26"/>
  <c r="W26" a="1"/>
  <c r="W26"/>
  <c r="S27" a="1"/>
  <c r="S27"/>
  <c r="T27" a="1"/>
  <c r="T27"/>
  <c r="W27" a="1"/>
  <c r="W27"/>
  <c r="S28" a="1"/>
  <c r="S28"/>
  <c r="T28" a="1"/>
  <c r="T28"/>
  <c r="W28" a="1"/>
  <c r="W28"/>
  <c r="S29" a="1"/>
  <c r="S29"/>
  <c r="T29" a="1"/>
  <c r="T29"/>
  <c r="W29" a="1"/>
  <c r="W29"/>
  <c r="S30" a="1"/>
  <c r="S30"/>
  <c r="T30" a="1"/>
  <c r="T30"/>
  <c r="W30" a="1"/>
  <c r="W30"/>
  <c r="S31" a="1"/>
  <c r="S31"/>
  <c r="T31" a="1"/>
  <c r="T31"/>
  <c r="W31" a="1"/>
  <c r="W31"/>
  <c r="S32" a="1"/>
  <c r="S32"/>
  <c r="T32" a="1"/>
  <c r="T32"/>
  <c r="W32" a="1"/>
  <c r="W32"/>
  <c r="S33" a="1"/>
  <c r="S33"/>
  <c r="T33" a="1"/>
  <c r="T33"/>
  <c r="W33" a="1"/>
  <c r="W33"/>
  <c r="S34" a="1"/>
  <c r="S34"/>
  <c r="T34" a="1"/>
  <c r="T34"/>
  <c r="W34" a="1"/>
  <c r="W34"/>
  <c r="S35" a="1"/>
  <c r="S35"/>
  <c r="T35" a="1"/>
  <c r="T35"/>
  <c r="W35" a="1"/>
  <c r="W35"/>
  <c r="S36" a="1"/>
  <c r="S36"/>
  <c r="T36" a="1"/>
  <c r="T36"/>
  <c r="W36" a="1"/>
  <c r="W36"/>
  <c r="S37" a="1"/>
  <c r="S37"/>
  <c r="T37" a="1"/>
  <c r="T37"/>
  <c r="W37" a="1"/>
  <c r="W37"/>
  <c r="T1" a="1"/>
  <c r="T1"/>
  <c r="W1" a="1"/>
  <c r="W1"/>
  <c r="S1" a="1"/>
  <c r="S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H10" a="1"/>
  <c r="H10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I10" a="1"/>
  <c r="I10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J10" a="1"/>
  <c r="J10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K10" a="1"/>
  <c r="K10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G10" a="1"/>
  <c r="G10"/>
  <c r="G3" a="1"/>
  <c r="G3"/>
  <c r="H3" a="1"/>
  <c r="H3"/>
  <c r="I3" a="1"/>
  <c r="I3"/>
  <c r="J3" a="1"/>
  <c r="J3"/>
  <c r="K3" a="1"/>
  <c r="K3"/>
  <c r="G4" a="1"/>
  <c r="G4"/>
  <c r="H4" a="1"/>
  <c r="H4"/>
  <c r="I4" a="1"/>
  <c r="I4"/>
  <c r="J4" a="1"/>
  <c r="J4"/>
  <c r="K4" a="1"/>
  <c r="K4"/>
  <c r="G5" a="1"/>
  <c r="G5"/>
  <c r="H5" a="1"/>
  <c r="H5"/>
  <c r="I5" a="1"/>
  <c r="I5"/>
  <c r="J5" a="1"/>
  <c r="J5"/>
  <c r="K5" a="1"/>
  <c r="K5"/>
  <c r="G6" a="1"/>
  <c r="G6"/>
  <c r="H6" a="1"/>
  <c r="H6"/>
  <c r="I6" a="1"/>
  <c r="I6"/>
  <c r="J6" a="1"/>
  <c r="J6"/>
  <c r="K6" a="1"/>
  <c r="K6"/>
  <c r="G7" a="1"/>
  <c r="G7"/>
  <c r="H7" a="1"/>
  <c r="H7"/>
  <c r="I7" a="1"/>
  <c r="I7"/>
  <c r="J7" a="1"/>
  <c r="J7"/>
  <c r="K7" a="1"/>
  <c r="K7"/>
  <c r="G8" a="1"/>
  <c r="G8"/>
  <c r="H8" a="1"/>
  <c r="H8"/>
  <c r="I8" a="1"/>
  <c r="I8"/>
  <c r="J8" a="1"/>
  <c r="J8"/>
  <c r="K8" a="1"/>
  <c r="K8"/>
  <c r="G9" a="1"/>
  <c r="G9"/>
  <c r="H9" a="1"/>
  <c r="H9"/>
  <c r="I9" a="1"/>
  <c r="I9"/>
  <c r="J9" a="1"/>
  <c r="J9"/>
  <c r="K9" a="1"/>
  <c r="K9"/>
  <c r="H2" a="1"/>
  <c r="H2"/>
  <c r="I2" a="1"/>
  <c r="I2"/>
  <c r="J2" a="1"/>
  <c r="J2"/>
  <c r="K2" a="1"/>
  <c r="K2"/>
  <c r="G2" a="1"/>
  <c r="G2"/>
  <c r="G11" a="1"/>
  <c r="G11"/>
  <c r="H11" a="1"/>
  <c r="H11"/>
  <c r="I11" a="1"/>
  <c r="I11"/>
  <c r="J11" a="1"/>
  <c r="J11"/>
  <c r="K11" a="1"/>
  <c r="K11"/>
  <c r="G12" a="1"/>
  <c r="G12"/>
  <c r="H12" a="1"/>
  <c r="H12"/>
  <c r="I12" a="1"/>
  <c r="I12"/>
  <c r="J12" a="1"/>
  <c r="J12"/>
  <c r="K12" a="1"/>
  <c r="K12"/>
  <c r="G13" a="1"/>
  <c r="G13"/>
  <c r="H13" a="1"/>
  <c r="H13"/>
  <c r="I13" a="1"/>
  <c r="I13"/>
  <c r="J13" a="1"/>
  <c r="J13"/>
  <c r="K13" a="1"/>
  <c r="K13"/>
  <c r="G14" a="1"/>
  <c r="G14"/>
  <c r="H14" a="1"/>
  <c r="H14"/>
  <c r="I14" a="1"/>
  <c r="I14"/>
  <c r="J14" a="1"/>
  <c r="J14"/>
  <c r="K14" a="1"/>
  <c r="K14"/>
  <c r="G15" a="1"/>
  <c r="G15"/>
  <c r="H15" a="1"/>
  <c r="H15"/>
  <c r="I15" a="1"/>
  <c r="I15"/>
  <c r="J15" a="1"/>
  <c r="J15"/>
  <c r="K15" a="1"/>
  <c r="K15"/>
  <c r="G16" a="1"/>
  <c r="G16"/>
  <c r="H16" a="1"/>
  <c r="H16"/>
  <c r="I16" a="1"/>
  <c r="I16"/>
  <c r="J16" a="1"/>
  <c r="J16"/>
  <c r="K16" a="1"/>
  <c r="K16"/>
  <c r="G17" a="1"/>
  <c r="G17"/>
  <c r="H17" a="1"/>
  <c r="H17"/>
  <c r="I17" a="1"/>
  <c r="I17"/>
  <c r="J17" a="1"/>
  <c r="J17"/>
  <c r="K17" a="1"/>
  <c r="K17"/>
  <c r="G18" a="1"/>
  <c r="G18"/>
  <c r="H18" a="1"/>
  <c r="H18"/>
  <c r="I18" a="1"/>
  <c r="I18"/>
  <c r="J18" a="1"/>
  <c r="J18"/>
  <c r="K18" a="1"/>
  <c r="K18"/>
  <c r="G19" a="1"/>
  <c r="G19"/>
  <c r="H19" a="1"/>
  <c r="H19"/>
  <c r="I19" a="1"/>
  <c r="I19"/>
  <c r="J19" a="1"/>
  <c r="J19"/>
  <c r="K19" a="1"/>
  <c r="K19"/>
  <c r="G20" a="1"/>
  <c r="G20"/>
  <c r="H20" a="1"/>
  <c r="H20"/>
  <c r="I20" a="1"/>
  <c r="I20"/>
  <c r="J20" a="1"/>
  <c r="J20"/>
  <c r="K20" a="1"/>
  <c r="K20"/>
  <c r="G21" a="1"/>
  <c r="G21"/>
  <c r="H21" a="1"/>
  <c r="H21"/>
  <c r="I21" a="1"/>
  <c r="I21"/>
  <c r="J21" a="1"/>
  <c r="J21"/>
  <c r="K21" a="1"/>
  <c r="K21"/>
  <c r="G22" a="1"/>
  <c r="G22"/>
  <c r="H22" a="1"/>
  <c r="H22"/>
  <c r="I22" a="1"/>
  <c r="I22"/>
  <c r="J22" a="1"/>
  <c r="J22"/>
  <c r="K22" a="1"/>
  <c r="K22"/>
  <c r="G23" a="1"/>
  <c r="G23"/>
  <c r="H23" a="1"/>
  <c r="H23"/>
  <c r="I23" a="1"/>
  <c r="I23"/>
  <c r="J23" a="1"/>
  <c r="J23"/>
  <c r="K23" a="1"/>
  <c r="K23"/>
  <c r="G24" a="1"/>
  <c r="G24"/>
  <c r="H24" a="1"/>
  <c r="H24"/>
  <c r="I24" a="1"/>
  <c r="I24"/>
  <c r="J24" a="1"/>
  <c r="J24"/>
  <c r="K24" a="1"/>
  <c r="K24"/>
  <c r="G25" a="1"/>
  <c r="G25"/>
  <c r="H25" a="1"/>
  <c r="H25"/>
  <c r="I25" a="1"/>
  <c r="I25"/>
  <c r="J25" a="1"/>
  <c r="J25"/>
  <c r="K25" a="1"/>
  <c r="K25"/>
  <c r="G26" a="1"/>
  <c r="G26"/>
  <c r="H26" a="1"/>
  <c r="H26"/>
  <c r="I26" a="1"/>
  <c r="I26"/>
  <c r="J26" a="1"/>
  <c r="J26"/>
  <c r="K26" a="1"/>
  <c r="K26"/>
  <c r="G27" a="1"/>
  <c r="G27"/>
  <c r="H27" a="1"/>
  <c r="H27"/>
  <c r="I27" a="1"/>
  <c r="I27"/>
  <c r="J27" a="1"/>
  <c r="J27"/>
  <c r="K27" a="1"/>
  <c r="K27"/>
  <c r="G28" a="1"/>
  <c r="G28"/>
  <c r="H28" a="1"/>
  <c r="H28"/>
  <c r="I28" a="1"/>
  <c r="I28"/>
  <c r="J28" a="1"/>
  <c r="J28"/>
  <c r="K28" a="1"/>
  <c r="K28"/>
  <c r="G29" a="1"/>
  <c r="G29"/>
  <c r="H29" a="1"/>
  <c r="H29"/>
  <c r="I29" a="1"/>
  <c r="I29"/>
  <c r="J29" a="1"/>
  <c r="J29"/>
  <c r="K29" a="1"/>
  <c r="K29"/>
  <c r="G30" a="1"/>
  <c r="G30"/>
  <c r="H30" a="1"/>
  <c r="H30"/>
  <c r="I30" a="1"/>
  <c r="I30"/>
  <c r="J30" a="1"/>
  <c r="J30"/>
  <c r="K30" a="1"/>
  <c r="K30"/>
  <c r="G31" a="1"/>
  <c r="G31"/>
  <c r="H31" a="1"/>
  <c r="H31"/>
  <c r="I31" a="1"/>
  <c r="I31"/>
  <c r="J31" a="1"/>
  <c r="J31"/>
  <c r="K31" a="1"/>
  <c r="K31"/>
  <c r="G32" a="1"/>
  <c r="G32"/>
  <c r="H32" a="1"/>
  <c r="H32"/>
  <c r="I32" a="1"/>
  <c r="I32"/>
  <c r="J32" a="1"/>
  <c r="J32"/>
  <c r="K32" a="1"/>
  <c r="K32"/>
  <c r="G33" a="1"/>
  <c r="G33"/>
  <c r="H33" a="1"/>
  <c r="H33"/>
  <c r="I33" a="1"/>
  <c r="I33"/>
  <c r="J33" a="1"/>
  <c r="J33"/>
  <c r="K33" a="1"/>
  <c r="K33"/>
  <c r="G34" a="1"/>
  <c r="G34"/>
  <c r="H34" a="1"/>
  <c r="H34"/>
  <c r="I34" a="1"/>
  <c r="I34"/>
  <c r="J34" a="1"/>
  <c r="J34"/>
  <c r="K34" a="1"/>
  <c r="K34"/>
  <c r="G35" a="1"/>
  <c r="G35"/>
  <c r="H35" a="1"/>
  <c r="H35"/>
  <c r="I35" a="1"/>
  <c r="I35"/>
  <c r="J35" a="1"/>
  <c r="J35"/>
  <c r="K35" a="1"/>
  <c r="K35"/>
  <c r="G36" a="1"/>
  <c r="G36"/>
  <c r="H36" a="1"/>
  <c r="H36"/>
  <c r="I36" a="1"/>
  <c r="I36"/>
  <c r="J36" a="1"/>
  <c r="J36"/>
  <c r="K36" a="1"/>
  <c r="K36"/>
  <c r="G37" a="1"/>
  <c r="G37"/>
  <c r="H37" a="1"/>
  <c r="H37"/>
  <c r="I37" a="1"/>
  <c r="I37"/>
  <c r="J37" a="1"/>
  <c r="J37"/>
  <c r="K37" a="1"/>
  <c r="K37"/>
  <c r="G38" a="1"/>
  <c r="G38"/>
  <c r="H38" a="1"/>
  <c r="H38"/>
  <c r="I38" a="1"/>
  <c r="I38"/>
  <c r="J38" a="1"/>
  <c r="J38"/>
  <c r="K38" a="1"/>
  <c r="K38"/>
  <c r="G39" a="1"/>
  <c r="G39"/>
  <c r="H39" a="1"/>
  <c r="H39"/>
  <c r="I39" a="1"/>
  <c r="I39"/>
  <c r="J39" a="1"/>
  <c r="J39"/>
  <c r="K39" a="1"/>
  <c r="K39"/>
  <c r="G40" a="1"/>
  <c r="G40"/>
  <c r="H40" a="1"/>
  <c r="H40"/>
  <c r="I40" a="1"/>
  <c r="I40"/>
  <c r="J40" a="1"/>
  <c r="J40"/>
  <c r="K40" a="1"/>
  <c r="K40"/>
  <c r="K1" a="1"/>
  <c r="K1"/>
  <c r="J1" a="1"/>
  <c r="J1"/>
  <c r="I1" a="1"/>
  <c r="I1"/>
  <c r="H1" a="1"/>
  <c r="H1"/>
  <c r="G1" a="1"/>
  <c r="G1"/>
  <c r="A86" i="1"/>
  <c r="B86"/>
  <c r="C86"/>
  <c r="D86"/>
  <c r="E86"/>
  <c r="F86"/>
  <c r="G86"/>
  <c r="A87"/>
  <c r="B87"/>
  <c r="C87"/>
  <c r="D87"/>
  <c r="E87"/>
  <c r="F87"/>
  <c r="G87"/>
  <c r="A88"/>
  <c r="B88"/>
  <c r="C88"/>
  <c r="D88"/>
  <c r="E88"/>
  <c r="F88"/>
  <c r="G88"/>
  <c r="A89"/>
  <c r="B89"/>
  <c r="C89"/>
  <c r="D89"/>
  <c r="E89"/>
  <c r="F89"/>
  <c r="G89"/>
  <c r="A90"/>
  <c r="B90"/>
  <c r="C90"/>
  <c r="D90"/>
  <c r="E90"/>
  <c r="F90"/>
  <c r="G90"/>
  <c r="A91"/>
  <c r="B91"/>
  <c r="C91"/>
  <c r="D91"/>
  <c r="E91"/>
  <c r="F91"/>
  <c r="G91"/>
  <c r="A92"/>
  <c r="B92"/>
  <c r="C92"/>
  <c r="D92"/>
  <c r="E92"/>
  <c r="F92"/>
  <c r="G92"/>
  <c r="A93"/>
  <c r="B93"/>
  <c r="C93"/>
  <c r="D93"/>
  <c r="E93"/>
  <c r="F93"/>
  <c r="G93"/>
  <c r="A94"/>
  <c r="B94"/>
  <c r="C94"/>
  <c r="D94"/>
  <c r="E94"/>
  <c r="F94"/>
  <c r="G94"/>
  <c r="A95"/>
  <c r="B95"/>
  <c r="C95"/>
  <c r="D95"/>
  <c r="E95"/>
  <c r="F95"/>
  <c r="G95"/>
  <c r="A96"/>
  <c r="B96"/>
  <c r="C96"/>
  <c r="D96"/>
  <c r="E96"/>
  <c r="F96"/>
  <c r="G96"/>
  <c r="A97"/>
  <c r="B97"/>
  <c r="C97"/>
  <c r="D97"/>
  <c r="E97"/>
  <c r="F97"/>
  <c r="G97"/>
  <c r="A98"/>
  <c r="B98"/>
  <c r="C98"/>
  <c r="D98"/>
  <c r="E98"/>
  <c r="F98"/>
  <c r="G98"/>
  <c r="A99"/>
  <c r="B99"/>
  <c r="C99"/>
  <c r="D99"/>
  <c r="E99"/>
  <c r="F99"/>
  <c r="G99"/>
  <c r="A100"/>
  <c r="B100"/>
  <c r="C100"/>
  <c r="D100"/>
  <c r="E100"/>
  <c r="F100"/>
  <c r="G100"/>
  <c r="A101"/>
  <c r="B101"/>
  <c r="C101"/>
  <c r="D101"/>
  <c r="E101"/>
  <c r="F101"/>
  <c r="G101"/>
  <c r="A102"/>
  <c r="B102"/>
  <c r="C102"/>
  <c r="D102"/>
  <c r="E102"/>
  <c r="F102"/>
  <c r="G102"/>
  <c r="A103"/>
  <c r="B103"/>
  <c r="C103"/>
  <c r="D103"/>
  <c r="E103"/>
  <c r="F103"/>
  <c r="G103"/>
  <c r="A104"/>
  <c r="B104"/>
  <c r="C104"/>
  <c r="D104"/>
  <c r="E104"/>
  <c r="F104"/>
  <c r="G104"/>
  <c r="A105"/>
  <c r="B105"/>
  <c r="C105"/>
  <c r="D105"/>
  <c r="E105"/>
  <c r="F105"/>
  <c r="G105"/>
  <c r="A106"/>
  <c r="B106"/>
  <c r="C106"/>
  <c r="D106"/>
  <c r="E106"/>
  <c r="F106"/>
  <c r="G106"/>
  <c r="A107"/>
  <c r="B107"/>
  <c r="C107"/>
  <c r="D107"/>
  <c r="E107"/>
  <c r="F107"/>
  <c r="G107"/>
  <c r="A108"/>
  <c r="B108"/>
  <c r="C108"/>
  <c r="D108"/>
  <c r="E108"/>
  <c r="F108"/>
  <c r="G108"/>
  <c r="A109"/>
  <c r="B109"/>
  <c r="C109"/>
  <c r="D109"/>
  <c r="E109"/>
  <c r="F109"/>
  <c r="G109"/>
  <c r="A110"/>
  <c r="B110"/>
  <c r="C110"/>
  <c r="D110"/>
  <c r="E110"/>
  <c r="F110"/>
  <c r="G110"/>
  <c r="A111"/>
  <c r="B111"/>
  <c r="C111"/>
  <c r="D111"/>
  <c r="E111"/>
  <c r="F111"/>
  <c r="G111"/>
  <c r="B85"/>
  <c r="C85"/>
  <c r="D85"/>
  <c r="E85"/>
  <c r="F85"/>
  <c r="G85"/>
  <c r="A85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B60"/>
  <c r="A60"/>
  <c r="D60"/>
  <c r="F60"/>
  <c r="F61"/>
  <c r="F62"/>
  <c r="F63"/>
  <c r="F64"/>
  <c r="F65"/>
  <c r="F67"/>
  <c r="G60"/>
  <c r="G61"/>
  <c r="G62"/>
  <c r="G63"/>
  <c r="G64"/>
  <c r="G65"/>
  <c r="G66"/>
  <c r="G67"/>
  <c r="E60"/>
  <c r="H60"/>
  <c r="D61"/>
  <c r="E61"/>
  <c r="H61"/>
  <c r="D62"/>
  <c r="E62"/>
  <c r="H62"/>
  <c r="D63"/>
  <c r="E63"/>
  <c r="H63"/>
  <c r="D64"/>
  <c r="E64"/>
  <c r="H64"/>
  <c r="D65"/>
  <c r="E65"/>
  <c r="H65"/>
  <c r="D66"/>
  <c r="E66"/>
  <c r="F66"/>
  <c r="H66"/>
  <c r="D67"/>
  <c r="E67"/>
  <c r="H67"/>
  <c r="E79"/>
  <c r="F79"/>
  <c r="G79"/>
  <c r="H79"/>
  <c r="D79"/>
  <c r="D72"/>
  <c r="E72"/>
  <c r="F72"/>
  <c r="G72"/>
  <c r="H72"/>
  <c r="D73"/>
  <c r="E73"/>
  <c r="F73"/>
  <c r="G73"/>
  <c r="H73"/>
  <c r="D74"/>
  <c r="E74"/>
  <c r="F74"/>
  <c r="G74"/>
  <c r="H74"/>
  <c r="D75"/>
  <c r="E75"/>
  <c r="F75"/>
  <c r="G75"/>
  <c r="H75"/>
  <c r="D76"/>
  <c r="E76"/>
  <c r="F76"/>
  <c r="G76"/>
  <c r="H76"/>
  <c r="D77"/>
  <c r="E77"/>
  <c r="F77"/>
  <c r="G77"/>
  <c r="H77"/>
  <c r="D78"/>
  <c r="E78"/>
  <c r="F78"/>
  <c r="G78"/>
  <c r="H78"/>
  <c r="E71"/>
  <c r="F71"/>
  <c r="G71"/>
  <c r="H71"/>
  <c r="D71"/>
  <c r="F56"/>
  <c r="F55"/>
  <c r="F54"/>
  <c r="F53"/>
  <c r="F52"/>
  <c r="D56"/>
  <c r="D55"/>
  <c r="D54"/>
  <c r="D53"/>
  <c r="D52"/>
  <c r="D45"/>
  <c r="F48"/>
  <c r="F47"/>
  <c r="H43"/>
  <c r="D46"/>
  <c r="D44"/>
  <c r="D43"/>
  <c r="F46"/>
  <c r="F45"/>
  <c r="F44"/>
  <c r="F43"/>
  <c r="F42"/>
  <c r="B53"/>
  <c r="B52"/>
  <c r="H42"/>
  <c r="D42"/>
  <c r="B42"/>
  <c r="B43"/>
  <c r="B44"/>
  <c r="B45"/>
  <c r="B46"/>
  <c r="B47"/>
</calcChain>
</file>

<file path=xl/sharedStrings.xml><?xml version="1.0" encoding="utf-8"?>
<sst xmlns="http://schemas.openxmlformats.org/spreadsheetml/2006/main" count="338" uniqueCount="203">
  <si>
    <t>Human</t>
    <phoneticPr fontId="2" type="noConversion"/>
  </si>
  <si>
    <t>Batch Overview Breakdown</t>
    <phoneticPr fontId="2" type="noConversion"/>
  </si>
  <si>
    <t>Female</t>
    <phoneticPr fontId="2" type="noConversion"/>
  </si>
  <si>
    <t>DPS</t>
    <phoneticPr fontId="2" type="noConversion"/>
  </si>
  <si>
    <t>Black</t>
    <phoneticPr fontId="2" type="noConversion"/>
  </si>
  <si>
    <t>Peculiar</t>
  </si>
  <si>
    <t>Animal</t>
  </si>
  <si>
    <t>Male</t>
    <phoneticPr fontId="2" type="noConversion"/>
  </si>
  <si>
    <t>Green</t>
    <phoneticPr fontId="2" type="noConversion"/>
  </si>
  <si>
    <t>Chinese</t>
    <phoneticPr fontId="2" type="noConversion"/>
  </si>
  <si>
    <t>Female</t>
    <phoneticPr fontId="2" type="noConversion"/>
  </si>
  <si>
    <t>Plant</t>
    <phoneticPr fontId="2" type="noConversion"/>
  </si>
  <si>
    <t>Black</t>
    <phoneticPr fontId="2" type="noConversion"/>
  </si>
  <si>
    <t>Chinese</t>
    <phoneticPr fontId="2" type="noConversion"/>
  </si>
  <si>
    <t>No Awakening</t>
    <phoneticPr fontId="2" type="noConversion"/>
  </si>
  <si>
    <t>Male</t>
    <phoneticPr fontId="2" type="noConversion"/>
  </si>
  <si>
    <t>Male</t>
    <phoneticPr fontId="2" type="noConversion"/>
  </si>
  <si>
    <t>Momo</t>
    <phoneticPr fontId="2" type="noConversion"/>
  </si>
  <si>
    <t>Fallen Angel</t>
    <phoneticPr fontId="2" type="noConversion"/>
  </si>
  <si>
    <t>Nightmare</t>
    <phoneticPr fontId="2" type="noConversion"/>
  </si>
  <si>
    <t>Shadow Puppet</t>
    <phoneticPr fontId="2" type="noConversion"/>
  </si>
  <si>
    <t>Melody Bulb</t>
    <phoneticPr fontId="2" type="noConversion"/>
  </si>
  <si>
    <t>Lizardman</t>
    <phoneticPr fontId="2" type="noConversion"/>
  </si>
  <si>
    <t>Flower Spirit</t>
    <phoneticPr fontId="2" type="noConversion"/>
  </si>
  <si>
    <t>Kappa</t>
    <phoneticPr fontId="2" type="noConversion"/>
  </si>
  <si>
    <t>Glacier</t>
    <phoneticPr fontId="2" type="noConversion"/>
  </si>
  <si>
    <t>Phantom Frog</t>
    <phoneticPr fontId="2" type="noConversion"/>
  </si>
  <si>
    <t>Fox</t>
    <phoneticPr fontId="2" type="noConversion"/>
  </si>
  <si>
    <t>Fireshell</t>
    <phoneticPr fontId="2" type="noConversion"/>
  </si>
  <si>
    <t>Stone Golem</t>
    <phoneticPr fontId="2" type="noConversion"/>
  </si>
  <si>
    <t>Arabic</t>
    <phoneticPr fontId="2" type="noConversion"/>
  </si>
  <si>
    <t>Chinese</t>
    <phoneticPr fontId="2" type="noConversion"/>
  </si>
  <si>
    <t>Japanese</t>
    <phoneticPr fontId="2" type="noConversion"/>
  </si>
  <si>
    <t>Greek</t>
    <phoneticPr fontId="2" type="noConversion"/>
  </si>
  <si>
    <t>Egyptian</t>
    <phoneticPr fontId="2" type="noConversion"/>
  </si>
  <si>
    <t>Arabic</t>
    <phoneticPr fontId="2" type="noConversion"/>
  </si>
  <si>
    <t>Banshee</t>
    <phoneticPr fontId="2" type="noConversion"/>
  </si>
  <si>
    <t>Werewolf</t>
    <phoneticPr fontId="2" type="noConversion"/>
  </si>
  <si>
    <t>Wave Specter</t>
    <phoneticPr fontId="2" type="noConversion"/>
  </si>
  <si>
    <t>Wendigo</t>
    <phoneticPr fontId="2" type="noConversion"/>
  </si>
  <si>
    <t>Mandrake</t>
    <phoneticPr fontId="2" type="noConversion"/>
  </si>
  <si>
    <t>Water Tyke</t>
    <phoneticPr fontId="2" type="noConversion"/>
  </si>
  <si>
    <t>Pans</t>
    <phoneticPr fontId="2" type="noConversion"/>
  </si>
  <si>
    <t>Harpy</t>
    <phoneticPr fontId="2" type="noConversion"/>
  </si>
  <si>
    <t>Dojoji</t>
    <phoneticPr fontId="2" type="noConversion"/>
  </si>
  <si>
    <t>Mboitata</t>
    <phoneticPr fontId="2" type="noConversion"/>
  </si>
  <si>
    <t>Minotaur</t>
    <phoneticPr fontId="2" type="noConversion"/>
  </si>
  <si>
    <t>Chang'e</t>
    <phoneticPr fontId="2" type="noConversion"/>
  </si>
  <si>
    <t>Unicorn</t>
    <phoneticPr fontId="2" type="noConversion"/>
  </si>
  <si>
    <t>Keres</t>
    <phoneticPr fontId="2" type="noConversion"/>
  </si>
  <si>
    <t>Ammut</t>
    <phoneticPr fontId="2" type="noConversion"/>
  </si>
  <si>
    <t>DPS</t>
    <phoneticPr fontId="2" type="noConversion"/>
  </si>
  <si>
    <t>Blue</t>
    <phoneticPr fontId="2" type="noConversion"/>
  </si>
  <si>
    <t>Tank</t>
    <phoneticPr fontId="2" type="noConversion"/>
  </si>
  <si>
    <t>By Origin</t>
  </si>
  <si>
    <t>Arabic</t>
  </si>
  <si>
    <t>Chinese</t>
  </si>
  <si>
    <t>Greek</t>
  </si>
  <si>
    <t>Japanese</t>
  </si>
  <si>
    <t>Egyptian</t>
    <phoneticPr fontId="2" type="noConversion"/>
  </si>
  <si>
    <t>Native American</t>
    <phoneticPr fontId="2" type="noConversion"/>
  </si>
  <si>
    <t>Spanish</t>
    <phoneticPr fontId="2" type="noConversion"/>
  </si>
  <si>
    <t>Blue</t>
    <phoneticPr fontId="2" type="noConversion"/>
  </si>
  <si>
    <t>No</t>
    <phoneticPr fontId="2" type="noConversion"/>
  </si>
  <si>
    <t>Support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</si>
  <si>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</si>
  <si>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</si>
  <si>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</si>
  <si>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</si>
  <si>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</si>
  <si>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DOT</t>
    <phoneticPr fontId="2" type="noConversion"/>
  </si>
  <si>
    <t>Green</t>
    <phoneticPr fontId="2" type="noConversion"/>
  </si>
  <si>
    <t>White</t>
    <phoneticPr fontId="2" type="noConversion"/>
  </si>
  <si>
    <t>Blue</t>
    <phoneticPr fontId="2" type="noConversion"/>
  </si>
  <si>
    <t>Animal</t>
    <phoneticPr fontId="2" type="noConversion"/>
  </si>
  <si>
    <t>Plant</t>
    <phoneticPr fontId="2" type="noConversion"/>
  </si>
  <si>
    <t>Chinese</t>
    <phoneticPr fontId="2" type="noConversion"/>
  </si>
  <si>
    <t>Male</t>
    <phoneticPr fontId="2" type="noConversion"/>
  </si>
  <si>
    <t>Female</t>
    <phoneticPr fontId="2" type="noConversion"/>
  </si>
  <si>
    <t>N/A</t>
    <phoneticPr fontId="2" type="noConversion"/>
  </si>
  <si>
    <t>Tank</t>
    <phoneticPr fontId="2" type="noConversion"/>
  </si>
  <si>
    <t>DPS</t>
    <phoneticPr fontId="2" type="noConversion"/>
  </si>
  <si>
    <t>Support</t>
    <phoneticPr fontId="2" type="noConversion"/>
  </si>
  <si>
    <t>Heal</t>
    <phoneticPr fontId="2" type="noConversion"/>
  </si>
  <si>
    <t>DOT</t>
    <phoneticPr fontId="2" type="noConversion"/>
  </si>
  <si>
    <t>Gender</t>
    <phoneticPr fontId="2" type="noConversion"/>
  </si>
  <si>
    <t>Origin</t>
    <phoneticPr fontId="2" type="noConversion"/>
  </si>
  <si>
    <t>Monster</t>
    <phoneticPr fontId="2" type="noConversion"/>
  </si>
  <si>
    <t>Attribute</t>
    <phoneticPr fontId="2" type="noConversion"/>
  </si>
  <si>
    <t>Category</t>
    <phoneticPr fontId="2" type="noConversion"/>
  </si>
  <si>
    <t>Origin</t>
    <phoneticPr fontId="2" type="noConversion"/>
  </si>
  <si>
    <t>Gender</t>
    <phoneticPr fontId="2" type="noConversion"/>
  </si>
  <si>
    <t>Awakened Form</t>
    <phoneticPr fontId="2" type="noConversion"/>
  </si>
  <si>
    <t>Role</t>
    <phoneticPr fontId="2" type="noConversion"/>
  </si>
  <si>
    <t>Red</t>
    <phoneticPr fontId="2" type="noConversion"/>
  </si>
  <si>
    <t>Yes</t>
    <phoneticPr fontId="2" type="noConversion"/>
  </si>
  <si>
    <t>Tank</t>
    <phoneticPr fontId="2" type="noConversion"/>
  </si>
  <si>
    <t>Red</t>
    <phoneticPr fontId="2" type="noConversion"/>
  </si>
  <si>
    <t>Animal</t>
    <phoneticPr fontId="2" type="noConversion"/>
  </si>
  <si>
    <t>Yes</t>
    <phoneticPr fontId="2" type="noConversion"/>
  </si>
  <si>
    <t>Support</t>
    <phoneticPr fontId="2" type="noConversion"/>
  </si>
  <si>
    <t>Category</t>
    <phoneticPr fontId="2" type="noConversion"/>
  </si>
  <si>
    <t>Red</t>
    <phoneticPr fontId="2" type="noConversion"/>
  </si>
  <si>
    <t>Black</t>
    <phoneticPr fontId="2" type="noConversion"/>
  </si>
  <si>
    <t>By Attribute</t>
    <phoneticPr fontId="2" type="noConversion"/>
  </si>
  <si>
    <t>Red</t>
    <phoneticPr fontId="2" type="noConversion"/>
  </si>
  <si>
    <t>Green</t>
    <phoneticPr fontId="2" type="noConversion"/>
  </si>
  <si>
    <t>Blue</t>
    <phoneticPr fontId="2" type="noConversion"/>
  </si>
  <si>
    <t>Black</t>
    <phoneticPr fontId="2" type="noConversion"/>
  </si>
  <si>
    <t>White</t>
    <phoneticPr fontId="2" type="noConversion"/>
  </si>
  <si>
    <t>Male</t>
    <phoneticPr fontId="2" type="noConversion"/>
  </si>
  <si>
    <t>Female</t>
    <phoneticPr fontId="2" type="noConversion"/>
  </si>
  <si>
    <t>Male</t>
    <phoneticPr fontId="2" type="noConversion"/>
  </si>
  <si>
    <t>Peculiar</t>
    <phoneticPr fontId="2" type="noConversion"/>
  </si>
  <si>
    <t>By Category</t>
    <phoneticPr fontId="2" type="noConversion"/>
  </si>
  <si>
    <t>Animal</t>
    <phoneticPr fontId="2" type="noConversion"/>
  </si>
  <si>
    <t>Peculiar</t>
    <phoneticPr fontId="2" type="noConversion"/>
  </si>
  <si>
    <t>Plant</t>
    <phoneticPr fontId="2" type="noConversion"/>
  </si>
  <si>
    <t>White</t>
    <phoneticPr fontId="2" type="noConversion"/>
  </si>
  <si>
    <t>No</t>
    <phoneticPr fontId="2" type="noConversion"/>
  </si>
  <si>
    <t>Blue</t>
    <phoneticPr fontId="2" type="noConversion"/>
  </si>
  <si>
    <t>Native American</t>
    <phoneticPr fontId="2" type="noConversion"/>
  </si>
  <si>
    <t>Male</t>
    <phoneticPr fontId="2" type="noConversion"/>
  </si>
  <si>
    <t>No</t>
    <phoneticPr fontId="2" type="noConversion"/>
  </si>
  <si>
    <t>Blue</t>
    <phoneticPr fontId="2" type="noConversion"/>
  </si>
  <si>
    <t>No</t>
    <phoneticPr fontId="2" type="noConversion"/>
  </si>
  <si>
    <t>Green</t>
    <phoneticPr fontId="2" type="noConversion"/>
  </si>
  <si>
    <t>No</t>
    <phoneticPr fontId="2" type="noConversion"/>
  </si>
  <si>
    <t>DPS</t>
    <phoneticPr fontId="2" type="noConversion"/>
  </si>
  <si>
    <t>White</t>
    <phoneticPr fontId="2" type="noConversion"/>
  </si>
  <si>
    <t>No</t>
    <phoneticPr fontId="2" type="noConversion"/>
  </si>
  <si>
    <t>Red</t>
    <phoneticPr fontId="2" type="noConversion"/>
  </si>
  <si>
    <t>No</t>
    <phoneticPr fontId="2" type="noConversion"/>
  </si>
  <si>
    <t>DPS</t>
    <phoneticPr fontId="2" type="noConversion"/>
  </si>
  <si>
    <t>Red</t>
    <phoneticPr fontId="2" type="noConversion"/>
  </si>
  <si>
    <t>No</t>
    <phoneticPr fontId="2" type="noConversion"/>
  </si>
  <si>
    <t>Support</t>
    <phoneticPr fontId="2" type="noConversion"/>
  </si>
  <si>
    <t>White</t>
    <phoneticPr fontId="2" type="noConversion"/>
  </si>
  <si>
    <t>No</t>
    <phoneticPr fontId="2" type="noConversion"/>
  </si>
  <si>
    <t>DPS</t>
    <phoneticPr fontId="2" type="noConversion"/>
  </si>
  <si>
    <t>Green</t>
    <phoneticPr fontId="2" type="noConversion"/>
  </si>
  <si>
    <t>Tank</t>
    <phoneticPr fontId="2" type="noConversion"/>
  </si>
  <si>
    <t>White</t>
    <phoneticPr fontId="2" type="noConversion"/>
  </si>
  <si>
    <t>No</t>
    <phoneticPr fontId="2" type="noConversion"/>
  </si>
  <si>
    <t>Support</t>
    <phoneticPr fontId="2" type="noConversion"/>
  </si>
  <si>
    <t>Black</t>
    <phoneticPr fontId="2" type="noConversion"/>
  </si>
  <si>
    <t>No</t>
    <phoneticPr fontId="2" type="noConversion"/>
  </si>
  <si>
    <t>Blue</t>
    <phoneticPr fontId="2" type="noConversion"/>
  </si>
  <si>
    <t>Yes</t>
    <phoneticPr fontId="2" type="noConversion"/>
  </si>
  <si>
    <t>Tank</t>
    <phoneticPr fontId="2" type="noConversion"/>
  </si>
  <si>
    <t>Black</t>
    <phoneticPr fontId="2" type="noConversion"/>
  </si>
  <si>
    <t>No</t>
    <phoneticPr fontId="2" type="noConversion"/>
  </si>
  <si>
    <t>DOT</t>
    <phoneticPr fontId="2" type="noConversion"/>
  </si>
  <si>
    <t>Plant</t>
  </si>
  <si>
    <t>Deity</t>
  </si>
  <si>
    <t>Deity</t>
    <phoneticPr fontId="2" type="noConversion"/>
  </si>
  <si>
    <t>Human</t>
    <phoneticPr fontId="2" type="noConversion"/>
  </si>
  <si>
    <t>Human</t>
    <phoneticPr fontId="8" type="noConversion"/>
  </si>
  <si>
    <t>Green Tank</t>
    <phoneticPr fontId="2" type="noConversion"/>
  </si>
  <si>
    <t>Male</t>
    <phoneticPr fontId="8" type="noConversion"/>
  </si>
  <si>
    <t>Female</t>
    <phoneticPr fontId="8" type="noConversion"/>
  </si>
  <si>
    <t>By Gender</t>
    <phoneticPr fontId="2" type="noConversion"/>
  </si>
  <si>
    <t>Nephila</t>
    <phoneticPr fontId="2" type="noConversion"/>
  </si>
  <si>
    <t>Dragon Maiden</t>
    <phoneticPr fontId="2" type="noConversion"/>
  </si>
  <si>
    <t>Twisted Cypress</t>
    <phoneticPr fontId="2" type="noConversion"/>
  </si>
  <si>
    <t>Ifrit</t>
    <phoneticPr fontId="2" type="noConversion"/>
  </si>
  <si>
    <t>Dryad</t>
    <phoneticPr fontId="2" type="noConversion"/>
  </si>
  <si>
    <t>Tengu</t>
    <phoneticPr fontId="2" type="noConversion"/>
  </si>
  <si>
    <t>Empusae</t>
    <phoneticPr fontId="2" type="noConversion"/>
  </si>
  <si>
    <t>Japanese</t>
    <phoneticPr fontId="2" type="noConversion"/>
  </si>
  <si>
    <t>Japanese</t>
    <phoneticPr fontId="2" type="noConversion"/>
  </si>
  <si>
    <t>Greek</t>
    <phoneticPr fontId="2" type="noConversion"/>
  </si>
  <si>
    <t>Native American</t>
    <phoneticPr fontId="2" type="noConversion"/>
  </si>
  <si>
    <t>Japanese</t>
    <phoneticPr fontId="2" type="noConversion"/>
  </si>
  <si>
    <t>Arabic</t>
    <phoneticPr fontId="2" type="noConversion"/>
  </si>
  <si>
    <t>Spanish</t>
    <phoneticPr fontId="2" type="noConversion"/>
  </si>
  <si>
    <t>Peculiar</t>
    <phoneticPr fontId="2" type="noConversion"/>
  </si>
  <si>
    <t>Healer</t>
    <phoneticPr fontId="2" type="noConversion"/>
  </si>
  <si>
    <t>Stars</t>
    <phoneticPr fontId="2" type="noConversion"/>
  </si>
  <si>
    <t>Stars</t>
    <phoneticPr fontId="2" type="noConversion"/>
  </si>
  <si>
    <t>1 Star</t>
    <phoneticPr fontId="2" type="noConversion"/>
  </si>
  <si>
    <t>2 Stars</t>
    <phoneticPr fontId="2" type="noConversion"/>
  </si>
  <si>
    <t>3 Stars</t>
    <phoneticPr fontId="2" type="noConversion"/>
  </si>
  <si>
    <t>4 Stars</t>
    <phoneticPr fontId="2" type="noConversion"/>
  </si>
  <si>
    <t>5 Stars</t>
    <phoneticPr fontId="2" type="noConversion"/>
  </si>
  <si>
    <t>-</t>
    <phoneticPr fontId="2" type="noConversion"/>
  </si>
  <si>
    <t>-</t>
    <phoneticPr fontId="2" type="noConversion"/>
  </si>
  <si>
    <t>Green</t>
    <phoneticPr fontId="2" type="noConversion"/>
  </si>
  <si>
    <t>No</t>
    <phoneticPr fontId="2" type="noConversion"/>
  </si>
  <si>
    <t>Support</t>
    <phoneticPr fontId="2" type="noConversion"/>
  </si>
  <si>
    <t>Male Monsters</t>
    <phoneticPr fontId="2" type="noConversion"/>
  </si>
  <si>
    <t>Female Monsters</t>
    <phoneticPr fontId="2" type="noConversion"/>
  </si>
  <si>
    <t>Batch Overview</t>
    <phoneticPr fontId="2" type="noConversion"/>
  </si>
  <si>
    <t>Attribute</t>
    <phoneticPr fontId="2" type="noConversion"/>
  </si>
  <si>
    <t>Role</t>
    <phoneticPr fontId="2" type="noConversion"/>
  </si>
  <si>
    <t>Total</t>
    <phoneticPr fontId="2" type="noConversion"/>
  </si>
  <si>
    <t>Deity</t>
    <phoneticPr fontId="2" type="noConversion"/>
  </si>
  <si>
    <t>Human</t>
    <phoneticPr fontId="2" type="noConversion"/>
  </si>
  <si>
    <t>Deity</t>
    <phoneticPr fontId="2" type="noConversion"/>
  </si>
  <si>
    <t>Awakened Form</t>
    <phoneticPr fontId="2" type="noConversion"/>
  </si>
  <si>
    <t>Has Awakening</t>
    <phoneticPr fontId="2" type="noConversion"/>
  </si>
  <si>
    <t/>
  </si>
  <si>
    <t>Japanese</t>
    <phoneticPr fontId="2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</si>
</sst>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Verdana"/>
    </font>
    <font>
      <sz val="8"/>
      <name val="Verdana"/>
    </font>
    <font>
      <sz val="10"/>
      <name val="Arial"/>
    </font>
    <font>
      <sz val="11"/>
      <color indexed="8"/>
      <name val="Arial"/>
    </font>
    <font>
      <sz val="11"/>
      <name val="Arial"/>
    </font>
    <font>
      <b/>
      <sz val="18"/>
      <name val="Arial"/>
    </font>
    <font>
      <b/>
      <sz val="10"/>
      <name val="Arial"/>
    </font>
    <font>
      <sz val="9"/>
      <name val="宋体"/>
      <family val="3"/>
      <charset val="134"/>
    </font>
    <font>
      <b/>
      <sz val="10"/>
      <name val="Verdana"/>
    </font>
    <font>
      <sz val="11"/>
      <color indexed="63"/>
      <name val="Arial"/>
      <family val="2"/>
    </font>
    <font>
      <sz val="10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0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3" fillId="7" borderId="0" xfId="0" applyFont="1" applyFill="1"/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/>
    <xf numFmtId="0" fontId="7" fillId="8" borderId="0" xfId="0" applyFont="1" applyFill="1"/>
    <xf numFmtId="0" fontId="7" fillId="6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/>
    <xf numFmtId="0" fontId="5" fillId="0" borderId="10" xfId="0" applyFont="1" applyFill="1" applyBorder="1"/>
    <xf numFmtId="0" fontId="7" fillId="4" borderId="4" xfId="0" applyFont="1" applyFill="1" applyBorder="1"/>
    <xf numFmtId="0" fontId="5" fillId="0" borderId="2" xfId="0" applyFont="1" applyFill="1" applyBorder="1"/>
    <xf numFmtId="0" fontId="9" fillId="0" borderId="0" xfId="0" applyFont="1"/>
    <xf numFmtId="0" fontId="10" fillId="0" borderId="0" xfId="0" applyFont="1" applyAlignment="1"/>
    <xf numFmtId="0" fontId="5" fillId="0" borderId="0" xfId="0" applyFont="1" applyFill="1" applyBorder="1"/>
    <xf numFmtId="0" fontId="5" fillId="0" borderId="3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7" fillId="9" borderId="14" xfId="0" applyFont="1" applyFill="1" applyBorder="1"/>
    <xf numFmtId="0" fontId="7" fillId="6" borderId="12" xfId="0" applyFont="1" applyFill="1" applyBorder="1"/>
    <xf numFmtId="0" fontId="7" fillId="5" borderId="12" xfId="0" applyFont="1" applyFill="1" applyBorder="1"/>
    <xf numFmtId="0" fontId="7" fillId="0" borderId="12" xfId="0" applyFont="1" applyBorder="1"/>
    <xf numFmtId="0" fontId="7" fillId="10" borderId="13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Fill="1"/>
    <xf numFmtId="0" fontId="3" fillId="0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4" fillId="0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5" borderId="10" xfId="0" applyFont="1" applyFill="1" applyBorder="1"/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/>
    <xf numFmtId="0" fontId="4" fillId="0" borderId="10" xfId="0" applyFont="1" applyFill="1" applyBorder="1"/>
    <xf numFmtId="0" fontId="1" fillId="0" borderId="0" xfId="0" applyFont="1"/>
    <xf numFmtId="0" fontId="7" fillId="0" borderId="14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/>
    <xf numFmtId="0" fontId="4" fillId="0" borderId="3" xfId="0" applyFont="1" applyFill="1" applyBorder="1"/>
    <xf numFmtId="0" fontId="11" fillId="0" borderId="0" xfId="0" applyFont="1"/>
    <xf numFmtId="0" fontId="7" fillId="0" borderId="14" xfId="0" applyFont="1" applyBorder="1"/>
    <xf numFmtId="0" fontId="7" fillId="0" borderId="13" xfId="0" applyFont="1" applyBorder="1"/>
    <xf numFmtId="0" fontId="4" fillId="0" borderId="2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7" fillId="9" borderId="8" xfId="0" applyFont="1" applyFill="1" applyBorder="1"/>
    <xf numFmtId="0" fontId="7" fillId="6" borderId="18" xfId="0" applyFont="1" applyFill="1" applyBorder="1"/>
    <xf numFmtId="0" fontId="7" fillId="5" borderId="18" xfId="0" applyFont="1" applyFill="1" applyBorder="1"/>
    <xf numFmtId="0" fontId="7" fillId="0" borderId="18" xfId="0" applyFont="1" applyBorder="1"/>
    <xf numFmtId="0" fontId="7" fillId="10" borderId="11" xfId="0" applyFont="1" applyFill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/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11" borderId="1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11"/>
  <sheetViews>
    <sheetView tabSelected="1" zoomScale="150" workbookViewId="0">
      <selection activeCell="D16" sqref="D16"/>
    </sheetView>
  </sheetViews>
  <sheetFormatPr baseColWidth="10" defaultColWidth="10.7109375" defaultRowHeight="12"/>
  <cols>
    <col min="1" max="1" width="13.140625" style="1" customWidth="1"/>
    <col min="2" max="2" width="12" style="1" customWidth="1"/>
    <col min="3" max="3" width="11" style="1" customWidth="1"/>
    <col min="4" max="4" width="12" style="1" customWidth="1"/>
    <col min="5" max="5" width="11.140625" style="1" customWidth="1"/>
    <col min="6" max="6" width="12.140625" style="1" customWidth="1"/>
    <col min="7" max="7" width="11.85546875" style="1" customWidth="1"/>
    <col min="8" max="16384" width="10.7109375" style="1"/>
  </cols>
  <sheetData>
    <row r="1" spans="1:8" ht="22" thickBot="1">
      <c r="A1" s="83" t="s">
        <v>192</v>
      </c>
      <c r="B1" s="83"/>
      <c r="C1" s="83"/>
      <c r="D1" s="83"/>
      <c r="E1" s="83"/>
      <c r="F1" s="83"/>
      <c r="G1" s="83"/>
      <c r="H1" s="84"/>
    </row>
    <row r="2" spans="1:8">
      <c r="A2" s="14" t="s">
        <v>87</v>
      </c>
      <c r="B2" s="14" t="s">
        <v>88</v>
      </c>
      <c r="C2" s="14" t="s">
        <v>89</v>
      </c>
      <c r="D2" s="14" t="s">
        <v>90</v>
      </c>
      <c r="E2" s="14" t="s">
        <v>91</v>
      </c>
      <c r="F2" s="14" t="s">
        <v>92</v>
      </c>
      <c r="G2" s="15" t="s">
        <v>93</v>
      </c>
      <c r="H2" s="19" t="s">
        <v>179</v>
      </c>
    </row>
    <row r="3" spans="1:8" ht="13">
      <c r="A3" s="42" t="s">
        <v>29</v>
      </c>
      <c r="B3" s="40" t="s">
        <v>94</v>
      </c>
      <c r="C3" s="1" t="s">
        <v>113</v>
      </c>
      <c r="E3" s="1" t="s">
        <v>77</v>
      </c>
      <c r="F3" s="1" t="s">
        <v>95</v>
      </c>
      <c r="G3" s="10" t="s">
        <v>96</v>
      </c>
      <c r="H3" s="4">
        <v>1</v>
      </c>
    </row>
    <row r="4" spans="1:8" ht="13">
      <c r="A4" s="42" t="s">
        <v>28</v>
      </c>
      <c r="B4" s="40" t="s">
        <v>97</v>
      </c>
      <c r="C4" s="1" t="s">
        <v>98</v>
      </c>
      <c r="E4" s="1" t="s">
        <v>77</v>
      </c>
      <c r="F4" s="1" t="s">
        <v>99</v>
      </c>
      <c r="G4" s="10" t="s">
        <v>100</v>
      </c>
      <c r="H4" s="4">
        <v>1</v>
      </c>
    </row>
    <row r="5" spans="1:8" ht="13">
      <c r="A5" s="42" t="s">
        <v>27</v>
      </c>
      <c r="B5" s="40" t="s">
        <v>97</v>
      </c>
      <c r="C5" s="1" t="s">
        <v>98</v>
      </c>
      <c r="E5" s="1" t="s">
        <v>77</v>
      </c>
      <c r="F5" s="1" t="s">
        <v>99</v>
      </c>
      <c r="G5" s="10" t="s">
        <v>51</v>
      </c>
      <c r="H5" s="4">
        <v>1</v>
      </c>
    </row>
    <row r="6" spans="1:8" ht="13">
      <c r="A6" s="42" t="s">
        <v>26</v>
      </c>
      <c r="B6" s="41" t="s">
        <v>52</v>
      </c>
      <c r="C6" s="1" t="s">
        <v>98</v>
      </c>
      <c r="E6" s="1" t="s">
        <v>77</v>
      </c>
      <c r="F6" s="1" t="s">
        <v>99</v>
      </c>
      <c r="G6" s="10" t="s">
        <v>51</v>
      </c>
      <c r="H6" s="4">
        <v>1</v>
      </c>
    </row>
    <row r="7" spans="1:8" ht="13">
      <c r="A7" s="42" t="s">
        <v>25</v>
      </c>
      <c r="B7" s="41" t="s">
        <v>52</v>
      </c>
      <c r="C7" s="1" t="s">
        <v>116</v>
      </c>
      <c r="D7" s="38"/>
      <c r="E7" s="1" t="s">
        <v>110</v>
      </c>
      <c r="F7" s="38" t="s">
        <v>99</v>
      </c>
      <c r="G7" s="39" t="s">
        <v>53</v>
      </c>
      <c r="H7" s="4">
        <v>1</v>
      </c>
    </row>
    <row r="8" spans="1:8" ht="13">
      <c r="A8" s="42" t="s">
        <v>24</v>
      </c>
      <c r="B8" s="41" t="s">
        <v>52</v>
      </c>
      <c r="C8" s="1" t="s">
        <v>176</v>
      </c>
      <c r="D8" s="1" t="s">
        <v>202</v>
      </c>
      <c r="E8" s="1" t="s">
        <v>7</v>
      </c>
      <c r="F8" s="1" t="s">
        <v>99</v>
      </c>
      <c r="G8" s="10" t="s">
        <v>100</v>
      </c>
      <c r="H8" s="4">
        <v>1</v>
      </c>
    </row>
    <row r="9" spans="1:8" ht="13">
      <c r="A9" s="42" t="s">
        <v>23</v>
      </c>
      <c r="B9" s="43" t="s">
        <v>8</v>
      </c>
      <c r="C9" s="1" t="s">
        <v>11</v>
      </c>
      <c r="D9" s="1" t="s">
        <v>9</v>
      </c>
      <c r="E9" s="1" t="s">
        <v>10</v>
      </c>
      <c r="F9" s="1" t="s">
        <v>99</v>
      </c>
      <c r="G9" s="10" t="s">
        <v>51</v>
      </c>
      <c r="H9" s="4">
        <v>1</v>
      </c>
    </row>
    <row r="10" spans="1:8" ht="13">
      <c r="A10" s="42" t="s">
        <v>22</v>
      </c>
      <c r="B10" s="43" t="s">
        <v>8</v>
      </c>
      <c r="C10" s="1" t="s">
        <v>98</v>
      </c>
      <c r="E10" s="1" t="s">
        <v>7</v>
      </c>
      <c r="F10" s="1" t="s">
        <v>99</v>
      </c>
      <c r="G10" s="10" t="s">
        <v>53</v>
      </c>
      <c r="H10" s="4">
        <v>1</v>
      </c>
    </row>
    <row r="11" spans="1:8" ht="13">
      <c r="A11" s="47" t="s">
        <v>21</v>
      </c>
      <c r="B11" s="43" t="s">
        <v>8</v>
      </c>
      <c r="C11" s="1" t="s">
        <v>11</v>
      </c>
      <c r="E11" s="1" t="s">
        <v>7</v>
      </c>
      <c r="F11" s="1" t="s">
        <v>99</v>
      </c>
      <c r="G11" s="10" t="s">
        <v>100</v>
      </c>
      <c r="H11" s="4">
        <v>1</v>
      </c>
    </row>
    <row r="12" spans="1:8" ht="13">
      <c r="A12" s="42" t="s">
        <v>20</v>
      </c>
      <c r="B12" s="44" t="s">
        <v>12</v>
      </c>
      <c r="C12" s="1" t="s">
        <v>176</v>
      </c>
      <c r="D12" s="1" t="s">
        <v>13</v>
      </c>
      <c r="E12" s="1" t="s">
        <v>2</v>
      </c>
      <c r="F12" s="1" t="s">
        <v>95</v>
      </c>
      <c r="G12" s="10" t="s">
        <v>3</v>
      </c>
      <c r="H12" s="4">
        <v>1</v>
      </c>
    </row>
    <row r="13" spans="1:8" ht="13">
      <c r="A13" s="42" t="s">
        <v>19</v>
      </c>
      <c r="B13" s="44" t="s">
        <v>4</v>
      </c>
      <c r="C13" s="1" t="s">
        <v>74</v>
      </c>
      <c r="E13" s="1" t="s">
        <v>7</v>
      </c>
      <c r="F13" s="1" t="s">
        <v>99</v>
      </c>
      <c r="G13" s="10" t="s">
        <v>100</v>
      </c>
      <c r="H13" s="4">
        <v>1</v>
      </c>
    </row>
    <row r="14" spans="1:8" ht="13">
      <c r="A14" s="2" t="s">
        <v>18</v>
      </c>
      <c r="B14" s="1" t="s">
        <v>118</v>
      </c>
      <c r="C14" s="1" t="s">
        <v>198</v>
      </c>
      <c r="E14" s="1" t="s">
        <v>10</v>
      </c>
      <c r="F14" s="1" t="s">
        <v>119</v>
      </c>
      <c r="G14" s="10" t="s">
        <v>100</v>
      </c>
      <c r="H14" s="4">
        <v>1</v>
      </c>
    </row>
    <row r="15" spans="1:8" ht="13">
      <c r="A15" s="2" t="s">
        <v>17</v>
      </c>
      <c r="B15" s="1" t="s">
        <v>118</v>
      </c>
      <c r="C15" s="1" t="s">
        <v>98</v>
      </c>
      <c r="E15" s="1" t="s">
        <v>7</v>
      </c>
      <c r="F15" s="1" t="s">
        <v>119</v>
      </c>
      <c r="G15" s="10" t="s">
        <v>177</v>
      </c>
      <c r="H15" s="4">
        <v>1</v>
      </c>
    </row>
    <row r="16" spans="1:8" ht="13">
      <c r="A16" s="42" t="s">
        <v>40</v>
      </c>
      <c r="B16" s="43" t="s">
        <v>8</v>
      </c>
      <c r="C16" s="1" t="s">
        <v>11</v>
      </c>
      <c r="E16" s="1" t="s">
        <v>112</v>
      </c>
      <c r="F16" s="1" t="s">
        <v>119</v>
      </c>
      <c r="G16" s="10" t="s">
        <v>177</v>
      </c>
      <c r="H16" s="4">
        <v>2</v>
      </c>
    </row>
    <row r="17" spans="1:8" ht="13">
      <c r="A17" s="46" t="s">
        <v>39</v>
      </c>
      <c r="B17" s="41" t="s">
        <v>120</v>
      </c>
      <c r="C17" s="1" t="s">
        <v>197</v>
      </c>
      <c r="D17" s="1" t="s">
        <v>121</v>
      </c>
      <c r="E17" s="1" t="s">
        <v>122</v>
      </c>
      <c r="F17" s="1" t="s">
        <v>123</v>
      </c>
      <c r="G17" s="10" t="s">
        <v>3</v>
      </c>
      <c r="H17" s="4">
        <v>2</v>
      </c>
    </row>
    <row r="18" spans="1:8" ht="13">
      <c r="A18" s="42" t="s">
        <v>38</v>
      </c>
      <c r="B18" s="41" t="s">
        <v>52</v>
      </c>
      <c r="C18" s="1" t="s">
        <v>176</v>
      </c>
      <c r="E18" s="1" t="s">
        <v>7</v>
      </c>
      <c r="F18" s="1" t="s">
        <v>119</v>
      </c>
      <c r="G18" s="10" t="s">
        <v>100</v>
      </c>
      <c r="H18" s="4">
        <v>2</v>
      </c>
    </row>
    <row r="19" spans="1:8" ht="13">
      <c r="A19" s="46" t="s">
        <v>37</v>
      </c>
      <c r="B19" s="44" t="s">
        <v>4</v>
      </c>
      <c r="C19" s="1" t="s">
        <v>197</v>
      </c>
      <c r="D19" s="1" t="s">
        <v>171</v>
      </c>
      <c r="E19" s="1" t="s">
        <v>7</v>
      </c>
      <c r="F19" s="1" t="s">
        <v>119</v>
      </c>
      <c r="G19" s="10" t="s">
        <v>51</v>
      </c>
      <c r="H19" s="4">
        <v>2</v>
      </c>
    </row>
    <row r="20" spans="1:8" ht="13">
      <c r="A20" s="46" t="s">
        <v>36</v>
      </c>
      <c r="B20" s="44" t="s">
        <v>4</v>
      </c>
      <c r="C20" s="1" t="s">
        <v>197</v>
      </c>
      <c r="E20" s="1" t="s">
        <v>10</v>
      </c>
      <c r="F20" s="1" t="s">
        <v>119</v>
      </c>
      <c r="G20" s="10" t="s">
        <v>51</v>
      </c>
      <c r="H20" s="4">
        <v>2</v>
      </c>
    </row>
    <row r="21" spans="1:8" ht="13">
      <c r="A21" s="42" t="s">
        <v>41</v>
      </c>
      <c r="B21" s="41" t="s">
        <v>124</v>
      </c>
      <c r="C21" s="1" t="s">
        <v>0</v>
      </c>
      <c r="D21" s="1" t="s">
        <v>76</v>
      </c>
      <c r="E21" s="11" t="s">
        <v>77</v>
      </c>
      <c r="F21" s="1" t="s">
        <v>125</v>
      </c>
      <c r="G21" s="10" t="s">
        <v>177</v>
      </c>
      <c r="H21" s="4">
        <v>2</v>
      </c>
    </row>
    <row r="22" spans="1:8" ht="13">
      <c r="A22" s="42" t="s">
        <v>42</v>
      </c>
      <c r="B22" s="43" t="s">
        <v>126</v>
      </c>
      <c r="C22" s="1" t="s">
        <v>198</v>
      </c>
      <c r="D22" s="1" t="s">
        <v>175</v>
      </c>
      <c r="E22" s="1" t="s">
        <v>15</v>
      </c>
      <c r="F22" s="1" t="s">
        <v>127</v>
      </c>
      <c r="G22" s="10" t="s">
        <v>128</v>
      </c>
      <c r="H22" s="4">
        <v>2</v>
      </c>
    </row>
    <row r="23" spans="1:8" ht="13">
      <c r="A23" s="42" t="s">
        <v>43</v>
      </c>
      <c r="B23" s="1" t="s">
        <v>129</v>
      </c>
      <c r="C23" s="1" t="s">
        <v>197</v>
      </c>
      <c r="D23" s="1" t="s">
        <v>174</v>
      </c>
      <c r="E23" s="1" t="s">
        <v>78</v>
      </c>
      <c r="F23" s="1" t="s">
        <v>130</v>
      </c>
      <c r="G23" s="10" t="s">
        <v>177</v>
      </c>
      <c r="H23" s="4">
        <v>2</v>
      </c>
    </row>
    <row r="24" spans="1:8" ht="13">
      <c r="A24" s="46" t="s">
        <v>44</v>
      </c>
      <c r="B24" s="40" t="s">
        <v>131</v>
      </c>
      <c r="C24" s="1" t="s">
        <v>176</v>
      </c>
      <c r="D24" s="1" t="s">
        <v>173</v>
      </c>
      <c r="E24" s="1" t="s">
        <v>78</v>
      </c>
      <c r="F24" s="1" t="s">
        <v>132</v>
      </c>
      <c r="G24" s="10" t="s">
        <v>133</v>
      </c>
      <c r="H24" s="4">
        <v>2</v>
      </c>
    </row>
    <row r="25" spans="1:8" ht="13">
      <c r="A25" s="47" t="s">
        <v>45</v>
      </c>
      <c r="B25" s="40" t="s">
        <v>134</v>
      </c>
      <c r="C25" s="1" t="s">
        <v>176</v>
      </c>
      <c r="D25" s="1" t="s">
        <v>172</v>
      </c>
      <c r="E25" s="1" t="s">
        <v>77</v>
      </c>
      <c r="F25" s="1" t="s">
        <v>135</v>
      </c>
      <c r="G25" s="10" t="s">
        <v>136</v>
      </c>
      <c r="H25" s="4">
        <v>2</v>
      </c>
    </row>
    <row r="26" spans="1:8" ht="13">
      <c r="A26" s="42" t="s">
        <v>46</v>
      </c>
      <c r="B26" s="40" t="s">
        <v>94</v>
      </c>
      <c r="C26" s="1" t="s">
        <v>74</v>
      </c>
      <c r="D26" s="1" t="s">
        <v>33</v>
      </c>
      <c r="E26" s="1" t="s">
        <v>16</v>
      </c>
      <c r="F26" s="1" t="s">
        <v>123</v>
      </c>
      <c r="G26" s="10" t="s">
        <v>96</v>
      </c>
      <c r="H26" s="4">
        <v>2</v>
      </c>
    </row>
    <row r="27" spans="1:8" ht="13">
      <c r="A27" s="42" t="s">
        <v>47</v>
      </c>
      <c r="B27" s="1" t="s">
        <v>137</v>
      </c>
      <c r="C27" s="1" t="s">
        <v>198</v>
      </c>
      <c r="D27" s="1" t="s">
        <v>76</v>
      </c>
      <c r="E27" s="1" t="s">
        <v>78</v>
      </c>
      <c r="F27" s="1" t="s">
        <v>138</v>
      </c>
      <c r="G27" s="10" t="s">
        <v>139</v>
      </c>
      <c r="H27" s="4">
        <v>2</v>
      </c>
    </row>
    <row r="28" spans="1:8" ht="13">
      <c r="A28" s="48" t="s">
        <v>158</v>
      </c>
      <c r="B28" s="43" t="s">
        <v>140</v>
      </c>
      <c r="C28" s="1" t="s">
        <v>185</v>
      </c>
      <c r="D28" s="1" t="s">
        <v>186</v>
      </c>
      <c r="E28" s="1" t="s">
        <v>185</v>
      </c>
      <c r="F28" s="1" t="s">
        <v>185</v>
      </c>
      <c r="G28" s="10" t="s">
        <v>141</v>
      </c>
      <c r="H28" s="4">
        <v>2</v>
      </c>
    </row>
    <row r="29" spans="1:8" ht="13">
      <c r="A29" s="42" t="s">
        <v>48</v>
      </c>
      <c r="B29" s="1" t="s">
        <v>142</v>
      </c>
      <c r="C29" s="1" t="s">
        <v>198</v>
      </c>
      <c r="D29" s="1" t="s">
        <v>33</v>
      </c>
      <c r="E29" s="1" t="s">
        <v>112</v>
      </c>
      <c r="F29" s="1" t="s">
        <v>143</v>
      </c>
      <c r="G29" s="10" t="s">
        <v>144</v>
      </c>
      <c r="H29" s="4">
        <v>3</v>
      </c>
    </row>
    <row r="30" spans="1:8" ht="13">
      <c r="A30" s="42" t="s">
        <v>49</v>
      </c>
      <c r="B30" s="44" t="s">
        <v>145</v>
      </c>
      <c r="C30" s="1" t="s">
        <v>197</v>
      </c>
      <c r="D30" s="1" t="s">
        <v>171</v>
      </c>
      <c r="E30" s="1" t="s">
        <v>78</v>
      </c>
      <c r="F30" s="1" t="s">
        <v>146</v>
      </c>
      <c r="G30" s="10" t="s">
        <v>82</v>
      </c>
      <c r="H30" s="4">
        <v>3</v>
      </c>
    </row>
    <row r="31" spans="1:8" ht="13">
      <c r="A31" s="42" t="s">
        <v>50</v>
      </c>
      <c r="B31" s="41" t="s">
        <v>147</v>
      </c>
      <c r="C31" s="1" t="s">
        <v>74</v>
      </c>
      <c r="D31" s="1" t="s">
        <v>34</v>
      </c>
      <c r="E31" s="11" t="s">
        <v>78</v>
      </c>
      <c r="F31" s="1" t="s">
        <v>148</v>
      </c>
      <c r="G31" s="10" t="s">
        <v>149</v>
      </c>
      <c r="H31" s="4">
        <v>3</v>
      </c>
    </row>
    <row r="32" spans="1:8" ht="13">
      <c r="A32" s="42" t="s">
        <v>162</v>
      </c>
      <c r="B32" s="44" t="s">
        <v>150</v>
      </c>
      <c r="C32" s="1" t="s">
        <v>176</v>
      </c>
      <c r="D32" s="1" t="s">
        <v>170</v>
      </c>
      <c r="E32" s="1" t="s">
        <v>78</v>
      </c>
      <c r="F32" s="1" t="s">
        <v>151</v>
      </c>
      <c r="G32" s="10" t="s">
        <v>152</v>
      </c>
      <c r="H32" s="4">
        <v>3</v>
      </c>
    </row>
    <row r="33" spans="1:8" ht="13">
      <c r="A33" s="42" t="s">
        <v>163</v>
      </c>
      <c r="B33" s="41" t="s">
        <v>62</v>
      </c>
      <c r="C33" s="1" t="s">
        <v>74</v>
      </c>
      <c r="D33" s="1" t="s">
        <v>76</v>
      </c>
      <c r="E33" s="1" t="s">
        <v>78</v>
      </c>
      <c r="F33" s="1" t="s">
        <v>63</v>
      </c>
      <c r="G33" s="10" t="s">
        <v>64</v>
      </c>
      <c r="H33" s="4">
        <v>3</v>
      </c>
    </row>
    <row r="34" spans="1:8" ht="13">
      <c r="A34" s="47" t="s">
        <v>164</v>
      </c>
      <c r="B34" s="43" t="s">
        <v>65</v>
      </c>
      <c r="C34" s="1" t="s">
        <v>75</v>
      </c>
      <c r="D34" s="1" t="s">
        <v>79</v>
      </c>
      <c r="E34" s="1" t="s">
        <v>79</v>
      </c>
      <c r="F34" s="1" t="s">
        <v>66</v>
      </c>
      <c r="G34" s="10" t="s">
        <v>67</v>
      </c>
      <c r="H34" s="4">
        <v>3</v>
      </c>
    </row>
    <row r="35" spans="1:8" ht="13">
      <c r="A35" s="46" t="s">
        <v>165</v>
      </c>
      <c r="B35" s="40" t="s">
        <v>68</v>
      </c>
      <c r="C35" s="1" t="s">
        <v>197</v>
      </c>
      <c r="D35" s="1" t="s">
        <v>35</v>
      </c>
      <c r="E35" s="1" t="s">
        <v>77</v>
      </c>
      <c r="F35" s="1" t="s">
        <v>69</v>
      </c>
      <c r="G35" s="10" t="s">
        <v>70</v>
      </c>
      <c r="H35" s="4">
        <v>3</v>
      </c>
    </row>
    <row r="36" spans="1:8" ht="13">
      <c r="A36" s="47" t="s">
        <v>166</v>
      </c>
      <c r="B36" s="43" t="s">
        <v>187</v>
      </c>
      <c r="C36" s="1" t="s">
        <v>198</v>
      </c>
      <c r="D36" s="1" t="s">
        <v>33</v>
      </c>
      <c r="E36" s="1" t="s">
        <v>78</v>
      </c>
      <c r="F36" s="1" t="s">
        <v>123</v>
      </c>
      <c r="G36" s="10" t="s">
        <v>177</v>
      </c>
      <c r="H36" s="4">
        <v>3</v>
      </c>
    </row>
    <row r="37" spans="1:8" ht="13">
      <c r="A37" s="42" t="s">
        <v>167</v>
      </c>
      <c r="B37" s="40" t="s">
        <v>94</v>
      </c>
      <c r="C37" s="1" t="s">
        <v>198</v>
      </c>
      <c r="D37" s="1" t="s">
        <v>169</v>
      </c>
      <c r="E37" s="1" t="s">
        <v>77</v>
      </c>
      <c r="F37" s="1" t="s">
        <v>123</v>
      </c>
      <c r="G37" s="10" t="s">
        <v>3</v>
      </c>
      <c r="H37" s="4">
        <v>3</v>
      </c>
    </row>
    <row r="38" spans="1:8" ht="13">
      <c r="A38" s="49" t="s">
        <v>168</v>
      </c>
      <c r="B38" s="45" t="s">
        <v>145</v>
      </c>
      <c r="C38" s="3" t="s">
        <v>198</v>
      </c>
      <c r="D38" s="3" t="s">
        <v>33</v>
      </c>
      <c r="E38" s="3" t="s">
        <v>78</v>
      </c>
      <c r="F38" s="3" t="s">
        <v>188</v>
      </c>
      <c r="G38" s="3" t="s">
        <v>189</v>
      </c>
      <c r="H38" s="5">
        <v>3</v>
      </c>
    </row>
    <row r="40" spans="1:8" ht="22" thickBot="1">
      <c r="A40" s="80" t="s">
        <v>1</v>
      </c>
      <c r="B40" s="81"/>
      <c r="C40" s="81"/>
      <c r="D40" s="81"/>
      <c r="E40" s="81"/>
      <c r="F40" s="81"/>
      <c r="G40" s="81"/>
      <c r="H40" s="82"/>
    </row>
    <row r="41" spans="1:8">
      <c r="A41" s="87" t="s">
        <v>193</v>
      </c>
      <c r="B41" s="88"/>
      <c r="C41" s="87" t="s">
        <v>101</v>
      </c>
      <c r="D41" s="88"/>
      <c r="E41" s="87" t="s">
        <v>86</v>
      </c>
      <c r="F41" s="88"/>
      <c r="G41" s="89" t="s">
        <v>85</v>
      </c>
      <c r="H41" s="88"/>
    </row>
    <row r="42" spans="1:8">
      <c r="A42" s="7" t="s">
        <v>103</v>
      </c>
      <c r="B42" s="4">
        <f>COUNTIF(B3:B38,"Black")</f>
        <v>7</v>
      </c>
      <c r="C42" s="1" t="s">
        <v>74</v>
      </c>
      <c r="D42" s="4">
        <f>COUNTIF(C3:C38,"Animal")</f>
        <v>9</v>
      </c>
      <c r="E42" s="1" t="s">
        <v>30</v>
      </c>
      <c r="F42" s="4">
        <f>COUNTIF(D3:D38,"Arabic")</f>
        <v>2</v>
      </c>
      <c r="G42" s="1" t="s">
        <v>190</v>
      </c>
      <c r="H42" s="4">
        <f>COUNTIF(E3:E38,"Male")</f>
        <v>21</v>
      </c>
    </row>
    <row r="43" spans="1:8">
      <c r="A43" s="7" t="s">
        <v>73</v>
      </c>
      <c r="B43" s="4">
        <f>COUNTIF(B3:B38,"Blue")</f>
        <v>8</v>
      </c>
      <c r="C43" s="1" t="s">
        <v>196</v>
      </c>
      <c r="D43" s="4">
        <f>COUNTIF(C3:C38,"Deity")</f>
        <v>7</v>
      </c>
      <c r="E43" s="1" t="s">
        <v>31</v>
      </c>
      <c r="F43" s="10">
        <f>COUNTIF(D3:D38,"Chinese")</f>
        <v>5</v>
      </c>
      <c r="G43" s="7" t="s">
        <v>191</v>
      </c>
      <c r="H43" s="4">
        <f>COUNTIF(E3:E38,"Female")</f>
        <v>13</v>
      </c>
    </row>
    <row r="44" spans="1:8">
      <c r="A44" s="7" t="s">
        <v>71</v>
      </c>
      <c r="B44" s="4">
        <f>COUNTIF(B3:B38,"Green")</f>
        <v>8</v>
      </c>
      <c r="C44" s="1" t="s">
        <v>197</v>
      </c>
      <c r="D44" s="4">
        <f>COUNTIF(C3:C38,"Human")</f>
        <v>7</v>
      </c>
      <c r="E44" s="1" t="s">
        <v>34</v>
      </c>
      <c r="F44" s="4">
        <f>COUNTIF(D3:D38,"Egyptian")</f>
        <v>1</v>
      </c>
      <c r="H44" s="4"/>
    </row>
    <row r="45" spans="1:8">
      <c r="A45" s="7" t="s">
        <v>102</v>
      </c>
      <c r="B45" s="4">
        <f>COUNTIF(B3:B38,"Red")</f>
        <v>8</v>
      </c>
      <c r="C45" s="1" t="s">
        <v>176</v>
      </c>
      <c r="D45" s="1">
        <f>COUNTIF(C3:C38,"Peculiar")</f>
        <v>8</v>
      </c>
      <c r="E45" s="1" t="s">
        <v>33</v>
      </c>
      <c r="F45" s="4">
        <f>COUNTIF(D3:D38,"Greek")</f>
        <v>6</v>
      </c>
      <c r="H45" s="4"/>
    </row>
    <row r="46" spans="1:8">
      <c r="A46" s="8" t="s">
        <v>72</v>
      </c>
      <c r="B46" s="3">
        <f>COUNTIF(B3:B38,"White")</f>
        <v>5</v>
      </c>
      <c r="C46" s="7" t="s">
        <v>75</v>
      </c>
      <c r="D46" s="4">
        <f>COUNTIF(C3:C38,"Plant")</f>
        <v>4</v>
      </c>
      <c r="E46" s="1" t="s">
        <v>32</v>
      </c>
      <c r="F46" s="4">
        <f>COUNTIF(D3:D38,"Japanese")</f>
        <v>4</v>
      </c>
      <c r="H46" s="4"/>
    </row>
    <row r="47" spans="1:8">
      <c r="A47" s="9" t="s">
        <v>195</v>
      </c>
      <c r="B47" s="6">
        <f>SUM(B42:B46)</f>
        <v>36</v>
      </c>
      <c r="C47" s="10"/>
      <c r="D47" s="10"/>
      <c r="E47" s="1" t="s">
        <v>172</v>
      </c>
      <c r="F47" s="4">
        <f>COUNTIF(D3:D38,"Native American")</f>
        <v>2</v>
      </c>
      <c r="H47" s="4"/>
    </row>
    <row r="48" spans="1:8">
      <c r="E48" s="1" t="s">
        <v>175</v>
      </c>
      <c r="F48" s="4">
        <f>COUNTIF(D3:D38,"Spanish")</f>
        <v>1</v>
      </c>
      <c r="H48" s="4"/>
    </row>
    <row r="49" spans="1:8">
      <c r="H49" s="4"/>
    </row>
    <row r="50" spans="1:8">
      <c r="H50" s="4"/>
    </row>
    <row r="51" spans="1:8">
      <c r="A51" s="12" t="s">
        <v>199</v>
      </c>
      <c r="B51" s="13"/>
      <c r="C51" s="76" t="s">
        <v>194</v>
      </c>
      <c r="D51" s="77"/>
      <c r="E51" s="78" t="s">
        <v>178</v>
      </c>
      <c r="F51" s="79"/>
      <c r="H51" s="4"/>
    </row>
    <row r="52" spans="1:8">
      <c r="A52" s="7" t="s">
        <v>200</v>
      </c>
      <c r="B52" s="4">
        <f>COUNTIF(F3:F38,"Yes")</f>
        <v>12</v>
      </c>
      <c r="C52" s="1" t="s">
        <v>84</v>
      </c>
      <c r="D52" s="4">
        <f>COUNTIF(G3:G38,"DOT")</f>
        <v>2</v>
      </c>
      <c r="E52" s="1" t="s">
        <v>180</v>
      </c>
      <c r="F52" s="4">
        <f>COUNTIF(H3:H38,"1")</f>
        <v>13</v>
      </c>
      <c r="H52" s="4"/>
    </row>
    <row r="53" spans="1:8">
      <c r="A53" s="7" t="s">
        <v>14</v>
      </c>
      <c r="B53" s="4">
        <f>COUNTIF(F3:F38,"No")</f>
        <v>23</v>
      </c>
      <c r="C53" s="10" t="s">
        <v>81</v>
      </c>
      <c r="D53" s="4">
        <f>COUNTIF(G3:G38,"DPS")</f>
        <v>12</v>
      </c>
      <c r="E53" s="1" t="s">
        <v>181</v>
      </c>
      <c r="F53" s="4">
        <f>COUNTIF(H3:H38,"2")</f>
        <v>13</v>
      </c>
      <c r="H53" s="4"/>
    </row>
    <row r="54" spans="1:8">
      <c r="C54" s="7" t="s">
        <v>83</v>
      </c>
      <c r="D54" s="4">
        <f>COUNTIF(G3:G38,"Healer")</f>
        <v>5</v>
      </c>
      <c r="E54" s="1" t="s">
        <v>182</v>
      </c>
      <c r="F54" s="4">
        <f>COUNTIF(H3:H38,"3")</f>
        <v>10</v>
      </c>
      <c r="H54" s="4"/>
    </row>
    <row r="55" spans="1:8">
      <c r="C55" s="7" t="s">
        <v>80</v>
      </c>
      <c r="D55" s="4">
        <f>COUNTIF(G3:G38,"Tank")</f>
        <v>6</v>
      </c>
      <c r="E55" s="1" t="s">
        <v>183</v>
      </c>
      <c r="F55" s="4">
        <f>COUNTIF(H3:H38,"4")</f>
        <v>0</v>
      </c>
      <c r="H55" s="4"/>
    </row>
    <row r="56" spans="1:8">
      <c r="A56" s="3"/>
      <c r="B56" s="3"/>
      <c r="C56" s="8" t="s">
        <v>82</v>
      </c>
      <c r="D56" s="5">
        <f>COUNTIF(G3:G38,"Support")</f>
        <v>11</v>
      </c>
      <c r="E56" s="8" t="s">
        <v>184</v>
      </c>
      <c r="F56" s="5">
        <f>COUNTIF(H3:H38,"5")</f>
        <v>0</v>
      </c>
      <c r="G56" s="3"/>
      <c r="H56" s="5"/>
    </row>
    <row r="58" spans="1:8" ht="22" thickBot="1">
      <c r="A58" s="73" t="s">
        <v>161</v>
      </c>
      <c r="B58" s="75"/>
      <c r="D58" s="80" t="s">
        <v>104</v>
      </c>
      <c r="E58" s="85"/>
      <c r="F58" s="85"/>
      <c r="G58" s="85"/>
      <c r="H58" s="86"/>
    </row>
    <row r="59" spans="1:8">
      <c r="A59" s="59" t="s">
        <v>110</v>
      </c>
      <c r="B59" s="60" t="s">
        <v>111</v>
      </c>
      <c r="D59" s="22" t="s">
        <v>105</v>
      </c>
      <c r="E59" s="16" t="s">
        <v>106</v>
      </c>
      <c r="F59" s="17" t="s">
        <v>107</v>
      </c>
      <c r="G59" s="18" t="s">
        <v>108</v>
      </c>
      <c r="H59" s="20" t="s">
        <v>109</v>
      </c>
    </row>
    <row r="60" spans="1:8" ht="13">
      <c r="A60" s="61" t="str">
        <f>DataSheet!AB2</f>
        <v>Stone Golem</v>
      </c>
      <c r="B60" s="57" t="str">
        <f>DataSheet!AC2</f>
        <v>Flower Spirit</v>
      </c>
      <c r="D60" s="35" t="str">
        <f>DataSheet!S2</f>
        <v>Stone Golem</v>
      </c>
      <c r="E60" s="36" t="str">
        <f>DataSheet!T2</f>
        <v>Flower Spirit</v>
      </c>
      <c r="F60" s="36" t="str">
        <f>DataSheet!U2</f>
        <v>Phantom Frog</v>
      </c>
      <c r="G60" s="36" t="str">
        <f>DataSheet!V2</f>
        <v>Shadow Puppet</v>
      </c>
      <c r="H60" s="37" t="str">
        <f>DataSheet!W2</f>
        <v>Fallen Angel</v>
      </c>
    </row>
    <row r="61" spans="1:8" ht="13">
      <c r="A61" s="61" t="str">
        <f>DataSheet!AB3</f>
        <v>Fireshell</v>
      </c>
      <c r="B61" s="57" t="str">
        <f>DataSheet!AC3</f>
        <v>Shadow Puppet</v>
      </c>
      <c r="D61" s="7" t="str">
        <f>DataSheet!S3</f>
        <v>Fireshell</v>
      </c>
      <c r="E61" s="10" t="str">
        <f>DataSheet!T3</f>
        <v>Lizardman</v>
      </c>
      <c r="F61" s="10" t="str">
        <f>DataSheet!U3</f>
        <v>Glacier</v>
      </c>
      <c r="G61" s="10" t="str">
        <f>DataSheet!V3</f>
        <v>Nightmare</v>
      </c>
      <c r="H61" s="4" t="str">
        <f>DataSheet!W3</f>
        <v>Momo</v>
      </c>
    </row>
    <row r="62" spans="1:8" ht="13">
      <c r="A62" s="61" t="str">
        <f>DataSheet!AB4</f>
        <v>Fox</v>
      </c>
      <c r="B62" s="57" t="str">
        <f>DataSheet!AC4</f>
        <v>Fallen Angel</v>
      </c>
      <c r="D62" s="7" t="str">
        <f>DataSheet!S4</f>
        <v>Fox</v>
      </c>
      <c r="E62" s="10" t="str">
        <f>DataSheet!T4</f>
        <v>Melody Bulb</v>
      </c>
      <c r="F62" s="10" t="str">
        <f>DataSheet!U4</f>
        <v>Kappa</v>
      </c>
      <c r="G62" s="10" t="str">
        <f>DataSheet!V4</f>
        <v>Werewolf</v>
      </c>
      <c r="H62" s="4" t="str">
        <f>DataSheet!W4</f>
        <v>Harpy</v>
      </c>
    </row>
    <row r="63" spans="1:8" ht="13">
      <c r="A63" s="61" t="str">
        <f>DataSheet!AB5</f>
        <v>Phantom Frog</v>
      </c>
      <c r="B63" s="57" t="str">
        <f>DataSheet!AC5</f>
        <v>Banshee</v>
      </c>
      <c r="D63" s="7" t="str">
        <f>DataSheet!S5</f>
        <v>Dojoji</v>
      </c>
      <c r="E63" s="10" t="str">
        <f>DataSheet!T5</f>
        <v>Mandrake</v>
      </c>
      <c r="F63" s="10" t="str">
        <f>DataSheet!U5</f>
        <v>Wendigo</v>
      </c>
      <c r="G63" s="10" t="str">
        <f>DataSheet!V5</f>
        <v>Banshee</v>
      </c>
      <c r="H63" s="4" t="str">
        <f>DataSheet!W5</f>
        <v>Chang'e</v>
      </c>
    </row>
    <row r="64" spans="1:8" ht="13">
      <c r="A64" s="61" t="str">
        <f>DataSheet!AB6</f>
        <v>Glacier</v>
      </c>
      <c r="B64" s="57" t="str">
        <f>DataSheet!AC6</f>
        <v>Harpy</v>
      </c>
      <c r="D64" s="7" t="str">
        <f>DataSheet!S6</f>
        <v>Mboitata</v>
      </c>
      <c r="E64" s="10" t="str">
        <f>DataSheet!T6</f>
        <v>Pans</v>
      </c>
      <c r="F64" s="10" t="str">
        <f>DataSheet!U6</f>
        <v>Wave Specter</v>
      </c>
      <c r="G64" s="10" t="str">
        <f>DataSheet!V6</f>
        <v>Keres</v>
      </c>
      <c r="H64" s="4" t="str">
        <f>DataSheet!W6</f>
        <v>Unicorn</v>
      </c>
    </row>
    <row r="65" spans="1:8" ht="13">
      <c r="A65" s="61" t="str">
        <f>DataSheet!AB7</f>
        <v>Kappa</v>
      </c>
      <c r="B65" s="57" t="str">
        <f>DataSheet!AC7</f>
        <v>Dojoji</v>
      </c>
      <c r="D65" s="7" t="str">
        <f>DataSheet!S7</f>
        <v>Minotaur</v>
      </c>
      <c r="E65" s="10" t="str">
        <f>DataSheet!T7</f>
        <v>Green Tank</v>
      </c>
      <c r="F65" s="10" t="str">
        <f>DataSheet!U7</f>
        <v>Water Tyke</v>
      </c>
      <c r="G65" s="10" t="str">
        <f>DataSheet!V7</f>
        <v>Nephila</v>
      </c>
      <c r="H65" s="4" t="str">
        <f>DataSheet!W7</f>
        <v/>
      </c>
    </row>
    <row r="66" spans="1:8" ht="13">
      <c r="A66" s="61" t="str">
        <f>DataSheet!AB8</f>
        <v>Lizardman</v>
      </c>
      <c r="B66" s="57" t="str">
        <f>DataSheet!AC8</f>
        <v>Chang'e</v>
      </c>
      <c r="D66" s="7" t="str">
        <f>DataSheet!S8</f>
        <v>Ifrit</v>
      </c>
      <c r="E66" s="10" t="str">
        <f>DataSheet!T8</f>
        <v>Twisted Cypress</v>
      </c>
      <c r="F66" s="10" t="str">
        <f>DataSheet!U8</f>
        <v>Ammut</v>
      </c>
      <c r="G66" s="10" t="str">
        <f>DataSheet!V8</f>
        <v>Empusae</v>
      </c>
      <c r="H66" s="4" t="str">
        <f>DataSheet!W8</f>
        <v/>
      </c>
    </row>
    <row r="67" spans="1:8" ht="13">
      <c r="A67" s="61" t="str">
        <f>DataSheet!AB9</f>
        <v>Melody Bulb</v>
      </c>
      <c r="B67" s="57" t="str">
        <f>DataSheet!AC9</f>
        <v>Keres</v>
      </c>
      <c r="D67" s="8" t="str">
        <f>DataSheet!S9</f>
        <v>Tengu</v>
      </c>
      <c r="E67" s="3" t="str">
        <f>DataSheet!T9</f>
        <v>Dryad</v>
      </c>
      <c r="F67" s="3" t="str">
        <f>DataSheet!U9</f>
        <v>Dragon Maiden</v>
      </c>
      <c r="G67" s="3" t="str">
        <f>DataSheet!V9</f>
        <v/>
      </c>
      <c r="H67" s="5" t="str">
        <f>DataSheet!W9</f>
        <v/>
      </c>
    </row>
    <row r="68" spans="1:8" ht="13">
      <c r="A68" s="61" t="str">
        <f>DataSheet!AB10</f>
        <v>Nightmare</v>
      </c>
      <c r="B68" s="57" t="str">
        <f>DataSheet!AC10</f>
        <v>Ammut</v>
      </c>
    </row>
    <row r="69" spans="1:8" ht="21">
      <c r="A69" s="61" t="str">
        <f>DataSheet!AB11</f>
        <v>Momo</v>
      </c>
      <c r="B69" s="57" t="str">
        <f>DataSheet!AC11</f>
        <v>Nephila</v>
      </c>
      <c r="D69" s="73" t="s">
        <v>114</v>
      </c>
      <c r="E69" s="74"/>
      <c r="F69" s="74"/>
      <c r="G69" s="74"/>
      <c r="H69" s="75"/>
    </row>
    <row r="70" spans="1:8" ht="13">
      <c r="A70" s="61" t="str">
        <f>DataSheet!AB12</f>
        <v>Mandrake</v>
      </c>
      <c r="B70" s="57" t="str">
        <f>DataSheet!AC12</f>
        <v>Dragon Maiden</v>
      </c>
      <c r="D70" s="30" t="s">
        <v>115</v>
      </c>
      <c r="E70" s="31" t="s">
        <v>156</v>
      </c>
      <c r="F70" s="32" t="s">
        <v>116</v>
      </c>
      <c r="G70" s="33" t="s">
        <v>117</v>
      </c>
      <c r="H70" s="34" t="s">
        <v>155</v>
      </c>
    </row>
    <row r="71" spans="1:8" ht="13">
      <c r="A71" s="61" t="str">
        <f>DataSheet!AB13</f>
        <v>Wendigo</v>
      </c>
      <c r="B71" s="57" t="str">
        <f>DataSheet!AC13</f>
        <v>Dryad</v>
      </c>
      <c r="D71" s="23" t="str">
        <f>DataSheet!G2</f>
        <v>Fireshell</v>
      </c>
      <c r="E71" s="26" t="str">
        <f>DataSheet!H2</f>
        <v>Wendigo</v>
      </c>
      <c r="F71" s="26" t="str">
        <f>DataSheet!I2</f>
        <v>Stone Golem</v>
      </c>
      <c r="G71" s="26" t="str">
        <f>DataSheet!J2</f>
        <v>Flower Spirit</v>
      </c>
      <c r="H71" s="27" t="str">
        <f>DataSheet!K2</f>
        <v>Fallen Angel</v>
      </c>
    </row>
    <row r="72" spans="1:8" ht="13">
      <c r="A72" s="61" t="str">
        <f>DataSheet!AB14</f>
        <v>Wave Specter</v>
      </c>
      <c r="B72" s="57" t="str">
        <f>DataSheet!AC14</f>
        <v>Empusae</v>
      </c>
      <c r="D72" s="23" t="str">
        <f>DataSheet!G3</f>
        <v>Fox</v>
      </c>
      <c r="E72" s="26" t="str">
        <f>DataSheet!H3</f>
        <v>Werewolf</v>
      </c>
      <c r="F72" s="26" t="str">
        <f>DataSheet!I3</f>
        <v>Glacier</v>
      </c>
      <c r="G72" s="26" t="str">
        <f>DataSheet!J3</f>
        <v>Melody Bulb</v>
      </c>
      <c r="H72" s="27" t="str">
        <f>DataSheet!K3</f>
        <v>Pans</v>
      </c>
    </row>
    <row r="73" spans="1:8" ht="13">
      <c r="A73" s="61" t="str">
        <f>DataSheet!AB15</f>
        <v>Werewolf</v>
      </c>
      <c r="B73" s="57" t="str">
        <f>DataSheet!AC15</f>
        <v/>
      </c>
      <c r="D73" s="23" t="str">
        <f>DataSheet!G4</f>
        <v>Phantom Frog</v>
      </c>
      <c r="E73" s="26" t="str">
        <f>DataSheet!H4</f>
        <v>Banshee</v>
      </c>
      <c r="F73" s="26" t="str">
        <f>DataSheet!I4</f>
        <v>Kappa</v>
      </c>
      <c r="G73" s="26" t="str">
        <f>DataSheet!J4</f>
        <v>Mandrake</v>
      </c>
      <c r="H73" s="27" t="str">
        <f>DataSheet!K4</f>
        <v>Chang'e</v>
      </c>
    </row>
    <row r="74" spans="1:8" ht="13">
      <c r="A74" s="61" t="str">
        <f>DataSheet!AB16</f>
        <v>Water Tyke</v>
      </c>
      <c r="B74" s="57" t="str">
        <f>DataSheet!AC16</f>
        <v/>
      </c>
      <c r="D74" s="23" t="str">
        <f>DataSheet!G5</f>
        <v>Lizardman</v>
      </c>
      <c r="E74" s="26" t="str">
        <f>DataSheet!H5</f>
        <v>Water Tyke</v>
      </c>
      <c r="F74" s="26" t="str">
        <f>DataSheet!I5</f>
        <v>Shadow Puppet</v>
      </c>
      <c r="G74" s="26" t="str">
        <f>DataSheet!J5</f>
        <v>Twisted Cypress</v>
      </c>
      <c r="H74" s="27" t="str">
        <f>DataSheet!K5</f>
        <v>Unicorn</v>
      </c>
    </row>
    <row r="75" spans="1:8" ht="13">
      <c r="A75" s="61" t="str">
        <f>DataSheet!AB17</f>
        <v>Pans</v>
      </c>
      <c r="B75" s="57" t="str">
        <f>DataSheet!AC17</f>
        <v/>
      </c>
      <c r="D75" s="23" t="str">
        <f>DataSheet!G6</f>
        <v>Nightmare</v>
      </c>
      <c r="E75" s="26" t="str">
        <f>DataSheet!H6</f>
        <v>Harpy</v>
      </c>
      <c r="F75" s="26" t="str">
        <f>DataSheet!I6</f>
        <v>Wave Specter</v>
      </c>
      <c r="G75" s="26" t="str">
        <f>DataSheet!J6</f>
        <v/>
      </c>
      <c r="H75" s="27" t="str">
        <f>DataSheet!K6</f>
        <v>Dryad</v>
      </c>
    </row>
    <row r="76" spans="1:8" ht="13">
      <c r="A76" s="61" t="str">
        <f>DataSheet!AB18</f>
        <v>Mboitata</v>
      </c>
      <c r="B76" s="57" t="str">
        <f>DataSheet!AC18</f>
        <v/>
      </c>
      <c r="D76" s="23" t="str">
        <f>DataSheet!G7</f>
        <v>Momo</v>
      </c>
      <c r="E76" s="26" t="str">
        <f>DataSheet!H7</f>
        <v>Keres</v>
      </c>
      <c r="F76" s="26" t="str">
        <f>DataSheet!I7</f>
        <v>Dojoji</v>
      </c>
      <c r="G76" s="26" t="str">
        <f>DataSheet!J7</f>
        <v/>
      </c>
      <c r="H76" s="27" t="str">
        <f>DataSheet!K7</f>
        <v>Tengu</v>
      </c>
    </row>
    <row r="77" spans="1:8" ht="13">
      <c r="A77" s="61" t="str">
        <f>DataSheet!AB19</f>
        <v>Minotaur</v>
      </c>
      <c r="B77" s="57" t="str">
        <f>DataSheet!AC19</f>
        <v/>
      </c>
      <c r="D77" s="23" t="str">
        <f>DataSheet!G8</f>
        <v>Minotaur</v>
      </c>
      <c r="E77" s="26" t="str">
        <f>DataSheet!H8</f>
        <v>Ifrit</v>
      </c>
      <c r="F77" s="26" t="str">
        <f>DataSheet!I8</f>
        <v>Mboitata</v>
      </c>
      <c r="G77" s="26" t="str">
        <f>DataSheet!J8</f>
        <v/>
      </c>
      <c r="H77" s="27" t="str">
        <f>DataSheet!K8</f>
        <v>Empusae</v>
      </c>
    </row>
    <row r="78" spans="1:8" ht="13">
      <c r="A78" s="61" t="str">
        <f>DataSheet!AB20</f>
        <v>Unicorn</v>
      </c>
      <c r="B78" s="57" t="str">
        <f>DataSheet!AC20</f>
        <v/>
      </c>
      <c r="D78" s="23" t="str">
        <f>DataSheet!G9</f>
        <v>Ammut</v>
      </c>
      <c r="E78" s="26" t="str">
        <f>DataSheet!H9</f>
        <v/>
      </c>
      <c r="F78" s="26" t="str">
        <f>DataSheet!I9</f>
        <v>Nephila</v>
      </c>
      <c r="G78" s="26" t="str">
        <f>DataSheet!J9</f>
        <v/>
      </c>
      <c r="H78" s="27" t="str">
        <f>DataSheet!K9</f>
        <v/>
      </c>
    </row>
    <row r="79" spans="1:8" ht="13">
      <c r="A79" s="61" t="str">
        <f>DataSheet!AB21</f>
        <v>Ifrit</v>
      </c>
      <c r="B79" s="57" t="str">
        <f>DataSheet!AC21</f>
        <v/>
      </c>
      <c r="D79" s="28" t="str">
        <f>DataSheet!G10</f>
        <v>Dragon Maiden</v>
      </c>
      <c r="E79" s="21" t="str">
        <f>DataSheet!H10</f>
        <v/>
      </c>
      <c r="F79" s="21" t="str">
        <f>DataSheet!I10</f>
        <v/>
      </c>
      <c r="G79" s="21" t="str">
        <f>DataSheet!J10</f>
        <v/>
      </c>
      <c r="H79" s="29" t="str">
        <f>DataSheet!K10</f>
        <v/>
      </c>
    </row>
    <row r="80" spans="1:8" ht="13">
      <c r="A80" s="62" t="str">
        <f>DataSheet!AB22</f>
        <v>Tengu</v>
      </c>
      <c r="B80" s="63" t="str">
        <f>DataSheet!AC22</f>
        <v/>
      </c>
    </row>
    <row r="81" spans="1:8" ht="13" customHeight="1">
      <c r="A81" s="42" t="str">
        <f>DataSheet!AB23</f>
        <v/>
      </c>
      <c r="B81" s="42" t="str">
        <f>DataSheet!AC23</f>
        <v/>
      </c>
      <c r="D81" s="54"/>
      <c r="E81" s="54"/>
      <c r="F81" s="54"/>
      <c r="G81" s="54"/>
      <c r="H81" s="54"/>
    </row>
    <row r="82" spans="1:8">
      <c r="B82" s="1" t="s">
        <v>201</v>
      </c>
      <c r="D82" s="55"/>
      <c r="E82" s="55"/>
      <c r="F82" s="55"/>
      <c r="G82" s="55"/>
      <c r="H82" s="55"/>
    </row>
    <row r="83" spans="1:8" ht="21">
      <c r="A83" s="69" t="s">
        <v>54</v>
      </c>
      <c r="B83" s="70"/>
      <c r="C83" s="70"/>
      <c r="D83" s="70"/>
      <c r="E83" s="70"/>
      <c r="F83" s="71"/>
      <c r="G83" s="72"/>
    </row>
    <row r="84" spans="1:8">
      <c r="A84" s="64" t="s">
        <v>55</v>
      </c>
      <c r="B84" s="65" t="s">
        <v>56</v>
      </c>
      <c r="C84" s="66" t="s">
        <v>59</v>
      </c>
      <c r="D84" s="66" t="s">
        <v>57</v>
      </c>
      <c r="E84" s="67" t="s">
        <v>58</v>
      </c>
      <c r="F84" s="68" t="s">
        <v>60</v>
      </c>
      <c r="G84" s="90" t="s">
        <v>61</v>
      </c>
    </row>
    <row r="85" spans="1:8">
      <c r="A85" s="35" t="str">
        <f>DataSheet!AM2</f>
        <v>Harpy</v>
      </c>
      <c r="B85" s="36" t="str">
        <f>DataSheet!AN2</f>
        <v>Flower Spirit</v>
      </c>
      <c r="C85" s="36" t="str">
        <f>DataSheet!AO2</f>
        <v>Ammut</v>
      </c>
      <c r="D85" s="36" t="str">
        <f>DataSheet!AP2</f>
        <v>Werewolf</v>
      </c>
      <c r="E85" s="36" t="str">
        <f>DataSheet!AQ2</f>
        <v>Kappa</v>
      </c>
      <c r="F85" s="36" t="str">
        <f>DataSheet!AR2</f>
        <v>Wendigo</v>
      </c>
      <c r="G85" s="37" t="str">
        <f>DataSheet!AS2</f>
        <v>Pans</v>
      </c>
    </row>
    <row r="86" spans="1:8">
      <c r="A86" s="7" t="str">
        <f>DataSheet!AM3</f>
        <v>Ifrit</v>
      </c>
      <c r="B86" s="10" t="str">
        <f>DataSheet!AN3</f>
        <v>Shadow Puppet</v>
      </c>
      <c r="C86" s="10" t="str">
        <f>DataSheet!AO3</f>
        <v/>
      </c>
      <c r="D86" s="10" t="str">
        <f>DataSheet!AP3</f>
        <v>Minotaur</v>
      </c>
      <c r="E86" s="10" t="str">
        <f>DataSheet!AQ3</f>
        <v>Dojoji</v>
      </c>
      <c r="F86" s="10" t="str">
        <f>DataSheet!AR3</f>
        <v>Mboitata</v>
      </c>
      <c r="G86" s="4" t="str">
        <f>DataSheet!AS3</f>
        <v/>
      </c>
    </row>
    <row r="87" spans="1:8">
      <c r="A87" s="7" t="str">
        <f>DataSheet!AM4</f>
        <v/>
      </c>
      <c r="B87" s="10" t="str">
        <f>DataSheet!AN4</f>
        <v>Water Tyke</v>
      </c>
      <c r="C87" s="10" t="str">
        <f>DataSheet!AO4</f>
        <v/>
      </c>
      <c r="D87" s="10" t="str">
        <f>DataSheet!AP4</f>
        <v>Unicorn</v>
      </c>
      <c r="E87" s="10" t="str">
        <f>DataSheet!AQ4</f>
        <v>Nephila</v>
      </c>
      <c r="F87" s="10" t="str">
        <f>DataSheet!AR4</f>
        <v/>
      </c>
      <c r="G87" s="4" t="str">
        <f>DataSheet!AS4</f>
        <v/>
      </c>
    </row>
    <row r="88" spans="1:8">
      <c r="A88" s="7" t="str">
        <f>DataSheet!AM5</f>
        <v/>
      </c>
      <c r="B88" s="10" t="str">
        <f>DataSheet!AN5</f>
        <v>Chang'e</v>
      </c>
      <c r="C88" s="10" t="str">
        <f>DataSheet!AO5</f>
        <v/>
      </c>
      <c r="D88" s="10" t="str">
        <f>DataSheet!AP5</f>
        <v>Keres</v>
      </c>
      <c r="E88" s="10" t="str">
        <f>DataSheet!AQ5</f>
        <v>Tengu</v>
      </c>
      <c r="F88" s="10" t="str">
        <f>DataSheet!AR5</f>
        <v/>
      </c>
      <c r="G88" s="4" t="str">
        <f>DataSheet!AS5</f>
        <v/>
      </c>
    </row>
    <row r="89" spans="1:8">
      <c r="A89" s="7" t="str">
        <f>DataSheet!AM6</f>
        <v/>
      </c>
      <c r="B89" s="10" t="str">
        <f>DataSheet!AN6</f>
        <v>Dragon Maiden</v>
      </c>
      <c r="C89" s="10" t="str">
        <f>DataSheet!AO6</f>
        <v/>
      </c>
      <c r="D89" s="10" t="str">
        <f>DataSheet!AP6</f>
        <v>Dryad</v>
      </c>
      <c r="E89" s="10" t="str">
        <f>DataSheet!AQ6</f>
        <v/>
      </c>
      <c r="F89" s="10" t="str">
        <f>DataSheet!AR6</f>
        <v/>
      </c>
      <c r="G89" s="4" t="str">
        <f>DataSheet!AS6</f>
        <v/>
      </c>
    </row>
    <row r="90" spans="1:8">
      <c r="A90" s="7" t="str">
        <f>DataSheet!AM7</f>
        <v/>
      </c>
      <c r="B90" s="10" t="str">
        <f>DataSheet!AN7</f>
        <v/>
      </c>
      <c r="C90" s="10" t="str">
        <f>DataSheet!AO7</f>
        <v/>
      </c>
      <c r="D90" s="10" t="str">
        <f>DataSheet!AP7</f>
        <v>Empusae</v>
      </c>
      <c r="E90" s="10" t="str">
        <f>DataSheet!AQ7</f>
        <v/>
      </c>
      <c r="F90" s="10" t="str">
        <f>DataSheet!AR7</f>
        <v/>
      </c>
      <c r="G90" s="4" t="str">
        <f>DataSheet!AS7</f>
        <v/>
      </c>
    </row>
    <row r="91" spans="1:8">
      <c r="A91" s="7" t="str">
        <f>DataSheet!AM8</f>
        <v/>
      </c>
      <c r="B91" s="10" t="str">
        <f>DataSheet!AN8</f>
        <v/>
      </c>
      <c r="C91" s="10" t="str">
        <f>DataSheet!AO8</f>
        <v/>
      </c>
      <c r="D91" s="10" t="str">
        <f>DataSheet!AP8</f>
        <v/>
      </c>
      <c r="E91" s="10" t="str">
        <f>DataSheet!AQ8</f>
        <v/>
      </c>
      <c r="F91" s="10" t="str">
        <f>DataSheet!AR8</f>
        <v/>
      </c>
      <c r="G91" s="4" t="str">
        <f>DataSheet!AS8</f>
        <v/>
      </c>
    </row>
    <row r="92" spans="1:8">
      <c r="A92" s="7" t="str">
        <f>DataSheet!AM9</f>
        <v/>
      </c>
      <c r="B92" s="10" t="str">
        <f>DataSheet!AN9</f>
        <v/>
      </c>
      <c r="C92" s="10" t="str">
        <f>DataSheet!AO9</f>
        <v/>
      </c>
      <c r="D92" s="10" t="str">
        <f>DataSheet!AP9</f>
        <v/>
      </c>
      <c r="E92" s="10" t="str">
        <f>DataSheet!AQ9</f>
        <v/>
      </c>
      <c r="F92" s="10" t="str">
        <f>DataSheet!AR9</f>
        <v/>
      </c>
      <c r="G92" s="4" t="str">
        <f>DataSheet!AS9</f>
        <v/>
      </c>
    </row>
    <row r="93" spans="1:8">
      <c r="A93" s="7" t="str">
        <f>DataSheet!AM10</f>
        <v/>
      </c>
      <c r="B93" s="10" t="str">
        <f>DataSheet!AN10</f>
        <v/>
      </c>
      <c r="C93" s="10" t="str">
        <f>DataSheet!AO10</f>
        <v/>
      </c>
      <c r="D93" s="10" t="str">
        <f>DataSheet!AP10</f>
        <v/>
      </c>
      <c r="E93" s="10" t="str">
        <f>DataSheet!AQ10</f>
        <v/>
      </c>
      <c r="F93" s="10" t="str">
        <f>DataSheet!AR10</f>
        <v/>
      </c>
      <c r="G93" s="4" t="str">
        <f>DataSheet!AS10</f>
        <v/>
      </c>
    </row>
    <row r="94" spans="1:8">
      <c r="A94" s="7" t="str">
        <f>DataSheet!AM11</f>
        <v/>
      </c>
      <c r="B94" s="10" t="str">
        <f>DataSheet!AN11</f>
        <v/>
      </c>
      <c r="C94" s="10" t="str">
        <f>DataSheet!AO11</f>
        <v/>
      </c>
      <c r="D94" s="10" t="str">
        <f>DataSheet!AP11</f>
        <v/>
      </c>
      <c r="E94" s="10" t="str">
        <f>DataSheet!AQ11</f>
        <v/>
      </c>
      <c r="F94" s="10" t="str">
        <f>DataSheet!AR11</f>
        <v/>
      </c>
      <c r="G94" s="4" t="str">
        <f>DataSheet!AS11</f>
        <v/>
      </c>
    </row>
    <row r="95" spans="1:8">
      <c r="A95" s="7" t="str">
        <f>DataSheet!AM12</f>
        <v/>
      </c>
      <c r="B95" s="10" t="str">
        <f>DataSheet!AN12</f>
        <v/>
      </c>
      <c r="C95" s="10" t="str">
        <f>DataSheet!AO12</f>
        <v/>
      </c>
      <c r="D95" s="10" t="str">
        <f>DataSheet!AP12</f>
        <v/>
      </c>
      <c r="E95" s="10" t="str">
        <f>DataSheet!AQ12</f>
        <v/>
      </c>
      <c r="F95" s="10" t="str">
        <f>DataSheet!AR12</f>
        <v/>
      </c>
      <c r="G95" s="4" t="str">
        <f>DataSheet!AS12</f>
        <v/>
      </c>
    </row>
    <row r="96" spans="1:8">
      <c r="A96" s="7" t="str">
        <f>DataSheet!AM13</f>
        <v/>
      </c>
      <c r="B96" s="10" t="str">
        <f>DataSheet!AN13</f>
        <v/>
      </c>
      <c r="C96" s="10" t="str">
        <f>DataSheet!AO13</f>
        <v/>
      </c>
      <c r="D96" s="10" t="str">
        <f>DataSheet!AP13</f>
        <v/>
      </c>
      <c r="E96" s="10" t="str">
        <f>DataSheet!AQ13</f>
        <v/>
      </c>
      <c r="F96" s="10" t="str">
        <f>DataSheet!AR13</f>
        <v/>
      </c>
      <c r="G96" s="4" t="str">
        <f>DataSheet!AS13</f>
        <v/>
      </c>
    </row>
    <row r="97" spans="1:7">
      <c r="A97" s="7" t="str">
        <f>DataSheet!AM14</f>
        <v/>
      </c>
      <c r="B97" s="10" t="str">
        <f>DataSheet!AN14</f>
        <v/>
      </c>
      <c r="C97" s="10" t="str">
        <f>DataSheet!AO14</f>
        <v/>
      </c>
      <c r="D97" s="10" t="str">
        <f>DataSheet!AP14</f>
        <v/>
      </c>
      <c r="E97" s="10" t="str">
        <f>DataSheet!AQ14</f>
        <v/>
      </c>
      <c r="F97" s="10" t="str">
        <f>DataSheet!AR14</f>
        <v/>
      </c>
      <c r="G97" s="4" t="str">
        <f>DataSheet!AS14</f>
        <v/>
      </c>
    </row>
    <row r="98" spans="1:7">
      <c r="A98" s="7" t="str">
        <f>DataSheet!AM15</f>
        <v/>
      </c>
      <c r="B98" s="10" t="str">
        <f>DataSheet!AN15</f>
        <v/>
      </c>
      <c r="C98" s="10" t="str">
        <f>DataSheet!AO15</f>
        <v/>
      </c>
      <c r="D98" s="10" t="str">
        <f>DataSheet!AP15</f>
        <v/>
      </c>
      <c r="E98" s="10" t="str">
        <f>DataSheet!AQ15</f>
        <v/>
      </c>
      <c r="F98" s="10" t="str">
        <f>DataSheet!AR15</f>
        <v/>
      </c>
      <c r="G98" s="4" t="str">
        <f>DataSheet!AS15</f>
        <v/>
      </c>
    </row>
    <row r="99" spans="1:7">
      <c r="A99" s="7" t="str">
        <f>DataSheet!AM16</f>
        <v/>
      </c>
      <c r="B99" s="10" t="str">
        <f>DataSheet!AN16</f>
        <v/>
      </c>
      <c r="C99" s="10" t="str">
        <f>DataSheet!AO16</f>
        <v/>
      </c>
      <c r="D99" s="10" t="str">
        <f>DataSheet!AP16</f>
        <v/>
      </c>
      <c r="E99" s="10" t="str">
        <f>DataSheet!AQ16</f>
        <v/>
      </c>
      <c r="F99" s="10" t="str">
        <f>DataSheet!AR16</f>
        <v/>
      </c>
      <c r="G99" s="4" t="str">
        <f>DataSheet!AS16</f>
        <v/>
      </c>
    </row>
    <row r="100" spans="1:7">
      <c r="A100" s="7" t="str">
        <f>DataSheet!AM17</f>
        <v/>
      </c>
      <c r="B100" s="10" t="str">
        <f>DataSheet!AN17</f>
        <v/>
      </c>
      <c r="C100" s="10" t="str">
        <f>DataSheet!AO17</f>
        <v/>
      </c>
      <c r="D100" s="10" t="str">
        <f>DataSheet!AP17</f>
        <v/>
      </c>
      <c r="E100" s="10" t="str">
        <f>DataSheet!AQ17</f>
        <v/>
      </c>
      <c r="F100" s="10" t="str">
        <f>DataSheet!AR17</f>
        <v/>
      </c>
      <c r="G100" s="4" t="str">
        <f>DataSheet!AS17</f>
        <v/>
      </c>
    </row>
    <row r="101" spans="1:7">
      <c r="A101" s="8" t="str">
        <f>DataSheet!AM18</f>
        <v/>
      </c>
      <c r="B101" s="3" t="str">
        <f>DataSheet!AN18</f>
        <v/>
      </c>
      <c r="C101" s="3" t="str">
        <f>DataSheet!AO18</f>
        <v/>
      </c>
      <c r="D101" s="3" t="str">
        <f>DataSheet!AP18</f>
        <v/>
      </c>
      <c r="E101" s="3" t="str">
        <f>DataSheet!AQ18</f>
        <v/>
      </c>
      <c r="F101" s="3" t="str">
        <f>DataSheet!AR18</f>
        <v/>
      </c>
      <c r="G101" s="5" t="str">
        <f>DataSheet!AS18</f>
        <v/>
      </c>
    </row>
    <row r="102" spans="1:7">
      <c r="A102" s="1" t="str">
        <f>DataSheet!AM19</f>
        <v/>
      </c>
      <c r="B102" s="1" t="str">
        <f>DataSheet!AN19</f>
        <v/>
      </c>
      <c r="C102" s="1" t="str">
        <f>DataSheet!AO19</f>
        <v/>
      </c>
      <c r="D102" s="1" t="str">
        <f>DataSheet!AP19</f>
        <v/>
      </c>
      <c r="E102" s="1" t="str">
        <f>DataSheet!AQ19</f>
        <v/>
      </c>
      <c r="F102" s="1" t="str">
        <f>DataSheet!AR19</f>
        <v/>
      </c>
      <c r="G102" s="1" t="str">
        <f>DataSheet!AS19</f>
        <v/>
      </c>
    </row>
    <row r="103" spans="1:7">
      <c r="A103" s="1" t="str">
        <f>DataSheet!AM20</f>
        <v/>
      </c>
      <c r="B103" s="1" t="str">
        <f>DataSheet!AN20</f>
        <v/>
      </c>
      <c r="C103" s="1" t="str">
        <f>DataSheet!AO20</f>
        <v/>
      </c>
      <c r="D103" s="1" t="str">
        <f>DataSheet!AP20</f>
        <v/>
      </c>
      <c r="E103" s="1" t="str">
        <f>DataSheet!AQ20</f>
        <v/>
      </c>
      <c r="F103" s="1" t="str">
        <f>DataSheet!AR20</f>
        <v/>
      </c>
      <c r="G103" s="1" t="str">
        <f>DataSheet!AS20</f>
        <v/>
      </c>
    </row>
    <row r="104" spans="1:7">
      <c r="A104" s="1" t="str">
        <f>DataSheet!AM21</f>
        <v/>
      </c>
      <c r="B104" s="1" t="str">
        <f>DataSheet!AN21</f>
        <v/>
      </c>
      <c r="C104" s="1" t="str">
        <f>DataSheet!AO21</f>
        <v/>
      </c>
      <c r="D104" s="1" t="str">
        <f>DataSheet!AP21</f>
        <v/>
      </c>
      <c r="E104" s="1" t="str">
        <f>DataSheet!AQ21</f>
        <v/>
      </c>
      <c r="F104" s="1" t="str">
        <f>DataSheet!AR21</f>
        <v/>
      </c>
      <c r="G104" s="1" t="str">
        <f>DataSheet!AS21</f>
        <v/>
      </c>
    </row>
    <row r="105" spans="1:7">
      <c r="A105" s="1" t="str">
        <f>DataSheet!AM22</f>
        <v/>
      </c>
      <c r="B105" s="1" t="str">
        <f>DataSheet!AN22</f>
        <v/>
      </c>
      <c r="C105" s="1" t="str">
        <f>DataSheet!AO22</f>
        <v/>
      </c>
      <c r="D105" s="1" t="str">
        <f>DataSheet!AP22</f>
        <v/>
      </c>
      <c r="E105" s="1" t="str">
        <f>DataSheet!AQ22</f>
        <v/>
      </c>
      <c r="F105" s="1" t="str">
        <f>DataSheet!AR22</f>
        <v/>
      </c>
      <c r="G105" s="1" t="str">
        <f>DataSheet!AS22</f>
        <v/>
      </c>
    </row>
    <row r="106" spans="1:7">
      <c r="A106" s="1" t="str">
        <f>DataSheet!AM23</f>
        <v/>
      </c>
      <c r="B106" s="1" t="str">
        <f>DataSheet!AN23</f>
        <v/>
      </c>
      <c r="C106" s="1" t="str">
        <f>DataSheet!AO23</f>
        <v/>
      </c>
      <c r="D106" s="1" t="str">
        <f>DataSheet!AP23</f>
        <v/>
      </c>
      <c r="E106" s="1" t="str">
        <f>DataSheet!AQ23</f>
        <v/>
      </c>
      <c r="F106" s="1" t="str">
        <f>DataSheet!AR23</f>
        <v/>
      </c>
      <c r="G106" s="1" t="str">
        <f>DataSheet!AS23</f>
        <v/>
      </c>
    </row>
    <row r="107" spans="1:7">
      <c r="A107" s="1" t="str">
        <f>DataSheet!AM24</f>
        <v/>
      </c>
      <c r="B107" s="1" t="str">
        <f>DataSheet!AN24</f>
        <v/>
      </c>
      <c r="C107" s="1" t="str">
        <f>DataSheet!AO24</f>
        <v/>
      </c>
      <c r="D107" s="1" t="str">
        <f>DataSheet!AP24</f>
        <v/>
      </c>
      <c r="E107" s="1" t="str">
        <f>DataSheet!AQ24</f>
        <v/>
      </c>
      <c r="F107" s="1" t="str">
        <f>DataSheet!AR24</f>
        <v/>
      </c>
      <c r="G107" s="1" t="str">
        <f>DataSheet!AS24</f>
        <v/>
      </c>
    </row>
    <row r="108" spans="1:7">
      <c r="A108" s="1" t="str">
        <f>DataSheet!AM25</f>
        <v/>
      </c>
      <c r="B108" s="1" t="str">
        <f>DataSheet!AN25</f>
        <v/>
      </c>
      <c r="C108" s="1" t="str">
        <f>DataSheet!AO25</f>
        <v/>
      </c>
      <c r="D108" s="1" t="str">
        <f>DataSheet!AP25</f>
        <v/>
      </c>
      <c r="E108" s="1" t="str">
        <f>DataSheet!AQ25</f>
        <v/>
      </c>
      <c r="F108" s="1" t="str">
        <f>DataSheet!AR25</f>
        <v/>
      </c>
      <c r="G108" s="1" t="str">
        <f>DataSheet!AS25</f>
        <v/>
      </c>
    </row>
    <row r="109" spans="1:7">
      <c r="A109" s="1" t="str">
        <f>DataSheet!AM26</f>
        <v/>
      </c>
      <c r="B109" s="1" t="str">
        <f>DataSheet!AN26</f>
        <v/>
      </c>
      <c r="C109" s="1" t="str">
        <f>DataSheet!AO26</f>
        <v/>
      </c>
      <c r="D109" s="1" t="str">
        <f>DataSheet!AP26</f>
        <v/>
      </c>
      <c r="E109" s="1" t="str">
        <f>DataSheet!AQ26</f>
        <v/>
      </c>
      <c r="F109" s="1" t="str">
        <f>DataSheet!AR26</f>
        <v/>
      </c>
      <c r="G109" s="1" t="str">
        <f>DataSheet!AS26</f>
        <v/>
      </c>
    </row>
    <row r="110" spans="1:7">
      <c r="A110" s="1" t="str">
        <f>DataSheet!AM27</f>
        <v/>
      </c>
      <c r="B110" s="1" t="str">
        <f>DataSheet!AN27</f>
        <v/>
      </c>
      <c r="C110" s="1" t="str">
        <f>DataSheet!AO27</f>
        <v/>
      </c>
      <c r="D110" s="1" t="str">
        <f>DataSheet!AP27</f>
        <v/>
      </c>
      <c r="E110" s="1" t="str">
        <f>DataSheet!AQ27</f>
        <v/>
      </c>
      <c r="F110" s="1" t="str">
        <f>DataSheet!AR27</f>
        <v/>
      </c>
      <c r="G110" s="1" t="str">
        <f>DataSheet!AS27</f>
        <v/>
      </c>
    </row>
    <row r="111" spans="1:7">
      <c r="A111" s="1" t="str">
        <f>DataSheet!AM28</f>
        <v/>
      </c>
      <c r="B111" s="1" t="str">
        <f>DataSheet!AN28</f>
        <v/>
      </c>
      <c r="C111" s="1" t="str">
        <f>DataSheet!AO28</f>
        <v/>
      </c>
      <c r="D111" s="1" t="str">
        <f>DataSheet!AP28</f>
        <v/>
      </c>
      <c r="E111" s="1" t="str">
        <f>DataSheet!AQ28</f>
        <v/>
      </c>
      <c r="F111" s="1" t="str">
        <f>DataSheet!AR28</f>
        <v/>
      </c>
      <c r="G111" s="1" t="str">
        <f>DataSheet!AS28</f>
        <v/>
      </c>
    </row>
  </sheetData>
  <mergeCells count="12">
    <mergeCell ref="A1:H1"/>
    <mergeCell ref="A58:B58"/>
    <mergeCell ref="D58:H58"/>
    <mergeCell ref="A41:B41"/>
    <mergeCell ref="C41:D41"/>
    <mergeCell ref="E41:F41"/>
    <mergeCell ref="G41:H41"/>
    <mergeCell ref="A83:G83"/>
    <mergeCell ref="D69:H69"/>
    <mergeCell ref="C51:D51"/>
    <mergeCell ref="E51:F51"/>
    <mergeCell ref="A40:H40"/>
  </mergeCells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S103"/>
  <sheetViews>
    <sheetView topLeftCell="W1" workbookViewId="0">
      <selection activeCell="AQ5" sqref="AQ5"/>
    </sheetView>
  </sheetViews>
  <sheetFormatPr baseColWidth="10" defaultColWidth="8.7109375" defaultRowHeight="13"/>
  <cols>
    <col min="1" max="1" width="12.5703125" bestFit="1" customWidth="1"/>
    <col min="2" max="2" width="11.28515625" bestFit="1" customWidth="1"/>
    <col min="3" max="3" width="13.140625" bestFit="1" customWidth="1"/>
    <col min="4" max="4" width="15.5703125" bestFit="1" customWidth="1"/>
    <col min="5" max="5" width="11.42578125" bestFit="1" customWidth="1"/>
    <col min="7" max="7" width="14" bestFit="1" customWidth="1"/>
    <col min="8" max="8" width="11.28515625" bestFit="1" customWidth="1"/>
    <col min="9" max="9" width="14.85546875" bestFit="1" customWidth="1"/>
    <col min="10" max="10" width="15.5703125" bestFit="1" customWidth="1"/>
    <col min="11" max="11" width="11.42578125" bestFit="1" customWidth="1"/>
    <col min="19" max="19" width="12.140625" bestFit="1" customWidth="1"/>
    <col min="20" max="20" width="15.5703125" bestFit="1" customWidth="1"/>
    <col min="21" max="21" width="14" bestFit="1" customWidth="1"/>
    <col min="22" max="22" width="14.85546875" bestFit="1" customWidth="1"/>
    <col min="25" max="25" width="11.7109375" customWidth="1"/>
    <col min="26" max="26" width="14" customWidth="1"/>
    <col min="28" max="28" width="13.140625" customWidth="1"/>
    <col min="29" max="29" width="10.140625" customWidth="1"/>
    <col min="32" max="32" width="11.42578125" customWidth="1"/>
    <col min="36" max="36" width="11.85546875" customWidth="1"/>
  </cols>
  <sheetData>
    <row r="1" spans="1:45">
      <c r="A1" s="24" t="s">
        <v>6</v>
      </c>
      <c r="B1" s="24" t="s">
        <v>157</v>
      </c>
      <c r="C1" s="24" t="s">
        <v>5</v>
      </c>
      <c r="D1" s="24" t="s">
        <v>153</v>
      </c>
      <c r="E1" s="24" t="s">
        <v>154</v>
      </c>
      <c r="G1" s="24" t="str">
        <f t="array" ref="G1">INDEX(A:A,SMALL(IF($A$1:$A$1000&lt;&gt;"",ROW($1:$1000),4^8),ROW(A1)))&amp;""</f>
        <v>Animal</v>
      </c>
      <c r="H1" s="24" t="str">
        <f t="array" ref="H1">INDEX(B:B,SMALL(IF($B$1:$B$1000&lt;&gt;"",ROW($1:$1000),4^8),ROW(B1)))&amp;""</f>
        <v>Human</v>
      </c>
      <c r="I1" s="24" t="str">
        <f t="array" ref="I1">INDEX(C:C,SMALL(IF($C$1:$C$1000&lt;&gt;"",ROW($1:$1000),4^8),ROW(C1)))&amp;""</f>
        <v>Peculiar</v>
      </c>
      <c r="J1" s="24" t="str">
        <f t="array" ref="J1">INDEX(D:D,SMALL(IF($D$1:$D$1000&lt;&gt;"",ROW($1:$1000),4^8),ROW(D1)))&amp;""</f>
        <v>Plant</v>
      </c>
      <c r="K1" s="24" t="str">
        <f t="array" ref="K1">INDEX(E:E,SMALL(IF($E$1:$E$1000&lt;&gt;"",ROW($1:$1000),4^8),ROW(E1)))&amp;""</f>
        <v>Deity</v>
      </c>
      <c r="M1" s="22" t="s">
        <v>105</v>
      </c>
      <c r="N1" s="16" t="s">
        <v>106</v>
      </c>
      <c r="O1" s="17" t="s">
        <v>107</v>
      </c>
      <c r="P1" s="18" t="s">
        <v>108</v>
      </c>
      <c r="Q1" s="20" t="s">
        <v>109</v>
      </c>
      <c r="S1" s="24" t="str">
        <f t="array" ref="S1">INDEX(M:M,SMALL(IF(M$1:M$1000&lt;&gt;"",ROW($1:$1000),4^8),ROW(A1)))&amp;""</f>
        <v>Red</v>
      </c>
      <c r="T1" s="24" t="str">
        <f t="array" ref="T1">INDEX(N:N,SMALL(IF(N$1:N$1000&lt;&gt;"",ROW($1:$1000),4^8),ROW(B1)))&amp;""</f>
        <v>Green</v>
      </c>
      <c r="U1" s="24" t="str">
        <f t="array" ref="U1">INDEX(O:O,SMALL(IF(O$1:O$1000&lt;&gt;"",ROW($1:$1000),4^8),ROW(C1)))&amp;""</f>
        <v>Blue</v>
      </c>
      <c r="V1" s="24" t="str">
        <f t="array" ref="V1">INDEX(P:P,SMALL(IF(P$1:P$1000&lt;&gt;"",ROW($1:$1000),4^8),ROW(D1)))&amp;""</f>
        <v>Black</v>
      </c>
      <c r="W1" s="24" t="str">
        <f t="array" ref="W1">INDEX(Q:Q,SMALL(IF(Q$1:Q$1000&lt;&gt;"",ROW($1:$1000),4^8),ROW(E1)))&amp;""</f>
        <v>White</v>
      </c>
      <c r="Y1" s="24" t="s">
        <v>159</v>
      </c>
      <c r="Z1" s="24" t="s">
        <v>160</v>
      </c>
      <c r="AB1" s="24" t="str">
        <f t="shared" ref="AB1" si="0">INDEX(Y:Y,SMALL(IF(Y$1:Y$1000&lt;&gt;"",ROW($1:$1000),4^8),ROW(Y1)))&amp;""</f>
        <v>Male</v>
      </c>
      <c r="AC1" s="24" t="str">
        <f>INDEX(Z:Z,SMALL(IF(Z$1:Z$1000&lt;&gt;"",ROW($1:$1000),4^8),ROW(J1)))&amp;""</f>
        <v>Female</v>
      </c>
      <c r="AE1" s="51" t="s">
        <v>55</v>
      </c>
      <c r="AF1" s="52" t="s">
        <v>56</v>
      </c>
      <c r="AG1" s="52" t="s">
        <v>59</v>
      </c>
      <c r="AH1" s="52" t="s">
        <v>57</v>
      </c>
      <c r="AI1" s="52" t="s">
        <v>58</v>
      </c>
      <c r="AJ1" s="53" t="s">
        <v>60</v>
      </c>
      <c r="AK1" s="56" t="s">
        <v>61</v>
      </c>
      <c r="AM1" s="51" t="s">
        <v>55</v>
      </c>
      <c r="AN1" s="52" t="s">
        <v>56</v>
      </c>
      <c r="AO1" s="52" t="s">
        <v>34</v>
      </c>
      <c r="AP1" s="52" t="s">
        <v>57</v>
      </c>
      <c r="AQ1" s="52" t="s">
        <v>58</v>
      </c>
      <c r="AR1" s="53" t="s">
        <v>121</v>
      </c>
      <c r="AS1" s="56" t="s">
        <v>175</v>
      </c>
    </row>
    <row r="2" spans="1:45">
      <c r="A2" s="1" t="str">
        <f>IF(Overview_EN!C3=$A$1,Overview_EN!A3,"")</f>
        <v/>
      </c>
      <c r="B2" t="str">
        <f>IF(Overview_EN!C3=$B$1,Overview_EN!A3,"")</f>
        <v/>
      </c>
      <c r="C2" s="1" t="str">
        <f>IF(Overview_EN!C3=$C$1,Overview_EN!A3,"")</f>
        <v>Stone Golem</v>
      </c>
      <c r="D2" t="str">
        <f>IF(Overview_EN!C3=$D$1,Overview_EN!A3,"")</f>
        <v/>
      </c>
      <c r="E2" t="str">
        <f>IF(Overview_EN!C3=$E$1,Overview_EN!A3,"")</f>
        <v/>
      </c>
      <c r="G2" t="str">
        <f t="array" ref="G2">INDEX(A:A,SMALL(IF($A$1:$A$1000&lt;&gt;"",ROW($1:$1000),4^8),ROW(A2)))&amp;""</f>
        <v>Fireshell</v>
      </c>
      <c r="H2" t="str">
        <f t="array" ref="H2">INDEX(B:B,SMALL(IF($B$1:$B$1000&lt;&gt;"",ROW($1:$1000),4^8),ROW(B2)))&amp;""</f>
        <v>Wendigo</v>
      </c>
      <c r="I2" t="str">
        <f t="array" ref="I2">INDEX(C:C,SMALL(IF($C$1:$C$1000&lt;&gt;"",ROW($1:$1000),4^8),ROW(C2)))&amp;""</f>
        <v>Stone Golem</v>
      </c>
      <c r="J2" t="str">
        <f t="array" ref="J2">INDEX(D:D,SMALL(IF($D$1:$D$1000&lt;&gt;"",ROW($1:$1000),4^8),ROW(D2)))&amp;""</f>
        <v>Flower Spirit</v>
      </c>
      <c r="K2" t="str">
        <f t="array" ref="K2">INDEX(E:E,SMALL(IF($E$1:$E$1000&lt;&gt;"",ROW($1:$1000),4^8),ROW(E2)))&amp;""</f>
        <v>Fallen Angel</v>
      </c>
      <c r="M2" s="1" t="str">
        <f>IF(Overview_EN!$B3=M$1,Overview_EN!$A3,"")</f>
        <v>Stone Golem</v>
      </c>
      <c r="N2" s="1" t="str">
        <f>IF(Overview_EN!$B3=N$1,Overview_EN!$A3,"")</f>
        <v/>
      </c>
      <c r="O2" s="1" t="str">
        <f>IF(Overview_EN!$B3=O$1,Overview_EN!$A3,"")</f>
        <v/>
      </c>
      <c r="P2" s="1" t="str">
        <f>IF(Overview_EN!$B3=P$1,Overview_EN!$A3,"")</f>
        <v/>
      </c>
      <c r="Q2" s="1" t="str">
        <f>IF(Overview_EN!$B3=Q$1,Overview_EN!$A3,"")</f>
        <v/>
      </c>
      <c r="S2" s="50" t="str">
        <f t="array" ref="S2">INDEX(M:M,SMALL(IF(M$1:M$1000&lt;&gt;"",ROW($1:$1000),4^8),ROW(A2)))&amp;""</f>
        <v>Stone Golem</v>
      </c>
      <c r="T2" t="str">
        <f t="array" ref="T2">INDEX(N:N,SMALL(IF(N$1:N$1000&lt;&gt;"",ROW($1:$1000),4^8),ROW(B2)))&amp;""</f>
        <v>Flower Spirit</v>
      </c>
      <c r="U2" t="str">
        <f t="array" ref="U2">INDEX(O:O,SMALL(IF(O$1:O$1000&lt;&gt;"",ROW($1:$1000),4^8),ROW(C2)))&amp;""</f>
        <v>Phantom Frog</v>
      </c>
      <c r="V2" t="str">
        <f t="array" ref="V2">INDEX(P:P,SMALL(IF(P$1:P$1000&lt;&gt;"",ROW($1:$1000),4^8),ROW(D2)))&amp;""</f>
        <v>Shadow Puppet</v>
      </c>
      <c r="W2" t="str">
        <f t="array" ref="W2">INDEX(Q:Q,SMALL(IF(Q$1:Q$1000&lt;&gt;"",ROW($1:$1000),4^8),ROW(E2)))&amp;""</f>
        <v>Fallen Angel</v>
      </c>
      <c r="Y2" t="str">
        <f>IF(Overview_EN!E3=$Y$1,Overview_EN!A3,"")</f>
        <v>Stone Golem</v>
      </c>
      <c r="Z2" t="str">
        <f>IF(Overview_EN!E3=$Z$1,Overview_EN!A3,"")</f>
        <v/>
      </c>
      <c r="AB2" s="58" t="str">
        <f t="array" ref="AB2">INDEX(Y:Y,SMALL(IF(Y$1:Y$1000&lt;&gt;"",ROW($1:$1000),4^8),ROW(Y2)))&amp;""</f>
        <v>Stone Golem</v>
      </c>
      <c r="AC2" s="58" t="str">
        <f t="array" ref="AC2">INDEX(Z:Z,SMALL(IF(Z$1:Z$1000&lt;&gt;"",ROW($1:$1000),4^8),ROW(J2)))&amp;""</f>
        <v>Flower Spirit</v>
      </c>
      <c r="AE2" s="1" t="str">
        <f>IF(Overview_EN!$D3=AE$1,Overview_EN!$A3,"")</f>
        <v/>
      </c>
      <c r="AF2" s="1" t="str">
        <f>IF(Overview_EN!$D3=AF$1,Overview_EN!$A3,"")</f>
        <v/>
      </c>
      <c r="AG2" s="1" t="str">
        <f>IF(Overview_EN!$D3=AG$1,Overview_EN!$A3,"")</f>
        <v/>
      </c>
      <c r="AH2" s="1" t="str">
        <f>IF(Overview_EN!$D3=AH$1,Overview_EN!$A3,"")</f>
        <v/>
      </c>
      <c r="AI2" s="1" t="str">
        <f>IF(Overview_EN!$D3=AI$1,Overview_EN!$A3,"")</f>
        <v/>
      </c>
      <c r="AJ2" s="1" t="str">
        <f>IF(Overview_EN!$D3=AJ$1,Overview_EN!$A3,"")</f>
        <v/>
      </c>
      <c r="AK2" s="1" t="str">
        <f>IF(Overview_EN!$D3=AK$1,Overview_EN!$A3,"")</f>
        <v/>
      </c>
      <c r="AM2" s="58" t="str">
        <f t="array" ref="AM2">INDEX(AE:AE,SMALL(IF(AE$1:AE$1000&lt;&gt;"",ROW($1:$1000),4^8),ROW(AE2)))&amp;""</f>
        <v>Harpy</v>
      </c>
      <c r="AN2" s="58" t="str">
        <f t="array" ref="AN2">INDEX(AF:AF,SMALL(IF(AF$1:AF$1000&lt;&gt;"",ROW($1:$1000),4^8),ROW(AF2)))&amp;""</f>
        <v>Flower Spirit</v>
      </c>
      <c r="AO2" s="58" t="str">
        <f t="array" ref="AO2">INDEX(AG:AG,SMALL(IF(AG$1:AG$1000&lt;&gt;"",ROW($1:$1000),4^8),ROW(AG2)))&amp;""</f>
        <v>Ammut</v>
      </c>
      <c r="AP2" s="58" t="str">
        <f t="array" ref="AP2">INDEX(AH:AH,SMALL(IF(AH$1:AH$1000&lt;&gt;"",ROW($1:$1000),4^8),ROW(AH2)))&amp;""</f>
        <v>Werewolf</v>
      </c>
      <c r="AQ2" s="58" t="str">
        <f t="array" ref="AQ2">INDEX(AI:AI,SMALL(IF(AI$1:AI$1000&lt;&gt;"",ROW($1:$1000),4^8),ROW(AI2)))&amp;""</f>
        <v>Kappa</v>
      </c>
      <c r="AR2" s="58" t="str">
        <f t="array" ref="AR2">INDEX(AJ:AJ,SMALL(IF(AJ$1:AJ$1000&lt;&gt;"",ROW($1:$1000),4^8),ROW(AJ2)))&amp;""</f>
        <v>Wendigo</v>
      </c>
      <c r="AS2" s="58" t="str">
        <f t="array" ref="AS2">INDEX(AK:AK,SMALL(IF(AK$1:AK$1000&lt;&gt;"",ROW($1:$1000),4^8),ROW(AK2)))&amp;""</f>
        <v>Pans</v>
      </c>
    </row>
    <row r="3" spans="1:45">
      <c r="A3" s="1" t="str">
        <f>IF(Overview_EN!C4=$A$1,Overview_EN!A4,"")</f>
        <v>Fireshell</v>
      </c>
      <c r="B3" t="str">
        <f>IF(Overview_EN!C4=$B$1,Overview_EN!A4,"")</f>
        <v/>
      </c>
      <c r="C3" s="1" t="str">
        <f>IF(Overview_EN!C4=$C$1,Overview_EN!A4,"")</f>
        <v/>
      </c>
      <c r="D3" t="str">
        <f>IF(Overview_EN!C4=$D$1,Overview_EN!A4,"")</f>
        <v/>
      </c>
      <c r="E3" t="str">
        <f>IF(Overview_EN!C4=$E$1,Overview_EN!A4,"")</f>
        <v/>
      </c>
      <c r="G3" t="str">
        <f t="array" ref="G3">INDEX(A:A,SMALL(IF($A$1:$A$1000&lt;&gt;"",ROW($1:$1000),4^8),ROW(A3)))&amp;""</f>
        <v>Fox</v>
      </c>
      <c r="H3" t="str">
        <f t="array" ref="H3">INDEX(B:B,SMALL(IF($B$1:$B$1000&lt;&gt;"",ROW($1:$1000),4^8),ROW(B3)))&amp;""</f>
        <v>Werewolf</v>
      </c>
      <c r="I3" t="str">
        <f t="array" ref="I3">INDEX(C:C,SMALL(IF($C$1:$C$1000&lt;&gt;"",ROW($1:$1000),4^8),ROW(C3)))&amp;""</f>
        <v>Glacier</v>
      </c>
      <c r="J3" t="str">
        <f t="array" ref="J3">INDEX(D:D,SMALL(IF($D$1:$D$1000&lt;&gt;"",ROW($1:$1000),4^8),ROW(D3)))&amp;""</f>
        <v>Melody Bulb</v>
      </c>
      <c r="K3" t="str">
        <f t="array" ref="K3">INDEX(E:E,SMALL(IF($E$1:$E$1000&lt;&gt;"",ROW($1:$1000),4^8),ROW(E3)))&amp;""</f>
        <v>Pans</v>
      </c>
      <c r="M3" s="1" t="str">
        <f>IF(Overview_EN!B4=M$1,Overview_EN!A4,"")</f>
        <v>Fireshell</v>
      </c>
      <c r="N3" s="1" t="str">
        <f>IF(Overview_EN!$B4=N$1,Overview_EN!$A4,"")</f>
        <v/>
      </c>
      <c r="O3" s="1" t="str">
        <f>IF(Overview_EN!$B4=O$1,Overview_EN!$A4,"")</f>
        <v/>
      </c>
      <c r="P3" s="1" t="str">
        <f>IF(Overview_EN!$B4=P$1,Overview_EN!$A4,"")</f>
        <v/>
      </c>
      <c r="Q3" s="1" t="str">
        <f>IF(Overview_EN!$B4=Q$1,Overview_EN!$A4,"")</f>
        <v/>
      </c>
      <c r="S3" t="str">
        <f t="array" ref="S3">INDEX(M:M,SMALL(IF(M$1:M$1000&lt;&gt;"",ROW($1:$1000),4^8),ROW(A3)))&amp;""</f>
        <v>Fireshell</v>
      </c>
      <c r="T3" t="str">
        <f t="array" ref="T3">INDEX(N:N,SMALL(IF(N$1:N$1000&lt;&gt;"",ROW($1:$1000),4^8),ROW(B3)))&amp;""</f>
        <v>Lizardman</v>
      </c>
      <c r="U3" t="str">
        <f t="array" ref="U3">INDEX(O:O,SMALL(IF(O$1:O$1000&lt;&gt;"",ROW($1:$1000),4^8),ROW(C3)))&amp;""</f>
        <v>Glacier</v>
      </c>
      <c r="V3" t="str">
        <f t="array" ref="V3">INDEX(P:P,SMALL(IF(P$1:P$1000&lt;&gt;"",ROW($1:$1000),4^8),ROW(D3)))&amp;""</f>
        <v>Nightmare</v>
      </c>
      <c r="W3" t="str">
        <f t="array" ref="W3">INDEX(Q:Q,SMALL(IF(Q$1:Q$1000&lt;&gt;"",ROW($1:$1000),4^8),ROW(E3)))&amp;""</f>
        <v>Momo</v>
      </c>
      <c r="Y3" t="str">
        <f>IF(Overview_EN!E4=$Y$1,Overview_EN!A4,"")</f>
        <v>Fireshell</v>
      </c>
      <c r="Z3" t="str">
        <f>IF(Overview_EN!E4=$Z$1,Overview_EN!A4,"")</f>
        <v/>
      </c>
      <c r="AB3" s="58" t="str">
        <f t="array" ref="AB3">INDEX(Y:Y,SMALL(IF(Y$1:Y$1000&lt;&gt;"",ROW($1:$1000),4^8),ROW(Y3)))&amp;""</f>
        <v>Fireshell</v>
      </c>
      <c r="AC3" s="58" t="str">
        <f t="array" ref="AC3">INDEX(Z:Z,SMALL(IF(Z$1:Z$1000&lt;&gt;"",ROW($1:$1000),4^8),ROW(J3)))&amp;""</f>
        <v>Shadow Puppet</v>
      </c>
      <c r="AE3" s="1" t="str">
        <f>IF(Overview_EN!$D4=AE$1,Overview_EN!$A4,"")</f>
        <v/>
      </c>
      <c r="AF3" s="1" t="str">
        <f>IF(Overview_EN!$D4=AF$1,Overview_EN!$A4,"")</f>
        <v/>
      </c>
      <c r="AG3" s="1" t="str">
        <f>IF(Overview_EN!$D4=AG$1,Overview_EN!$A4,"")</f>
        <v/>
      </c>
      <c r="AH3" s="1" t="str">
        <f>IF(Overview_EN!$D4=AH$1,Overview_EN!$A4,"")</f>
        <v/>
      </c>
      <c r="AI3" s="1" t="str">
        <f>IF(Overview_EN!$D4=AI$1,Overview_EN!$A4,"")</f>
        <v/>
      </c>
      <c r="AJ3" s="1" t="str">
        <f>IF(Overview_EN!$D4=AJ$1,Overview_EN!$A4,"")</f>
        <v/>
      </c>
      <c r="AK3" s="1" t="str">
        <f>IF(Overview_EN!$D4=AK$1,Overview_EN!$A4,"")</f>
        <v/>
      </c>
      <c r="AM3" s="58" t="str">
        <f t="array" ref="AM3">INDEX(AE:AE,SMALL(IF(AE$1:AE$1000&lt;&gt;"",ROW($1:$1000),4^8),ROW(AE3)))&amp;""</f>
        <v>Ifrit</v>
      </c>
      <c r="AN3" s="58" t="str">
        <f t="array" ref="AN3">INDEX(AF:AF,SMALL(IF(AF$1:AF$1000&lt;&gt;"",ROW($1:$1000),4^8),ROW(AF3)))&amp;""</f>
        <v>Shadow Puppet</v>
      </c>
      <c r="AO3" s="58" t="str">
        <f t="array" ref="AO3">INDEX(AG:AG,SMALL(IF(AG$1:AG$1000&lt;&gt;"",ROW($1:$1000),4^8),ROW(AG3)))&amp;""</f>
        <v/>
      </c>
      <c r="AP3" s="58" t="str">
        <f t="array" ref="AP3">INDEX(AH:AH,SMALL(IF(AH$1:AH$1000&lt;&gt;"",ROW($1:$1000),4^8),ROW(AH3)))&amp;""</f>
        <v>Minotaur</v>
      </c>
      <c r="AQ3" s="58" t="str">
        <f t="array" ref="AQ3">INDEX(AI:AI,SMALL(IF(AI$1:AI$1000&lt;&gt;"",ROW($1:$1000),4^8),ROW(AI3)))&amp;""</f>
        <v>Dojoji</v>
      </c>
      <c r="AR3" s="58" t="str">
        <f t="array" ref="AR3">INDEX(AJ:AJ,SMALL(IF(AJ$1:AJ$1000&lt;&gt;"",ROW($1:$1000),4^8),ROW(AJ3)))&amp;""</f>
        <v>Mboitata</v>
      </c>
      <c r="AS3" s="58" t="str">
        <f t="array" ref="AS3">INDEX(AK:AK,SMALL(IF(AK$1:AK$1000&lt;&gt;"",ROW($1:$1000),4^8),ROW(AK3)))&amp;""</f>
        <v/>
      </c>
    </row>
    <row r="4" spans="1:45">
      <c r="A4" s="1" t="str">
        <f>IF(Overview_EN!C5=$A$1,Overview_EN!A5,"")</f>
        <v>Fox</v>
      </c>
      <c r="B4" t="str">
        <f>IF(Overview_EN!C5=$B$1,Overview_EN!A5,"")</f>
        <v/>
      </c>
      <c r="C4" s="1" t="str">
        <f>IF(Overview_EN!C5=$C$1,Overview_EN!A5,"")</f>
        <v/>
      </c>
      <c r="D4" t="str">
        <f>IF(Overview_EN!C5=$D$1,Overview_EN!A5,"")</f>
        <v/>
      </c>
      <c r="E4" t="str">
        <f>IF(Overview_EN!C5=$E$1,Overview_EN!A5,"")</f>
        <v/>
      </c>
      <c r="G4" t="str">
        <f t="array" ref="G4">INDEX(A:A,SMALL(IF($A$1:$A$1000&lt;&gt;"",ROW($1:$1000),4^8),ROW(A4)))&amp;""</f>
        <v>Phantom Frog</v>
      </c>
      <c r="H4" t="str">
        <f t="array" ref="H4">INDEX(B:B,SMALL(IF($B$1:$B$1000&lt;&gt;"",ROW($1:$1000),4^8),ROW(B4)))&amp;""</f>
        <v>Banshee</v>
      </c>
      <c r="I4" t="str">
        <f t="array" ref="I4">INDEX(C:C,SMALL(IF($C$1:$C$1000&lt;&gt;"",ROW($1:$1000),4^8),ROW(C4)))&amp;""</f>
        <v>Kappa</v>
      </c>
      <c r="J4" t="str">
        <f t="array" ref="J4">INDEX(D:D,SMALL(IF($D$1:$D$1000&lt;&gt;"",ROW($1:$1000),4^8),ROW(D4)))&amp;""</f>
        <v>Mandrake</v>
      </c>
      <c r="K4" t="str">
        <f t="array" ref="K4">INDEX(E:E,SMALL(IF($E$1:$E$1000&lt;&gt;"",ROW($1:$1000),4^8),ROW(E4)))&amp;""</f>
        <v>Chang'e</v>
      </c>
      <c r="M4" s="1" t="str">
        <f>IF(Overview_EN!B5=M$1,Overview_EN!A5,"")</f>
        <v>Fox</v>
      </c>
      <c r="N4" s="1" t="str">
        <f>IF(Overview_EN!$B5=N$1,Overview_EN!$A5,"")</f>
        <v/>
      </c>
      <c r="O4" s="1" t="str">
        <f>IF(Overview_EN!$B5=O$1,Overview_EN!$A5,"")</f>
        <v/>
      </c>
      <c r="P4" s="1" t="str">
        <f>IF(Overview_EN!$B5=P$1,Overview_EN!$A5,"")</f>
        <v/>
      </c>
      <c r="Q4" s="1" t="str">
        <f>IF(Overview_EN!$B5=Q$1,Overview_EN!$A5,"")</f>
        <v/>
      </c>
      <c r="S4" t="str">
        <f t="array" ref="S4">INDEX(M:M,SMALL(IF(M$1:M$1000&lt;&gt;"",ROW($1:$1000),4^8),ROW(A4)))&amp;""</f>
        <v>Fox</v>
      </c>
      <c r="T4" t="str">
        <f t="array" ref="T4">INDEX(N:N,SMALL(IF(N$1:N$1000&lt;&gt;"",ROW($1:$1000),4^8),ROW(B4)))&amp;""</f>
        <v>Melody Bulb</v>
      </c>
      <c r="U4" t="str">
        <f t="array" ref="U4">INDEX(O:O,SMALL(IF(O$1:O$1000&lt;&gt;"",ROW($1:$1000),4^8),ROW(C4)))&amp;""</f>
        <v>Kappa</v>
      </c>
      <c r="V4" t="str">
        <f t="array" ref="V4">INDEX(P:P,SMALL(IF(P$1:P$1000&lt;&gt;"",ROW($1:$1000),4^8),ROW(D4)))&amp;""</f>
        <v>Werewolf</v>
      </c>
      <c r="W4" t="str">
        <f t="array" ref="W4">INDEX(Q:Q,SMALL(IF(Q$1:Q$1000&lt;&gt;"",ROW($1:$1000),4^8),ROW(E4)))&amp;""</f>
        <v>Harpy</v>
      </c>
      <c r="Y4" t="str">
        <f>IF(Overview_EN!E5=$Y$1,Overview_EN!A5,"")</f>
        <v>Fox</v>
      </c>
      <c r="Z4" t="str">
        <f>IF(Overview_EN!E5=$Z$1,Overview_EN!A5,"")</f>
        <v/>
      </c>
      <c r="AB4" s="58" t="str">
        <f t="array" ref="AB4">INDEX(Y:Y,SMALL(IF(Y$1:Y$1000&lt;&gt;"",ROW($1:$1000),4^8),ROW(Y4)))&amp;""</f>
        <v>Fox</v>
      </c>
      <c r="AC4" s="58" t="str">
        <f t="array" ref="AC4">INDEX(Z:Z,SMALL(IF(Z$1:Z$1000&lt;&gt;"",ROW($1:$1000),4^8),ROW(J4)))&amp;""</f>
        <v>Fallen Angel</v>
      </c>
      <c r="AE4" s="1" t="str">
        <f>IF(Overview_EN!$D5=AE$1,Overview_EN!$A5,"")</f>
        <v/>
      </c>
      <c r="AF4" s="1" t="str">
        <f>IF(Overview_EN!$D5=AF$1,Overview_EN!$A5,"")</f>
        <v/>
      </c>
      <c r="AG4" s="1" t="str">
        <f>IF(Overview_EN!$D5=AG$1,Overview_EN!$A5,"")</f>
        <v/>
      </c>
      <c r="AH4" s="1" t="str">
        <f>IF(Overview_EN!$D5=AH$1,Overview_EN!$A5,"")</f>
        <v/>
      </c>
      <c r="AI4" s="1" t="str">
        <f>IF(Overview_EN!$D5=AI$1,Overview_EN!$A5,"")</f>
        <v/>
      </c>
      <c r="AJ4" s="1" t="str">
        <f>IF(Overview_EN!$D5=AJ$1,Overview_EN!$A5,"")</f>
        <v/>
      </c>
      <c r="AK4" s="1" t="str">
        <f>IF(Overview_EN!$D5=AK$1,Overview_EN!$A5,"")</f>
        <v/>
      </c>
      <c r="AM4" s="58" t="str">
        <f t="array" ref="AM4">INDEX(AE:AE,SMALL(IF(AE$1:AE$1000&lt;&gt;"",ROW($1:$1000),4^8),ROW(AE4)))&amp;""</f>
        <v/>
      </c>
      <c r="AN4" s="58" t="str">
        <f t="array" ref="AN4">INDEX(AF:AF,SMALL(IF(AF$1:AF$1000&lt;&gt;"",ROW($1:$1000),4^8),ROW(AF4)))&amp;""</f>
        <v>Water Tyke</v>
      </c>
      <c r="AO4" s="58" t="str">
        <f t="array" ref="AO4">INDEX(AG:AG,SMALL(IF(AG$1:AG$1000&lt;&gt;"",ROW($1:$1000),4^8),ROW(AG4)))&amp;""</f>
        <v/>
      </c>
      <c r="AP4" s="58" t="str">
        <f t="array" ref="AP4">INDEX(AH:AH,SMALL(IF(AH$1:AH$1000&lt;&gt;"",ROW($1:$1000),4^8),ROW(AH4)))&amp;""</f>
        <v>Unicorn</v>
      </c>
      <c r="AQ4" s="58" t="str">
        <f t="array" ref="AQ4">INDEX(AI:AI,SMALL(IF(AI$1:AI$1000&lt;&gt;"",ROW($1:$1000),4^8),ROW(AI4)))&amp;""</f>
        <v>Nephila</v>
      </c>
      <c r="AR4" s="58" t="str">
        <f t="array" ref="AR4">INDEX(AJ:AJ,SMALL(IF(AJ$1:AJ$1000&lt;&gt;"",ROW($1:$1000),4^8),ROW(AJ4)))&amp;""</f>
        <v/>
      </c>
      <c r="AS4" s="58" t="str">
        <f t="array" ref="AS4">INDEX(AK:AK,SMALL(IF(AK$1:AK$1000&lt;&gt;"",ROW($1:$1000),4^8),ROW(AK4)))&amp;""</f>
        <v/>
      </c>
    </row>
    <row r="5" spans="1:45">
      <c r="A5" s="1" t="str">
        <f>IF(Overview_EN!C6=$A$1,Overview_EN!A6,"")</f>
        <v>Phantom Frog</v>
      </c>
      <c r="B5" t="str">
        <f>IF(Overview_EN!C6=$B$1,Overview_EN!A6,"")</f>
        <v/>
      </c>
      <c r="C5" s="1" t="str">
        <f>IF(Overview_EN!C6=$C$1,Overview_EN!A6,"")</f>
        <v/>
      </c>
      <c r="D5" t="str">
        <f>IF(Overview_EN!C6=$D$1,Overview_EN!A6,"")</f>
        <v/>
      </c>
      <c r="E5" t="str">
        <f>IF(Overview_EN!C6=$E$1,Overview_EN!A6,"")</f>
        <v/>
      </c>
      <c r="G5" t="str">
        <f t="array" ref="G5">INDEX(A:A,SMALL(IF($A$1:$A$1000&lt;&gt;"",ROW($1:$1000),4^8),ROW(A5)))&amp;""</f>
        <v>Lizardman</v>
      </c>
      <c r="H5" t="str">
        <f t="array" ref="H5">INDEX(B:B,SMALL(IF($B$1:$B$1000&lt;&gt;"",ROW($1:$1000),4^8),ROW(B5)))&amp;""</f>
        <v>Water Tyke</v>
      </c>
      <c r="I5" t="str">
        <f t="array" ref="I5">INDEX(C:C,SMALL(IF($C$1:$C$1000&lt;&gt;"",ROW($1:$1000),4^8),ROW(C5)))&amp;""</f>
        <v>Shadow Puppet</v>
      </c>
      <c r="J5" t="str">
        <f t="array" ref="J5">INDEX(D:D,SMALL(IF($D$1:$D$1000&lt;&gt;"",ROW($1:$1000),4^8),ROW(D5)))&amp;""</f>
        <v>Twisted Cypress</v>
      </c>
      <c r="K5" t="str">
        <f t="array" ref="K5">INDEX(E:E,SMALL(IF($E$1:$E$1000&lt;&gt;"",ROW($1:$1000),4^8),ROW(E5)))&amp;""</f>
        <v>Unicorn</v>
      </c>
      <c r="M5" s="1" t="str">
        <f>IF(Overview_EN!B6=M$1,Overview_EN!A6,"")</f>
        <v/>
      </c>
      <c r="N5" s="1" t="str">
        <f>IF(Overview_EN!$B6=N$1,Overview_EN!$A6,"")</f>
        <v/>
      </c>
      <c r="O5" s="1" t="str">
        <f>IF(Overview_EN!$B6=O$1,Overview_EN!$A6,"")</f>
        <v>Phantom Frog</v>
      </c>
      <c r="P5" s="1" t="str">
        <f>IF(Overview_EN!$B6=P$1,Overview_EN!$A6,"")</f>
        <v/>
      </c>
      <c r="Q5" s="1" t="str">
        <f>IF(Overview_EN!$B6=Q$1,Overview_EN!$A6,"")</f>
        <v/>
      </c>
      <c r="S5" t="str">
        <f t="array" ref="S5">INDEX(M:M,SMALL(IF(M$1:M$1000&lt;&gt;"",ROW($1:$1000),4^8),ROW(A5)))&amp;""</f>
        <v>Dojoji</v>
      </c>
      <c r="T5" t="str">
        <f t="array" ref="T5">INDEX(N:N,SMALL(IF(N$1:N$1000&lt;&gt;"",ROW($1:$1000),4^8),ROW(B5)))&amp;""</f>
        <v>Mandrake</v>
      </c>
      <c r="U5" t="str">
        <f t="array" ref="U5">INDEX(O:O,SMALL(IF(O$1:O$1000&lt;&gt;"",ROW($1:$1000),4^8),ROW(C5)))&amp;""</f>
        <v>Wendigo</v>
      </c>
      <c r="V5" t="str">
        <f t="array" ref="V5">INDEX(P:P,SMALL(IF(P$1:P$1000&lt;&gt;"",ROW($1:$1000),4^8),ROW(D5)))&amp;""</f>
        <v>Banshee</v>
      </c>
      <c r="W5" t="str">
        <f t="array" ref="W5">INDEX(Q:Q,SMALL(IF(Q$1:Q$1000&lt;&gt;"",ROW($1:$1000),4^8),ROW(E5)))&amp;""</f>
        <v>Chang'e</v>
      </c>
      <c r="Y5" t="str">
        <f>IF(Overview_EN!E6=$Y$1,Overview_EN!A6,"")</f>
        <v>Phantom Frog</v>
      </c>
      <c r="Z5" t="str">
        <f>IF(Overview_EN!E6=$Z$1,Overview_EN!A6,"")</f>
        <v/>
      </c>
      <c r="AB5" s="58" t="str">
        <f t="array" ref="AB5">INDEX(Y:Y,SMALL(IF(Y$1:Y$1000&lt;&gt;"",ROW($1:$1000),4^8),ROW(Y5)))&amp;""</f>
        <v>Phantom Frog</v>
      </c>
      <c r="AC5" s="58" t="str">
        <f t="array" ref="AC5">INDEX(Z:Z,SMALL(IF(Z$1:Z$1000&lt;&gt;"",ROW($1:$1000),4^8),ROW(J5)))&amp;""</f>
        <v>Banshee</v>
      </c>
      <c r="AE5" s="1" t="str">
        <f>IF(Overview_EN!$D6=AE$1,Overview_EN!$A6,"")</f>
        <v/>
      </c>
      <c r="AF5" s="1" t="str">
        <f>IF(Overview_EN!$D6=AF$1,Overview_EN!$A6,"")</f>
        <v/>
      </c>
      <c r="AG5" s="1" t="str">
        <f>IF(Overview_EN!$D6=AG$1,Overview_EN!$A6,"")</f>
        <v/>
      </c>
      <c r="AH5" s="1" t="str">
        <f>IF(Overview_EN!$D6=AH$1,Overview_EN!$A6,"")</f>
        <v/>
      </c>
      <c r="AI5" s="1" t="str">
        <f>IF(Overview_EN!$D6=AI$1,Overview_EN!$A6,"")</f>
        <v/>
      </c>
      <c r="AJ5" s="1" t="str">
        <f>IF(Overview_EN!$D6=AJ$1,Overview_EN!$A6,"")</f>
        <v/>
      </c>
      <c r="AK5" s="1" t="str">
        <f>IF(Overview_EN!$D6=AK$1,Overview_EN!$A6,"")</f>
        <v/>
      </c>
      <c r="AM5" s="58" t="str">
        <f t="array" ref="AM5">INDEX(AE:AE,SMALL(IF(AE$1:AE$1000&lt;&gt;"",ROW($1:$1000),4^8),ROW(AE5)))&amp;""</f>
        <v/>
      </c>
      <c r="AN5" s="58" t="str">
        <f t="array" ref="AN5">INDEX(AF:AF,SMALL(IF(AF$1:AF$1000&lt;&gt;"",ROW($1:$1000),4^8),ROW(AF5)))&amp;""</f>
        <v>Chang'e</v>
      </c>
      <c r="AO5" s="58" t="str">
        <f t="array" ref="AO5">INDEX(AG:AG,SMALL(IF(AG$1:AG$1000&lt;&gt;"",ROW($1:$1000),4^8),ROW(AG5)))&amp;""</f>
        <v/>
      </c>
      <c r="AP5" s="58" t="str">
        <f t="array" ref="AP5">INDEX(AH:AH,SMALL(IF(AH$1:AH$1000&lt;&gt;"",ROW($1:$1000),4^8),ROW(AH5)))&amp;""</f>
        <v>Keres</v>
      </c>
      <c r="AQ5" s="58" t="str">
        <f t="array" ref="AQ5">INDEX(AI:AI,SMALL(IF(AI$1:AI$1000&lt;&gt;"",ROW($1:$1000),4^8),ROW(AI5)))&amp;""</f>
        <v>Tengu</v>
      </c>
      <c r="AR5" s="58" t="str">
        <f t="array" ref="AR5">INDEX(AJ:AJ,SMALL(IF(AJ$1:AJ$1000&lt;&gt;"",ROW($1:$1000),4^8),ROW(AJ5)))&amp;""</f>
        <v/>
      </c>
      <c r="AS5" s="58" t="str">
        <f t="array" ref="AS5">INDEX(AK:AK,SMALL(IF(AK$1:AK$1000&lt;&gt;"",ROW($1:$1000),4^8),ROW(AK5)))&amp;""</f>
        <v/>
      </c>
    </row>
    <row r="6" spans="1:45">
      <c r="A6" s="1" t="str">
        <f>IF(Overview_EN!C7=$A$1,Overview_EN!A7,"")</f>
        <v/>
      </c>
      <c r="B6" t="str">
        <f>IF(Overview_EN!C7=$B$1,Overview_EN!A7,"")</f>
        <v/>
      </c>
      <c r="C6" s="1" t="str">
        <f>IF(Overview_EN!C7=$C$1,Overview_EN!A7,"")</f>
        <v>Glacier</v>
      </c>
      <c r="D6" t="str">
        <f>IF(Overview_EN!C7=$D$1,Overview_EN!A7,"")</f>
        <v/>
      </c>
      <c r="E6" t="str">
        <f>IF(Overview_EN!C7=$E$1,Overview_EN!A7,"")</f>
        <v/>
      </c>
      <c r="G6" t="str">
        <f t="array" ref="G6">INDEX(A:A,SMALL(IF($A$1:$A$1000&lt;&gt;"",ROW($1:$1000),4^8),ROW(A6)))&amp;""</f>
        <v>Nightmare</v>
      </c>
      <c r="H6" t="str">
        <f t="array" ref="H6">INDEX(B:B,SMALL(IF($B$1:$B$1000&lt;&gt;"",ROW($1:$1000),4^8),ROW(B6)))&amp;""</f>
        <v>Harpy</v>
      </c>
      <c r="I6" t="str">
        <f t="array" ref="I6">INDEX(C:C,SMALL(IF($C$1:$C$1000&lt;&gt;"",ROW($1:$1000),4^8),ROW(C6)))&amp;""</f>
        <v>Wave Specter</v>
      </c>
      <c r="J6" t="str">
        <f t="array" ref="J6">INDEX(D:D,SMALL(IF($D$1:$D$1000&lt;&gt;"",ROW($1:$1000),4^8),ROW(D6)))&amp;""</f>
        <v/>
      </c>
      <c r="K6" t="str">
        <f t="array" ref="K6">INDEX(E:E,SMALL(IF($E$1:$E$1000&lt;&gt;"",ROW($1:$1000),4^8),ROW(E6)))&amp;""</f>
        <v>Dryad</v>
      </c>
      <c r="M6" s="1" t="str">
        <f>IF(Overview_EN!B7=M$1,Overview_EN!A7,"")</f>
        <v/>
      </c>
      <c r="N6" s="1" t="str">
        <f>IF(Overview_EN!$B7=N$1,Overview_EN!$A7,"")</f>
        <v/>
      </c>
      <c r="O6" s="1" t="str">
        <f>IF(Overview_EN!$B7=O$1,Overview_EN!$A7,"")</f>
        <v>Glacier</v>
      </c>
      <c r="P6" s="1" t="str">
        <f>IF(Overview_EN!$B7=P$1,Overview_EN!$A7,"")</f>
        <v/>
      </c>
      <c r="Q6" s="1" t="str">
        <f>IF(Overview_EN!$B7=Q$1,Overview_EN!$A7,"")</f>
        <v/>
      </c>
      <c r="S6" t="str">
        <f t="array" ref="S6">INDEX(M:M,SMALL(IF(M$1:M$1000&lt;&gt;"",ROW($1:$1000),4^8),ROW(A6)))&amp;""</f>
        <v>Mboitata</v>
      </c>
      <c r="T6" t="str">
        <f t="array" ref="T6">INDEX(N:N,SMALL(IF(N$1:N$1000&lt;&gt;"",ROW($1:$1000),4^8),ROW(B6)))&amp;""</f>
        <v>Pans</v>
      </c>
      <c r="U6" t="str">
        <f t="array" ref="U6">INDEX(O:O,SMALL(IF(O$1:O$1000&lt;&gt;"",ROW($1:$1000),4^8),ROW(C6)))&amp;""</f>
        <v>Wave Specter</v>
      </c>
      <c r="V6" t="str">
        <f t="array" ref="V6">INDEX(P:P,SMALL(IF(P$1:P$1000&lt;&gt;"",ROW($1:$1000),4^8),ROW(D6)))&amp;""</f>
        <v>Keres</v>
      </c>
      <c r="W6" t="str">
        <f t="array" ref="W6">INDEX(Q:Q,SMALL(IF(Q$1:Q$1000&lt;&gt;"",ROW($1:$1000),4^8),ROW(E6)))&amp;""</f>
        <v>Unicorn</v>
      </c>
      <c r="Y6" t="str">
        <f>IF(Overview_EN!E7=$Y$1,Overview_EN!A7,"")</f>
        <v>Glacier</v>
      </c>
      <c r="Z6" t="str">
        <f>IF(Overview_EN!E7=$Z$1,Overview_EN!A7,"")</f>
        <v/>
      </c>
      <c r="AB6" s="58" t="str">
        <f t="array" ref="AB6">INDEX(Y:Y,SMALL(IF(Y$1:Y$1000&lt;&gt;"",ROW($1:$1000),4^8),ROW(Y6)))&amp;""</f>
        <v>Glacier</v>
      </c>
      <c r="AC6" s="58" t="str">
        <f t="array" ref="AC6">INDEX(Z:Z,SMALL(IF(Z$1:Z$1000&lt;&gt;"",ROW($1:$1000),4^8),ROW(J6)))&amp;""</f>
        <v>Harpy</v>
      </c>
      <c r="AE6" s="1" t="str">
        <f>IF(Overview_EN!$D7=AE$1,Overview_EN!$A7,"")</f>
        <v/>
      </c>
      <c r="AF6" s="1" t="str">
        <f>IF(Overview_EN!$D7=AF$1,Overview_EN!$A7,"")</f>
        <v/>
      </c>
      <c r="AG6" s="1" t="str">
        <f>IF(Overview_EN!$D7=AG$1,Overview_EN!$A7,"")</f>
        <v/>
      </c>
      <c r="AH6" s="1" t="str">
        <f>IF(Overview_EN!$D7=AH$1,Overview_EN!$A7,"")</f>
        <v/>
      </c>
      <c r="AI6" s="1" t="str">
        <f>IF(Overview_EN!$D7=AI$1,Overview_EN!$A7,"")</f>
        <v/>
      </c>
      <c r="AJ6" s="1" t="str">
        <f>IF(Overview_EN!$D7=AJ$1,Overview_EN!$A7,"")</f>
        <v/>
      </c>
      <c r="AK6" s="1" t="str">
        <f>IF(Overview_EN!$D7=AK$1,Overview_EN!$A7,"")</f>
        <v/>
      </c>
      <c r="AM6" s="58" t="str">
        <f t="array" ref="AM6">INDEX(AE:AE,SMALL(IF(AE$1:AE$1000&lt;&gt;"",ROW($1:$1000),4^8),ROW(AE6)))&amp;""</f>
        <v/>
      </c>
      <c r="AN6" s="58" t="str">
        <f t="array" ref="AN6">INDEX(AF:AF,SMALL(IF(AF$1:AF$1000&lt;&gt;"",ROW($1:$1000),4^8),ROW(AF6)))&amp;""</f>
        <v>Dragon Maiden</v>
      </c>
      <c r="AO6" s="58" t="str">
        <f t="array" ref="AO6">INDEX(AG:AG,SMALL(IF(AG$1:AG$1000&lt;&gt;"",ROW($1:$1000),4^8),ROW(AG6)))&amp;""</f>
        <v/>
      </c>
      <c r="AP6" s="58" t="str">
        <f t="array" ref="AP6">INDEX(AH:AH,SMALL(IF(AH$1:AH$1000&lt;&gt;"",ROW($1:$1000),4^8),ROW(AH6)))&amp;""</f>
        <v>Dryad</v>
      </c>
      <c r="AQ6" s="58" t="str">
        <f t="array" ref="AQ6">INDEX(AI:AI,SMALL(IF(AI$1:AI$1000&lt;&gt;"",ROW($1:$1000),4^8),ROW(AI6)))&amp;""</f>
        <v/>
      </c>
      <c r="AR6" s="58" t="str">
        <f t="array" ref="AR6">INDEX(AJ:AJ,SMALL(IF(AJ$1:AJ$1000&lt;&gt;"",ROW($1:$1000),4^8),ROW(AJ6)))&amp;""</f>
        <v/>
      </c>
      <c r="AS6" s="58" t="str">
        <f t="array" ref="AS6">INDEX(AK:AK,SMALL(IF(AK$1:AK$1000&lt;&gt;"",ROW($1:$1000),4^8),ROW(AK6)))&amp;""</f>
        <v/>
      </c>
    </row>
    <row r="7" spans="1:45">
      <c r="A7" s="1" t="str">
        <f>IF(Overview_EN!C8=$A$1,Overview_EN!A8,"")</f>
        <v/>
      </c>
      <c r="B7" t="str">
        <f>IF(Overview_EN!C8=$B$1,Overview_EN!A8,"")</f>
        <v/>
      </c>
      <c r="C7" s="1" t="str">
        <f>IF(Overview_EN!C8=$C$1,Overview_EN!A8,"")</f>
        <v>Kappa</v>
      </c>
      <c r="D7" t="str">
        <f>IF(Overview_EN!C8=$D$1,Overview_EN!A8,"")</f>
        <v/>
      </c>
      <c r="E7" t="str">
        <f>IF(Overview_EN!C8=$E$1,Overview_EN!A8,"")</f>
        <v/>
      </c>
      <c r="G7" t="str">
        <f t="array" ref="G7">INDEX(A:A,SMALL(IF($A$1:$A$1000&lt;&gt;"",ROW($1:$1000),4^8),ROW(A7)))&amp;""</f>
        <v>Momo</v>
      </c>
      <c r="H7" t="str">
        <f t="array" ref="H7">INDEX(B:B,SMALL(IF($B$1:$B$1000&lt;&gt;"",ROW($1:$1000),4^8),ROW(B7)))&amp;""</f>
        <v>Keres</v>
      </c>
      <c r="I7" t="str">
        <f t="array" ref="I7">INDEX(C:C,SMALL(IF($C$1:$C$1000&lt;&gt;"",ROW($1:$1000),4^8),ROW(C7)))&amp;""</f>
        <v>Dojoji</v>
      </c>
      <c r="J7" t="str">
        <f t="array" ref="J7">INDEX(D:D,SMALL(IF($D$1:$D$1000&lt;&gt;"",ROW($1:$1000),4^8),ROW(D7)))&amp;""</f>
        <v/>
      </c>
      <c r="K7" t="str">
        <f t="array" ref="K7">INDEX(E:E,SMALL(IF($E$1:$E$1000&lt;&gt;"",ROW($1:$1000),4^8),ROW(E7)))&amp;""</f>
        <v>Tengu</v>
      </c>
      <c r="M7" s="1" t="str">
        <f>IF(Overview_EN!B8=M$1,Overview_EN!A8,"")</f>
        <v/>
      </c>
      <c r="N7" s="1" t="str">
        <f>IF(Overview_EN!$B8=N$1,Overview_EN!$A8,"")</f>
        <v/>
      </c>
      <c r="O7" s="1" t="str">
        <f>IF(Overview_EN!$B8=O$1,Overview_EN!$A8,"")</f>
        <v>Kappa</v>
      </c>
      <c r="P7" s="1" t="str">
        <f>IF(Overview_EN!$B8=P$1,Overview_EN!$A8,"")</f>
        <v/>
      </c>
      <c r="Q7" s="1" t="str">
        <f>IF(Overview_EN!$B8=Q$1,Overview_EN!$A8,"")</f>
        <v/>
      </c>
      <c r="S7" t="str">
        <f t="array" ref="S7">INDEX(M:M,SMALL(IF(M$1:M$1000&lt;&gt;"",ROW($1:$1000),4^8),ROW(A7)))&amp;""</f>
        <v>Minotaur</v>
      </c>
      <c r="T7" t="str">
        <f t="array" ref="T7">INDEX(N:N,SMALL(IF(N$1:N$1000&lt;&gt;"",ROW($1:$1000),4^8),ROW(B7)))&amp;""</f>
        <v>Green Tank</v>
      </c>
      <c r="U7" t="str">
        <f t="array" ref="U7">INDEX(O:O,SMALL(IF(O$1:O$1000&lt;&gt;"",ROW($1:$1000),4^8),ROW(C7)))&amp;""</f>
        <v>Water Tyke</v>
      </c>
      <c r="V7" t="str">
        <f t="array" ref="V7">INDEX(P:P,SMALL(IF(P$1:P$1000&lt;&gt;"",ROW($1:$1000),4^8),ROW(D7)))&amp;""</f>
        <v>Nephila</v>
      </c>
      <c r="W7" t="str">
        <f t="array" ref="W7">INDEX(Q:Q,SMALL(IF(Q$1:Q$1000&lt;&gt;"",ROW($1:$1000),4^8),ROW(E7)))&amp;""</f>
        <v/>
      </c>
      <c r="Y7" t="str">
        <f>IF(Overview_EN!E8=$Y$1,Overview_EN!A8,"")</f>
        <v>Kappa</v>
      </c>
      <c r="Z7" t="str">
        <f>IF(Overview_EN!E8=$Z$1,Overview_EN!A8,"")</f>
        <v/>
      </c>
      <c r="AB7" s="58" t="str">
        <f t="array" ref="AB7">INDEX(Y:Y,SMALL(IF(Y$1:Y$1000&lt;&gt;"",ROW($1:$1000),4^8),ROW(Y7)))&amp;""</f>
        <v>Kappa</v>
      </c>
      <c r="AC7" s="58" t="str">
        <f t="array" ref="AC7">INDEX(Z:Z,SMALL(IF(Z$1:Z$1000&lt;&gt;"",ROW($1:$1000),4^8),ROW(J7)))&amp;""</f>
        <v>Dojoji</v>
      </c>
      <c r="AE7" s="1" t="str">
        <f>IF(Overview_EN!$D8=AE$1,Overview_EN!$A8,"")</f>
        <v/>
      </c>
      <c r="AF7" s="1" t="str">
        <f>IF(Overview_EN!$D8=AF$1,Overview_EN!$A8,"")</f>
        <v/>
      </c>
      <c r="AG7" s="1" t="str">
        <f>IF(Overview_EN!$D8=AG$1,Overview_EN!$A8,"")</f>
        <v/>
      </c>
      <c r="AH7" s="1" t="str">
        <f>IF(Overview_EN!$D8=AH$1,Overview_EN!$A8,"")</f>
        <v/>
      </c>
      <c r="AI7" s="1" t="str">
        <f>IF(Overview_EN!$D8=AI$1,Overview_EN!$A8,"")</f>
        <v>Kappa</v>
      </c>
      <c r="AJ7" s="1" t="str">
        <f>IF(Overview_EN!$D8=AJ$1,Overview_EN!$A8,"")</f>
        <v/>
      </c>
      <c r="AK7" s="1" t="str">
        <f>IF(Overview_EN!$D8=AK$1,Overview_EN!$A8,"")</f>
        <v/>
      </c>
      <c r="AM7" s="58" t="str">
        <f t="array" ref="AM7">INDEX(AE:AE,SMALL(IF(AE$1:AE$1000&lt;&gt;"",ROW($1:$1000),4^8),ROW(AE7)))&amp;""</f>
        <v/>
      </c>
      <c r="AN7" s="58" t="str">
        <f t="array" ref="AN7">INDEX(AF:AF,SMALL(IF(AF$1:AF$1000&lt;&gt;"",ROW($1:$1000),4^8),ROW(AF7)))&amp;""</f>
        <v/>
      </c>
      <c r="AO7" s="58" t="str">
        <f t="array" ref="AO7">INDEX(AG:AG,SMALL(IF(AG$1:AG$1000&lt;&gt;"",ROW($1:$1000),4^8),ROW(AG7)))&amp;""</f>
        <v/>
      </c>
      <c r="AP7" s="58" t="str">
        <f t="array" ref="AP7">INDEX(AH:AH,SMALL(IF(AH$1:AH$1000&lt;&gt;"",ROW($1:$1000),4^8),ROW(AH7)))&amp;""</f>
        <v>Empusae</v>
      </c>
      <c r="AQ7" s="58" t="str">
        <f t="array" ref="AQ7">INDEX(AI:AI,SMALL(IF(AI$1:AI$1000&lt;&gt;"",ROW($1:$1000),4^8),ROW(AI7)))&amp;""</f>
        <v/>
      </c>
      <c r="AR7" s="58" t="str">
        <f t="array" ref="AR7">INDEX(AJ:AJ,SMALL(IF(AJ$1:AJ$1000&lt;&gt;"",ROW($1:$1000),4^8),ROW(AJ7)))&amp;""</f>
        <v/>
      </c>
      <c r="AS7" s="58" t="str">
        <f t="array" ref="AS7">INDEX(AK:AK,SMALL(IF(AK$1:AK$1000&lt;&gt;"",ROW($1:$1000),4^8),ROW(AK7)))&amp;""</f>
        <v/>
      </c>
    </row>
    <row r="8" spans="1:45">
      <c r="A8" s="1" t="str">
        <f>IF(Overview_EN!C9=$A$1,Overview_EN!A9,"")</f>
        <v/>
      </c>
      <c r="B8" t="str">
        <f>IF(Overview_EN!C9=$B$1,Overview_EN!A9,"")</f>
        <v/>
      </c>
      <c r="C8" s="1" t="str">
        <f>IF(Overview_EN!C9=$C$1,Overview_EN!A9,"")</f>
        <v/>
      </c>
      <c r="D8" t="str">
        <f>IF(Overview_EN!C9=$D$1,Overview_EN!A9,"")</f>
        <v>Flower Spirit</v>
      </c>
      <c r="E8" t="str">
        <f>IF(Overview_EN!C9=$E$1,Overview_EN!A9,"")</f>
        <v/>
      </c>
      <c r="G8" t="str">
        <f t="array" ref="G8">INDEX(A:A,SMALL(IF($A$1:$A$1000&lt;&gt;"",ROW($1:$1000),4^8),ROW(A8)))&amp;""</f>
        <v>Minotaur</v>
      </c>
      <c r="H8" t="str">
        <f t="array" ref="H8">INDEX(B:B,SMALL(IF($B$1:$B$1000&lt;&gt;"",ROW($1:$1000),4^8),ROW(B8)))&amp;""</f>
        <v>Ifrit</v>
      </c>
      <c r="I8" t="str">
        <f t="array" ref="I8">INDEX(C:C,SMALL(IF($C$1:$C$1000&lt;&gt;"",ROW($1:$1000),4^8),ROW(C8)))&amp;""</f>
        <v>Mboitata</v>
      </c>
      <c r="J8" t="str">
        <f t="array" ref="J8">INDEX(D:D,SMALL(IF($D$1:$D$1000&lt;&gt;"",ROW($1:$1000),4^8),ROW(D8)))&amp;""</f>
        <v/>
      </c>
      <c r="K8" t="str">
        <f t="array" ref="K8">INDEX(E:E,SMALL(IF($E$1:$E$1000&lt;&gt;"",ROW($1:$1000),4^8),ROW(E8)))&amp;""</f>
        <v>Empusae</v>
      </c>
      <c r="M8" s="1" t="str">
        <f>IF(Overview_EN!B9=M$1,Overview_EN!A9,"")</f>
        <v/>
      </c>
      <c r="N8" s="1" t="str">
        <f>IF(Overview_EN!$B9=N$1,Overview_EN!$A9,"")</f>
        <v>Flower Spirit</v>
      </c>
      <c r="O8" s="1" t="str">
        <f>IF(Overview_EN!$B9=O$1,Overview_EN!$A9,"")</f>
        <v/>
      </c>
      <c r="P8" s="1" t="str">
        <f>IF(Overview_EN!$B9=P$1,Overview_EN!$A9,"")</f>
        <v/>
      </c>
      <c r="Q8" s="1" t="str">
        <f>IF(Overview_EN!$B9=Q$1,Overview_EN!$A9,"")</f>
        <v/>
      </c>
      <c r="S8" t="str">
        <f t="array" ref="S8">INDEX(M:M,SMALL(IF(M$1:M$1000&lt;&gt;"",ROW($1:$1000),4^8),ROW(A8)))&amp;""</f>
        <v>Ifrit</v>
      </c>
      <c r="T8" t="str">
        <f t="array" ref="T8">INDEX(N:N,SMALL(IF(N$1:N$1000&lt;&gt;"",ROW($1:$1000),4^8),ROW(B8)))&amp;""</f>
        <v>Twisted Cypress</v>
      </c>
      <c r="U8" t="str">
        <f t="array" ref="U8">INDEX(O:O,SMALL(IF(O$1:O$1000&lt;&gt;"",ROW($1:$1000),4^8),ROW(C8)))&amp;""</f>
        <v>Ammut</v>
      </c>
      <c r="V8" t="str">
        <f t="array" ref="V8">INDEX(P:P,SMALL(IF(P$1:P$1000&lt;&gt;"",ROW($1:$1000),4^8),ROW(D8)))&amp;""</f>
        <v>Empusae</v>
      </c>
      <c r="W8" t="str">
        <f t="array" ref="W8">INDEX(Q:Q,SMALL(IF(Q$1:Q$1000&lt;&gt;"",ROW($1:$1000),4^8),ROW(E8)))&amp;""</f>
        <v/>
      </c>
      <c r="Y8" t="str">
        <f>IF(Overview_EN!E9=$Y$1,Overview_EN!A9,"")</f>
        <v/>
      </c>
      <c r="Z8" t="str">
        <f>IF(Overview_EN!E9=$Z$1,Overview_EN!A9,"")</f>
        <v>Flower Spirit</v>
      </c>
      <c r="AB8" s="58" t="str">
        <f t="array" ref="AB8">INDEX(Y:Y,SMALL(IF(Y$1:Y$1000&lt;&gt;"",ROW($1:$1000),4^8),ROW(Y8)))&amp;""</f>
        <v>Lizardman</v>
      </c>
      <c r="AC8" s="58" t="str">
        <f t="array" ref="AC8">INDEX(Z:Z,SMALL(IF(Z$1:Z$1000&lt;&gt;"",ROW($1:$1000),4^8),ROW(J8)))&amp;""</f>
        <v>Chang'e</v>
      </c>
      <c r="AE8" s="1" t="str">
        <f>IF(Overview_EN!$D9=AE$1,Overview_EN!$A9,"")</f>
        <v/>
      </c>
      <c r="AF8" s="1" t="str">
        <f>IF(Overview_EN!$D9=AF$1,Overview_EN!$A9,"")</f>
        <v>Flower Spirit</v>
      </c>
      <c r="AG8" s="1" t="str">
        <f>IF(Overview_EN!$D9=AG$1,Overview_EN!$A9,"")</f>
        <v/>
      </c>
      <c r="AH8" s="1" t="str">
        <f>IF(Overview_EN!$D9=AH$1,Overview_EN!$A9,"")</f>
        <v/>
      </c>
      <c r="AI8" s="1" t="str">
        <f>IF(Overview_EN!$D9=AI$1,Overview_EN!$A9,"")</f>
        <v/>
      </c>
      <c r="AJ8" s="1" t="str">
        <f>IF(Overview_EN!$D9=AJ$1,Overview_EN!$A9,"")</f>
        <v/>
      </c>
      <c r="AK8" s="1" t="str">
        <f>IF(Overview_EN!$D9=AK$1,Overview_EN!$A9,"")</f>
        <v/>
      </c>
      <c r="AM8" s="58" t="str">
        <f t="array" ref="AM8">INDEX(AE:AE,SMALL(IF(AE$1:AE$1000&lt;&gt;"",ROW($1:$1000),4^8),ROW(AE8)))&amp;""</f>
        <v/>
      </c>
      <c r="AN8" s="58" t="str">
        <f t="array" ref="AN8">INDEX(AF:AF,SMALL(IF(AF$1:AF$1000&lt;&gt;"",ROW($1:$1000),4^8),ROW(AF8)))&amp;""</f>
        <v/>
      </c>
      <c r="AO8" s="58" t="str">
        <f t="array" ref="AO8">INDEX(AG:AG,SMALL(IF(AG$1:AG$1000&lt;&gt;"",ROW($1:$1000),4^8),ROW(AG8)))&amp;""</f>
        <v/>
      </c>
      <c r="AP8" s="58" t="str">
        <f t="array" ref="AP8">INDEX(AH:AH,SMALL(IF(AH$1:AH$1000&lt;&gt;"",ROW($1:$1000),4^8),ROW(AH8)))&amp;""</f>
        <v/>
      </c>
      <c r="AQ8" s="58" t="str">
        <f t="array" ref="AQ8">INDEX(AI:AI,SMALL(IF(AI$1:AI$1000&lt;&gt;"",ROW($1:$1000),4^8),ROW(AI8)))&amp;""</f>
        <v/>
      </c>
      <c r="AR8" s="58" t="str">
        <f t="array" ref="AR8">INDEX(AJ:AJ,SMALL(IF(AJ$1:AJ$1000&lt;&gt;"",ROW($1:$1000),4^8),ROW(AJ8)))&amp;""</f>
        <v/>
      </c>
      <c r="AS8" s="58" t="str">
        <f t="array" ref="AS8">INDEX(AK:AK,SMALL(IF(AK$1:AK$1000&lt;&gt;"",ROW($1:$1000),4^8),ROW(AK8)))&amp;""</f>
        <v/>
      </c>
    </row>
    <row r="9" spans="1:45">
      <c r="A9" s="1" t="str">
        <f>IF(Overview_EN!C10=$A$1,Overview_EN!A10,"")</f>
        <v>Lizardman</v>
      </c>
      <c r="B9" t="str">
        <f>IF(Overview_EN!C10=$B$1,Overview_EN!A10,"")</f>
        <v/>
      </c>
      <c r="C9" s="1" t="str">
        <f>IF(Overview_EN!C10=$C$1,Overview_EN!A10,"")</f>
        <v/>
      </c>
      <c r="D9" t="str">
        <f>IF(Overview_EN!C10=$D$1,Overview_EN!A10,"")</f>
        <v/>
      </c>
      <c r="E9" t="str">
        <f>IF(Overview_EN!C10=$E$1,Overview_EN!A10,"")</f>
        <v/>
      </c>
      <c r="G9" t="str">
        <f t="array" ref="G9">INDEX(A:A,SMALL(IF($A$1:$A$1000&lt;&gt;"",ROW($1:$1000),4^8),ROW(A9)))&amp;""</f>
        <v>Ammut</v>
      </c>
      <c r="H9" t="str">
        <f t="array" ref="H9">INDEX(B:B,SMALL(IF($B$1:$B$1000&lt;&gt;"",ROW($1:$1000),4^8),ROW(B9)))&amp;""</f>
        <v/>
      </c>
      <c r="I9" t="str">
        <f t="array" ref="I9">INDEX(C:C,SMALL(IF($C$1:$C$1000&lt;&gt;"",ROW($1:$1000),4^8),ROW(C9)))&amp;""</f>
        <v>Nephila</v>
      </c>
      <c r="J9" t="str">
        <f t="array" ref="J9">INDEX(D:D,SMALL(IF($D$1:$D$1000&lt;&gt;"",ROW($1:$1000),4^8),ROW(D9)))&amp;""</f>
        <v/>
      </c>
      <c r="K9" t="str">
        <f t="array" ref="K9">INDEX(E:E,SMALL(IF($E$1:$E$1000&lt;&gt;"",ROW($1:$1000),4^8),ROW(E9)))&amp;""</f>
        <v/>
      </c>
      <c r="M9" s="1" t="str">
        <f>IF(Overview_EN!B10=M$1,Overview_EN!A10,"")</f>
        <v/>
      </c>
      <c r="N9" s="1" t="str">
        <f>IF(Overview_EN!$B10=N$1,Overview_EN!$A10,"")</f>
        <v>Lizardman</v>
      </c>
      <c r="O9" s="1" t="str">
        <f>IF(Overview_EN!$B10=O$1,Overview_EN!$A10,"")</f>
        <v/>
      </c>
      <c r="P9" s="1" t="str">
        <f>IF(Overview_EN!$B10=P$1,Overview_EN!$A10,"")</f>
        <v/>
      </c>
      <c r="Q9" s="1" t="str">
        <f>IF(Overview_EN!$B10=Q$1,Overview_EN!$A10,"")</f>
        <v/>
      </c>
      <c r="S9" t="str">
        <f t="array" ref="S9">INDEX(M:M,SMALL(IF(M$1:M$1000&lt;&gt;"",ROW($1:$1000),4^8),ROW(A9)))&amp;""</f>
        <v>Tengu</v>
      </c>
      <c r="T9" t="str">
        <f t="array" ref="T9">INDEX(N:N,SMALL(IF(N$1:N$1000&lt;&gt;"",ROW($1:$1000),4^8),ROW(B9)))&amp;""</f>
        <v>Dryad</v>
      </c>
      <c r="U9" t="str">
        <f t="array" ref="U9">INDEX(O:O,SMALL(IF(O$1:O$1000&lt;&gt;"",ROW($1:$1000),4^8),ROW(C9)))&amp;""</f>
        <v>Dragon Maiden</v>
      </c>
      <c r="V9" t="str">
        <f t="array" ref="V9">INDEX(P:P,SMALL(IF(P$1:P$1000&lt;&gt;"",ROW($1:$1000),4^8),ROW(D9)))&amp;""</f>
        <v/>
      </c>
      <c r="W9" t="str">
        <f t="array" ref="W9">INDEX(Q:Q,SMALL(IF(Q$1:Q$1000&lt;&gt;"",ROW($1:$1000),4^8),ROW(E9)))&amp;""</f>
        <v/>
      </c>
      <c r="Y9" t="str">
        <f>IF(Overview_EN!E10=$Y$1,Overview_EN!A10,"")</f>
        <v>Lizardman</v>
      </c>
      <c r="Z9" t="str">
        <f>IF(Overview_EN!E10=$Z$1,Overview_EN!A10,"")</f>
        <v/>
      </c>
      <c r="AB9" s="58" t="str">
        <f t="array" ref="AB9">INDEX(Y:Y,SMALL(IF(Y$1:Y$1000&lt;&gt;"",ROW($1:$1000),4^8),ROW(Y9)))&amp;""</f>
        <v>Melody Bulb</v>
      </c>
      <c r="AC9" s="58" t="str">
        <f t="array" ref="AC9">INDEX(Z:Z,SMALL(IF(Z$1:Z$1000&lt;&gt;"",ROW($1:$1000),4^8),ROW(J9)))&amp;""</f>
        <v>Keres</v>
      </c>
      <c r="AE9" s="1" t="str">
        <f>IF(Overview_EN!$D10=AE$1,Overview_EN!$A10,"")</f>
        <v/>
      </c>
      <c r="AF9" s="1" t="str">
        <f>IF(Overview_EN!$D10=AF$1,Overview_EN!$A10,"")</f>
        <v/>
      </c>
      <c r="AG9" s="1" t="str">
        <f>IF(Overview_EN!$D10=AG$1,Overview_EN!$A10,"")</f>
        <v/>
      </c>
      <c r="AH9" s="1" t="str">
        <f>IF(Overview_EN!$D10=AH$1,Overview_EN!$A10,"")</f>
        <v/>
      </c>
      <c r="AI9" s="1" t="str">
        <f>IF(Overview_EN!$D10=AI$1,Overview_EN!$A10,"")</f>
        <v/>
      </c>
      <c r="AJ9" s="1" t="str">
        <f>IF(Overview_EN!$D10=AJ$1,Overview_EN!$A10,"")</f>
        <v/>
      </c>
      <c r="AK9" s="1" t="str">
        <f>IF(Overview_EN!$D10=AK$1,Overview_EN!$A10,"")</f>
        <v/>
      </c>
      <c r="AM9" s="58" t="str">
        <f t="array" ref="AM9">INDEX(AE:AE,SMALL(IF(AE$1:AE$1000&lt;&gt;"",ROW($1:$1000),4^8),ROW(AE9)))&amp;""</f>
        <v/>
      </c>
      <c r="AN9" s="58" t="str">
        <f t="array" ref="AN9">INDEX(AF:AF,SMALL(IF(AF$1:AF$1000&lt;&gt;"",ROW($1:$1000),4^8),ROW(AF9)))&amp;""</f>
        <v/>
      </c>
      <c r="AO9" s="58" t="str">
        <f t="array" ref="AO9">INDEX(AG:AG,SMALL(IF(AG$1:AG$1000&lt;&gt;"",ROW($1:$1000),4^8),ROW(AG9)))&amp;""</f>
        <v/>
      </c>
      <c r="AP9" s="58" t="str">
        <f t="array" ref="AP9">INDEX(AH:AH,SMALL(IF(AH$1:AH$1000&lt;&gt;"",ROW($1:$1000),4^8),ROW(AH9)))&amp;""</f>
        <v/>
      </c>
      <c r="AQ9" s="58" t="str">
        <f t="array" ref="AQ9">INDEX(AI:AI,SMALL(IF(AI$1:AI$1000&lt;&gt;"",ROW($1:$1000),4^8),ROW(AI9)))&amp;""</f>
        <v/>
      </c>
      <c r="AR9" s="58" t="str">
        <f t="array" ref="AR9">INDEX(AJ:AJ,SMALL(IF(AJ$1:AJ$1000&lt;&gt;"",ROW($1:$1000),4^8),ROW(AJ9)))&amp;""</f>
        <v/>
      </c>
      <c r="AS9" s="58" t="str">
        <f t="array" ref="AS9">INDEX(AK:AK,SMALL(IF(AK$1:AK$1000&lt;&gt;"",ROW($1:$1000),4^8),ROW(AK9)))&amp;""</f>
        <v/>
      </c>
    </row>
    <row r="10" spans="1:45">
      <c r="A10" s="1" t="str">
        <f>IF(Overview_EN!C11=$A$1,Overview_EN!A11,"")</f>
        <v/>
      </c>
      <c r="B10" t="str">
        <f>IF(Overview_EN!C11=$B$1,Overview_EN!A11,"")</f>
        <v/>
      </c>
      <c r="C10" s="1" t="str">
        <f>IF(Overview_EN!C11=$C$1,Overview_EN!A11,"")</f>
        <v/>
      </c>
      <c r="D10" t="str">
        <f>IF(Overview_EN!C11=$D$1,Overview_EN!A11,"")</f>
        <v>Melody Bulb</v>
      </c>
      <c r="E10" t="str">
        <f>IF(Overview_EN!C11=$E$1,Overview_EN!A11,"")</f>
        <v/>
      </c>
      <c r="G10" t="str">
        <f t="array" ref="G10">INDEX(A:A,SMALL(IF($A$1:$A$1000&lt;&gt;"",ROW($1:$1000),4^8),ROW(A10)))&amp;""</f>
        <v>Dragon Maiden</v>
      </c>
      <c r="H10" t="str">
        <f t="array" ref="H10">INDEX(B:B,SMALL(IF($B$1:$B$1000&lt;&gt;"",ROW($1:$1000),4^8),ROW(B10)))&amp;""</f>
        <v/>
      </c>
      <c r="I10" t="str">
        <f t="array" ref="I10">INDEX(C:C,SMALL(IF($C$1:$C$1000&lt;&gt;"",ROW($1:$1000),4^8),ROW(C10)))&amp;""</f>
        <v/>
      </c>
      <c r="J10" t="str">
        <f t="array" ref="J10">INDEX(D:D,SMALL(IF($D$1:$D$1000&lt;&gt;"",ROW($1:$1000),4^8),ROW(D10)))&amp;""</f>
        <v/>
      </c>
      <c r="K10" t="str">
        <f t="array" ref="K10">INDEX(E:E,SMALL(IF($E$1:$E$1000&lt;&gt;"",ROW($1:$1000),4^8),ROW(E10)))&amp;""</f>
        <v/>
      </c>
      <c r="M10" s="1" t="str">
        <f>IF(Overview_EN!B11=M$1,Overview_EN!A11,"")</f>
        <v/>
      </c>
      <c r="N10" s="1" t="str">
        <f>IF(Overview_EN!$B11=N$1,Overview_EN!$A11,"")</f>
        <v>Melody Bulb</v>
      </c>
      <c r="O10" s="1" t="str">
        <f>IF(Overview_EN!$B11=O$1,Overview_EN!$A11,"")</f>
        <v/>
      </c>
      <c r="P10" s="1" t="str">
        <f>IF(Overview_EN!$B11=P$1,Overview_EN!$A11,"")</f>
        <v/>
      </c>
      <c r="Q10" s="1" t="str">
        <f>IF(Overview_EN!$B11=Q$1,Overview_EN!$A11,"")</f>
        <v/>
      </c>
      <c r="S10" t="str">
        <f t="array" ref="S10">INDEX(M:M,SMALL(IF(M$1:M$1000&lt;&gt;"",ROW($1:$1000),4^8),ROW(A10)))&amp;""</f>
        <v/>
      </c>
      <c r="T10" t="str">
        <f t="array" ref="T10">INDEX(N:N,SMALL(IF(N$1:N$1000&lt;&gt;"",ROW($1:$1000),4^8),ROW(B10)))&amp;""</f>
        <v/>
      </c>
      <c r="U10" t="str">
        <f t="array" ref="U10">INDEX(O:O,SMALL(IF(O$1:O$1000&lt;&gt;"",ROW($1:$1000),4^8),ROW(C10)))&amp;""</f>
        <v/>
      </c>
      <c r="V10" t="str">
        <f t="array" ref="V10">INDEX(P:P,SMALL(IF(P$1:P$1000&lt;&gt;"",ROW($1:$1000),4^8),ROW(D10)))&amp;""</f>
        <v/>
      </c>
      <c r="W10" t="str">
        <f t="array" ref="W10">INDEX(Q:Q,SMALL(IF(Q$1:Q$1000&lt;&gt;"",ROW($1:$1000),4^8),ROW(E10)))&amp;""</f>
        <v/>
      </c>
      <c r="Y10" t="str">
        <f>IF(Overview_EN!E11=$Y$1,Overview_EN!A11,"")</f>
        <v>Melody Bulb</v>
      </c>
      <c r="Z10" t="str">
        <f>IF(Overview_EN!E11=$Z$1,Overview_EN!A11,"")</f>
        <v/>
      </c>
      <c r="AB10" s="58" t="str">
        <f t="array" ref="AB10">INDEX(Y:Y,SMALL(IF(Y$1:Y$1000&lt;&gt;"",ROW($1:$1000),4^8),ROW(Y10)))&amp;""</f>
        <v>Nightmare</v>
      </c>
      <c r="AC10" s="58" t="str">
        <f t="array" ref="AC10">INDEX(Z:Z,SMALL(IF(Z$1:Z$1000&lt;&gt;"",ROW($1:$1000),4^8),ROW(J10)))&amp;""</f>
        <v>Ammut</v>
      </c>
      <c r="AE10" s="1" t="str">
        <f>IF(Overview_EN!$D11=AE$1,Overview_EN!$A11,"")</f>
        <v/>
      </c>
      <c r="AF10" s="1" t="str">
        <f>IF(Overview_EN!$D11=AF$1,Overview_EN!$A11,"")</f>
        <v/>
      </c>
      <c r="AG10" s="1" t="str">
        <f>IF(Overview_EN!$D11=AG$1,Overview_EN!$A11,"")</f>
        <v/>
      </c>
      <c r="AH10" s="1" t="str">
        <f>IF(Overview_EN!$D11=AH$1,Overview_EN!$A11,"")</f>
        <v/>
      </c>
      <c r="AI10" s="1" t="str">
        <f>IF(Overview_EN!$D11=AI$1,Overview_EN!$A11,"")</f>
        <v/>
      </c>
      <c r="AJ10" s="1" t="str">
        <f>IF(Overview_EN!$D11=AJ$1,Overview_EN!$A11,"")</f>
        <v/>
      </c>
      <c r="AK10" s="1" t="str">
        <f>IF(Overview_EN!$D11=AK$1,Overview_EN!$A11,"")</f>
        <v/>
      </c>
      <c r="AM10" s="58" t="str">
        <f t="array" ref="AM10">INDEX(AE:AE,SMALL(IF(AE$1:AE$1000&lt;&gt;"",ROW($1:$1000),4^8),ROW(AE10)))&amp;""</f>
        <v/>
      </c>
      <c r="AN10" s="58" t="str">
        <f t="array" ref="AN10">INDEX(AF:AF,SMALL(IF(AF$1:AF$1000&lt;&gt;"",ROW($1:$1000),4^8),ROW(AF10)))&amp;""</f>
        <v/>
      </c>
      <c r="AO10" s="58" t="str">
        <f t="array" ref="AO10">INDEX(AG:AG,SMALL(IF(AG$1:AG$1000&lt;&gt;"",ROW($1:$1000),4^8),ROW(AG10)))&amp;""</f>
        <v/>
      </c>
      <c r="AP10" s="58" t="str">
        <f t="array" ref="AP10">INDEX(AH:AH,SMALL(IF(AH$1:AH$1000&lt;&gt;"",ROW($1:$1000),4^8),ROW(AH10)))&amp;""</f>
        <v/>
      </c>
      <c r="AQ10" s="58" t="str">
        <f t="array" ref="AQ10">INDEX(AI:AI,SMALL(IF(AI$1:AI$1000&lt;&gt;"",ROW($1:$1000),4^8),ROW(AI10)))&amp;""</f>
        <v/>
      </c>
      <c r="AR10" s="58" t="str">
        <f t="array" ref="AR10">INDEX(AJ:AJ,SMALL(IF(AJ$1:AJ$1000&lt;&gt;"",ROW($1:$1000),4^8),ROW(AJ10)))&amp;""</f>
        <v/>
      </c>
      <c r="AS10" s="58" t="str">
        <f t="array" ref="AS10">INDEX(AK:AK,SMALL(IF(AK$1:AK$1000&lt;&gt;"",ROW($1:$1000),4^8),ROW(AK10)))&amp;""</f>
        <v/>
      </c>
    </row>
    <row r="11" spans="1:45">
      <c r="A11" s="1" t="str">
        <f>IF(Overview_EN!C12=$A$1,Overview_EN!A12,"")</f>
        <v/>
      </c>
      <c r="B11" t="str">
        <f>IF(Overview_EN!C12=$B$1,Overview_EN!A12,"")</f>
        <v/>
      </c>
      <c r="C11" s="1" t="str">
        <f>IF(Overview_EN!C12=$C$1,Overview_EN!A12,"")</f>
        <v>Shadow Puppet</v>
      </c>
      <c r="D11" t="str">
        <f>IF(Overview_EN!C12=$D$1,Overview_EN!A12,"")</f>
        <v/>
      </c>
      <c r="E11" t="str">
        <f>IF(Overview_EN!C12=$E$1,Overview_EN!A12,"")</f>
        <v/>
      </c>
      <c r="G11" t="str">
        <f t="array" ref="G11">INDEX(A:A,SMALL(IF($A$1:$A$1000&lt;&gt;"",ROW($1:$1000),4^8),ROW(A11)))&amp;""</f>
        <v/>
      </c>
      <c r="H11" t="str">
        <f t="array" ref="H11">INDEX(B:B,SMALL(IF($B$1:$B$1000&lt;&gt;"",ROW($1:$1000),4^8),ROW(B11)))&amp;""</f>
        <v/>
      </c>
      <c r="I11" t="str">
        <f t="array" ref="I11">INDEX(C:C,SMALL(IF($C$1:$C$1000&lt;&gt;"",ROW($1:$1000),4^8),ROW(C11)))&amp;""</f>
        <v/>
      </c>
      <c r="J11" t="str">
        <f t="array" ref="J11">INDEX(D:D,SMALL(IF($D$1:$D$1000&lt;&gt;"",ROW($1:$1000),4^8),ROW(D11)))&amp;""</f>
        <v/>
      </c>
      <c r="K11" t="str">
        <f t="array" ref="K11">INDEX(E:E,SMALL(IF($E$1:$E$1000&lt;&gt;"",ROW($1:$1000),4^8),ROW(E11)))&amp;""</f>
        <v/>
      </c>
      <c r="M11" s="1" t="str">
        <f>IF(Overview_EN!B12=M$1,Overview_EN!A12,"")</f>
        <v/>
      </c>
      <c r="N11" s="1" t="str">
        <f>IF(Overview_EN!$B12=N$1,Overview_EN!$A12,"")</f>
        <v/>
      </c>
      <c r="O11" s="1" t="str">
        <f>IF(Overview_EN!$B12=O$1,Overview_EN!$A12,"")</f>
        <v/>
      </c>
      <c r="P11" s="1" t="str">
        <f>IF(Overview_EN!$B12=P$1,Overview_EN!$A12,"")</f>
        <v>Shadow Puppet</v>
      </c>
      <c r="Q11" s="1" t="str">
        <f>IF(Overview_EN!$B12=Q$1,Overview_EN!$A12,"")</f>
        <v/>
      </c>
      <c r="S11" t="str">
        <f t="array" ref="S11">INDEX(M:M,SMALL(IF(M$1:M$1000&lt;&gt;"",ROW($1:$1000),4^8),ROW(A11)))&amp;""</f>
        <v/>
      </c>
      <c r="T11" t="str">
        <f t="array" ref="T11">INDEX(N:N,SMALL(IF(N$1:N$1000&lt;&gt;"",ROW($1:$1000),4^8),ROW(B11)))&amp;""</f>
        <v/>
      </c>
      <c r="U11" t="str">
        <f t="array" ref="U11">INDEX(O:O,SMALL(IF(O$1:O$1000&lt;&gt;"",ROW($1:$1000),4^8),ROW(C11)))&amp;""</f>
        <v/>
      </c>
      <c r="V11" t="str">
        <f t="array" ref="V11">INDEX(P:P,SMALL(IF(P$1:P$1000&lt;&gt;"",ROW($1:$1000),4^8),ROW(D11)))&amp;""</f>
        <v/>
      </c>
      <c r="W11" t="str">
        <f t="array" ref="W11">INDEX(Q:Q,SMALL(IF(Q$1:Q$1000&lt;&gt;"",ROW($1:$1000),4^8),ROW(E11)))&amp;""</f>
        <v/>
      </c>
      <c r="Y11" t="str">
        <f>IF(Overview_EN!E12=$Y$1,Overview_EN!A12,"")</f>
        <v/>
      </c>
      <c r="Z11" t="str">
        <f>IF(Overview_EN!E12=$Z$1,Overview_EN!A12,"")</f>
        <v>Shadow Puppet</v>
      </c>
      <c r="AB11" s="58" t="str">
        <f t="array" ref="AB11">INDEX(Y:Y,SMALL(IF(Y$1:Y$1000&lt;&gt;"",ROW($1:$1000),4^8),ROW(Y11)))&amp;""</f>
        <v>Momo</v>
      </c>
      <c r="AC11" s="58" t="str">
        <f t="array" ref="AC11">INDEX(Z:Z,SMALL(IF(Z$1:Z$1000&lt;&gt;"",ROW($1:$1000),4^8),ROW(J11)))&amp;""</f>
        <v>Nephila</v>
      </c>
      <c r="AE11" s="1" t="str">
        <f>IF(Overview_EN!$D12=AE$1,Overview_EN!$A12,"")</f>
        <v/>
      </c>
      <c r="AF11" s="1" t="str">
        <f>IF(Overview_EN!$D12=AF$1,Overview_EN!$A12,"")</f>
        <v>Shadow Puppet</v>
      </c>
      <c r="AG11" s="1" t="str">
        <f>IF(Overview_EN!$D12=AG$1,Overview_EN!$A12,"")</f>
        <v/>
      </c>
      <c r="AH11" s="1" t="str">
        <f>IF(Overview_EN!$D12=AH$1,Overview_EN!$A12,"")</f>
        <v/>
      </c>
      <c r="AI11" s="1" t="str">
        <f>IF(Overview_EN!$D12=AI$1,Overview_EN!$A12,"")</f>
        <v/>
      </c>
      <c r="AJ11" s="1" t="str">
        <f>IF(Overview_EN!$D12=AJ$1,Overview_EN!$A12,"")</f>
        <v/>
      </c>
      <c r="AK11" s="1" t="str">
        <f>IF(Overview_EN!$D12=AK$1,Overview_EN!$A12,"")</f>
        <v/>
      </c>
      <c r="AM11" s="58" t="str">
        <f t="array" ref="AM11">INDEX(AE:AE,SMALL(IF(AE$1:AE$1000&lt;&gt;"",ROW($1:$1000),4^8),ROW(AE11)))&amp;""</f>
        <v/>
      </c>
      <c r="AN11" s="58" t="str">
        <f t="array" ref="AN11">INDEX(AF:AF,SMALL(IF(AF$1:AF$1000&lt;&gt;"",ROW($1:$1000),4^8),ROW(AF11)))&amp;""</f>
        <v/>
      </c>
      <c r="AO11" s="58" t="str">
        <f t="array" ref="AO11">INDEX(AG:AG,SMALL(IF(AG$1:AG$1000&lt;&gt;"",ROW($1:$1000),4^8),ROW(AG11)))&amp;""</f>
        <v/>
      </c>
      <c r="AP11" s="58" t="str">
        <f t="array" ref="AP11">INDEX(AH:AH,SMALL(IF(AH$1:AH$1000&lt;&gt;"",ROW($1:$1000),4^8),ROW(AH11)))&amp;""</f>
        <v/>
      </c>
      <c r="AQ11" s="58" t="str">
        <f t="array" ref="AQ11">INDEX(AI:AI,SMALL(IF(AI$1:AI$1000&lt;&gt;"",ROW($1:$1000),4^8),ROW(AI11)))&amp;""</f>
        <v/>
      </c>
      <c r="AR11" s="58" t="str">
        <f t="array" ref="AR11">INDEX(AJ:AJ,SMALL(IF(AJ$1:AJ$1000&lt;&gt;"",ROW($1:$1000),4^8),ROW(AJ11)))&amp;""</f>
        <v/>
      </c>
      <c r="AS11" s="58" t="str">
        <f t="array" ref="AS11">INDEX(AK:AK,SMALL(IF(AK$1:AK$1000&lt;&gt;"",ROW($1:$1000),4^8),ROW(AK11)))&amp;""</f>
        <v/>
      </c>
    </row>
    <row r="12" spans="1:45">
      <c r="A12" s="1" t="str">
        <f>IF(Overview_EN!C13=$A$1,Overview_EN!A13,"")</f>
        <v>Nightmare</v>
      </c>
      <c r="B12" t="str">
        <f>IF(Overview_EN!C13=$B$1,Overview_EN!A13,"")</f>
        <v/>
      </c>
      <c r="C12" s="1" t="str">
        <f>IF(Overview_EN!C13=$C$1,Overview_EN!A13,"")</f>
        <v/>
      </c>
      <c r="D12" t="str">
        <f>IF(Overview_EN!C13=$D$1,Overview_EN!A13,"")</f>
        <v/>
      </c>
      <c r="E12" t="str">
        <f>IF(Overview_EN!C13=$E$1,Overview_EN!A13,"")</f>
        <v/>
      </c>
      <c r="G12" t="str">
        <f t="array" ref="G12">INDEX(A:A,SMALL(IF($A$1:$A$1000&lt;&gt;"",ROW($1:$1000),4^8),ROW(A12)))&amp;""</f>
        <v/>
      </c>
      <c r="H12" t="str">
        <f t="array" ref="H12">INDEX(B:B,SMALL(IF($B$1:$B$1000&lt;&gt;"",ROW($1:$1000),4^8),ROW(B12)))&amp;""</f>
        <v/>
      </c>
      <c r="I12" t="str">
        <f t="array" ref="I12">INDEX(C:C,SMALL(IF($C$1:$C$1000&lt;&gt;"",ROW($1:$1000),4^8),ROW(C12)))&amp;""</f>
        <v/>
      </c>
      <c r="J12" t="str">
        <f t="array" ref="J12">INDEX(D:D,SMALL(IF($D$1:$D$1000&lt;&gt;"",ROW($1:$1000),4^8),ROW(D12)))&amp;""</f>
        <v/>
      </c>
      <c r="K12" t="str">
        <f t="array" ref="K12">INDEX(E:E,SMALL(IF($E$1:$E$1000&lt;&gt;"",ROW($1:$1000),4^8),ROW(E12)))&amp;""</f>
        <v/>
      </c>
      <c r="M12" s="1" t="str">
        <f>IF(Overview_EN!B13=M$1,Overview_EN!A13,"")</f>
        <v/>
      </c>
      <c r="N12" s="1" t="str">
        <f>IF(Overview_EN!$B13=N$1,Overview_EN!$A13,"")</f>
        <v/>
      </c>
      <c r="O12" s="1" t="str">
        <f>IF(Overview_EN!$B13=O$1,Overview_EN!$A13,"")</f>
        <v/>
      </c>
      <c r="P12" s="1" t="str">
        <f>IF(Overview_EN!$B13=P$1,Overview_EN!$A13,"")</f>
        <v>Nightmare</v>
      </c>
      <c r="Q12" s="1" t="str">
        <f>IF(Overview_EN!$B13=Q$1,Overview_EN!$A13,"")</f>
        <v/>
      </c>
      <c r="S12" t="str">
        <f t="array" ref="S12">INDEX(M:M,SMALL(IF(M$1:M$1000&lt;&gt;"",ROW($1:$1000),4^8),ROW(A12)))&amp;""</f>
        <v/>
      </c>
      <c r="T12" t="str">
        <f t="array" ref="T12">INDEX(N:N,SMALL(IF(N$1:N$1000&lt;&gt;"",ROW($1:$1000),4^8),ROW(B12)))&amp;""</f>
        <v/>
      </c>
      <c r="U12" t="str">
        <f t="array" ref="U12">INDEX(O:O,SMALL(IF(O$1:O$1000&lt;&gt;"",ROW($1:$1000),4^8),ROW(C12)))&amp;""</f>
        <v/>
      </c>
      <c r="V12" t="str">
        <f t="array" ref="V12">INDEX(P:P,SMALL(IF(P$1:P$1000&lt;&gt;"",ROW($1:$1000),4^8),ROW(D12)))&amp;""</f>
        <v/>
      </c>
      <c r="W12" t="str">
        <f t="array" ref="W12">INDEX(Q:Q,SMALL(IF(Q$1:Q$1000&lt;&gt;"",ROW($1:$1000),4^8),ROW(E12)))&amp;""</f>
        <v/>
      </c>
      <c r="Y12" t="str">
        <f>IF(Overview_EN!E13=$Y$1,Overview_EN!A13,"")</f>
        <v>Nightmare</v>
      </c>
      <c r="Z12" t="str">
        <f>IF(Overview_EN!E13=$Z$1,Overview_EN!A13,"")</f>
        <v/>
      </c>
      <c r="AB12" s="58" t="str">
        <f t="array" ref="AB12">INDEX(Y:Y,SMALL(IF(Y$1:Y$1000&lt;&gt;"",ROW($1:$1000),4^8),ROW(Y12)))&amp;""</f>
        <v>Mandrake</v>
      </c>
      <c r="AC12" s="58" t="str">
        <f t="array" ref="AC12">INDEX(Z:Z,SMALL(IF(Z$1:Z$1000&lt;&gt;"",ROW($1:$1000),4^8),ROW(J12)))&amp;""</f>
        <v>Dragon Maiden</v>
      </c>
      <c r="AE12" s="1" t="str">
        <f>IF(Overview_EN!$D13=AE$1,Overview_EN!$A13,"")</f>
        <v/>
      </c>
      <c r="AF12" s="1" t="str">
        <f>IF(Overview_EN!$D13=AF$1,Overview_EN!$A13,"")</f>
        <v/>
      </c>
      <c r="AG12" s="1" t="str">
        <f>IF(Overview_EN!$D13=AG$1,Overview_EN!$A13,"")</f>
        <v/>
      </c>
      <c r="AH12" s="1" t="str">
        <f>IF(Overview_EN!$D13=AH$1,Overview_EN!$A13,"")</f>
        <v/>
      </c>
      <c r="AI12" s="1" t="str">
        <f>IF(Overview_EN!$D13=AI$1,Overview_EN!$A13,"")</f>
        <v/>
      </c>
      <c r="AJ12" s="1" t="str">
        <f>IF(Overview_EN!$D13=AJ$1,Overview_EN!$A13,"")</f>
        <v/>
      </c>
      <c r="AK12" s="1" t="str">
        <f>IF(Overview_EN!$D13=AK$1,Overview_EN!$A13,"")</f>
        <v/>
      </c>
      <c r="AM12" s="58" t="str">
        <f t="array" ref="AM12">INDEX(AE:AE,SMALL(IF(AE$1:AE$1000&lt;&gt;"",ROW($1:$1000),4^8),ROW(AE12)))&amp;""</f>
        <v/>
      </c>
      <c r="AN12" s="58" t="str">
        <f t="array" ref="AN12">INDEX(AF:AF,SMALL(IF(AF$1:AF$1000&lt;&gt;"",ROW($1:$1000),4^8),ROW(AF12)))&amp;""</f>
        <v/>
      </c>
      <c r="AO12" s="58" t="str">
        <f t="array" ref="AO12">INDEX(AG:AG,SMALL(IF(AG$1:AG$1000&lt;&gt;"",ROW($1:$1000),4^8),ROW(AG12)))&amp;""</f>
        <v/>
      </c>
      <c r="AP12" s="58" t="str">
        <f t="array" ref="AP12">INDEX(AH:AH,SMALL(IF(AH$1:AH$1000&lt;&gt;"",ROW($1:$1000),4^8),ROW(AH12)))&amp;""</f>
        <v/>
      </c>
      <c r="AQ12" s="58" t="str">
        <f t="array" ref="AQ12">INDEX(AI:AI,SMALL(IF(AI$1:AI$1000&lt;&gt;"",ROW($1:$1000),4^8),ROW(AI12)))&amp;""</f>
        <v/>
      </c>
      <c r="AR12" s="58" t="str">
        <f t="array" ref="AR12">INDEX(AJ:AJ,SMALL(IF(AJ$1:AJ$1000&lt;&gt;"",ROW($1:$1000),4^8),ROW(AJ12)))&amp;""</f>
        <v/>
      </c>
      <c r="AS12" s="58" t="str">
        <f t="array" ref="AS12">INDEX(AK:AK,SMALL(IF(AK$1:AK$1000&lt;&gt;"",ROW($1:$1000),4^8),ROW(AK12)))&amp;""</f>
        <v/>
      </c>
    </row>
    <row r="13" spans="1:45">
      <c r="A13" s="1" t="str">
        <f>IF(Overview_EN!C14=$A$1,Overview_EN!A14,"")</f>
        <v/>
      </c>
      <c r="B13" t="str">
        <f>IF(Overview_EN!C14=$B$1,Overview_EN!A14,"")</f>
        <v/>
      </c>
      <c r="C13" s="1" t="str">
        <f>IF(Overview_EN!C14=$C$1,Overview_EN!A14,"")</f>
        <v/>
      </c>
      <c r="D13" t="str">
        <f>IF(Overview_EN!C14=$D$1,Overview_EN!A14,"")</f>
        <v/>
      </c>
      <c r="E13" t="str">
        <f>IF(Overview_EN!C14=$E$1,Overview_EN!A14,"")</f>
        <v>Fallen Angel</v>
      </c>
      <c r="G13" t="str">
        <f t="array" ref="G13">INDEX(A:A,SMALL(IF($A$1:$A$1000&lt;&gt;"",ROW($1:$1000),4^8),ROW(A13)))&amp;""</f>
        <v/>
      </c>
      <c r="H13" t="str">
        <f t="array" ref="H13">INDEX(B:B,SMALL(IF($B$1:$B$1000&lt;&gt;"",ROW($1:$1000),4^8),ROW(B13)))&amp;""</f>
        <v/>
      </c>
      <c r="I13" t="str">
        <f t="array" ref="I13">INDEX(C:C,SMALL(IF($C$1:$C$1000&lt;&gt;"",ROW($1:$1000),4^8),ROW(C13)))&amp;""</f>
        <v/>
      </c>
      <c r="J13" t="str">
        <f t="array" ref="J13">INDEX(D:D,SMALL(IF($D$1:$D$1000&lt;&gt;"",ROW($1:$1000),4^8),ROW(D13)))&amp;""</f>
        <v/>
      </c>
      <c r="K13" t="str">
        <f t="array" ref="K13">INDEX(E:E,SMALL(IF($E$1:$E$1000&lt;&gt;"",ROW($1:$1000),4^8),ROW(E13)))&amp;""</f>
        <v/>
      </c>
      <c r="M13" s="1" t="str">
        <f>IF(Overview_EN!B14=M$1,Overview_EN!A14,"")</f>
        <v/>
      </c>
      <c r="N13" s="1" t="str">
        <f>IF(Overview_EN!$B14=N$1,Overview_EN!$A14,"")</f>
        <v/>
      </c>
      <c r="O13" s="1" t="str">
        <f>IF(Overview_EN!$B14=O$1,Overview_EN!$A14,"")</f>
        <v/>
      </c>
      <c r="P13" s="1" t="str">
        <f>IF(Overview_EN!$B14=P$1,Overview_EN!$A14,"")</f>
        <v/>
      </c>
      <c r="Q13" s="1" t="str">
        <f>IF(Overview_EN!$B14=Q$1,Overview_EN!$A14,"")</f>
        <v>Fallen Angel</v>
      </c>
      <c r="S13" t="str">
        <f t="array" ref="S13">INDEX(M:M,SMALL(IF(M$1:M$1000&lt;&gt;"",ROW($1:$1000),4^8),ROW(A13)))&amp;""</f>
        <v/>
      </c>
      <c r="T13" t="str">
        <f t="array" ref="T13">INDEX(N:N,SMALL(IF(N$1:N$1000&lt;&gt;"",ROW($1:$1000),4^8),ROW(B13)))&amp;""</f>
        <v/>
      </c>
      <c r="U13" t="str">
        <f t="array" ref="U13">INDEX(O:O,SMALL(IF(O$1:O$1000&lt;&gt;"",ROW($1:$1000),4^8),ROW(C13)))&amp;""</f>
        <v/>
      </c>
      <c r="V13" t="str">
        <f t="array" ref="V13">INDEX(P:P,SMALL(IF(P$1:P$1000&lt;&gt;"",ROW($1:$1000),4^8),ROW(D13)))&amp;""</f>
        <v/>
      </c>
      <c r="W13" t="str">
        <f t="array" ref="W13">INDEX(Q:Q,SMALL(IF(Q$1:Q$1000&lt;&gt;"",ROW($1:$1000),4^8),ROW(E13)))&amp;""</f>
        <v/>
      </c>
      <c r="Y13" t="str">
        <f>IF(Overview_EN!E14=$Y$1,Overview_EN!A14,"")</f>
        <v/>
      </c>
      <c r="Z13" t="str">
        <f>IF(Overview_EN!E14=$Z$1,Overview_EN!A14,"")</f>
        <v>Fallen Angel</v>
      </c>
      <c r="AB13" s="58" t="str">
        <f t="array" ref="AB13">INDEX(Y:Y,SMALL(IF(Y$1:Y$1000&lt;&gt;"",ROW($1:$1000),4^8),ROW(Y13)))&amp;""</f>
        <v>Wendigo</v>
      </c>
      <c r="AC13" s="58" t="str">
        <f t="array" ref="AC13">INDEX(Z:Z,SMALL(IF(Z$1:Z$1000&lt;&gt;"",ROW($1:$1000),4^8),ROW(J13)))&amp;""</f>
        <v>Dryad</v>
      </c>
      <c r="AE13" s="1" t="str">
        <f>IF(Overview_EN!$D14=AE$1,Overview_EN!$A14,"")</f>
        <v/>
      </c>
      <c r="AF13" s="1" t="str">
        <f>IF(Overview_EN!$D14=AF$1,Overview_EN!$A14,"")</f>
        <v/>
      </c>
      <c r="AG13" s="1" t="str">
        <f>IF(Overview_EN!$D14=AG$1,Overview_EN!$A14,"")</f>
        <v/>
      </c>
      <c r="AH13" s="1" t="str">
        <f>IF(Overview_EN!$D14=AH$1,Overview_EN!$A14,"")</f>
        <v/>
      </c>
      <c r="AI13" s="1" t="str">
        <f>IF(Overview_EN!$D14=AI$1,Overview_EN!$A14,"")</f>
        <v/>
      </c>
      <c r="AJ13" s="1" t="str">
        <f>IF(Overview_EN!$D14=AJ$1,Overview_EN!$A14,"")</f>
        <v/>
      </c>
      <c r="AK13" s="1" t="str">
        <f>IF(Overview_EN!$D14=AK$1,Overview_EN!$A14,"")</f>
        <v/>
      </c>
      <c r="AM13" s="58" t="str">
        <f t="array" ref="AM13">INDEX(AE:AE,SMALL(IF(AE$1:AE$1000&lt;&gt;"",ROW($1:$1000),4^8),ROW(AE13)))&amp;""</f>
        <v/>
      </c>
      <c r="AN13" s="58" t="str">
        <f t="array" ref="AN13">INDEX(AF:AF,SMALL(IF(AF$1:AF$1000&lt;&gt;"",ROW($1:$1000),4^8),ROW(AF13)))&amp;""</f>
        <v/>
      </c>
      <c r="AO13" s="58" t="str">
        <f t="array" ref="AO13">INDEX(AG:AG,SMALL(IF(AG$1:AG$1000&lt;&gt;"",ROW($1:$1000),4^8),ROW(AG13)))&amp;""</f>
        <v/>
      </c>
      <c r="AP13" s="58" t="str">
        <f t="array" ref="AP13">INDEX(AH:AH,SMALL(IF(AH$1:AH$1000&lt;&gt;"",ROW($1:$1000),4^8),ROW(AH13)))&amp;""</f>
        <v/>
      </c>
      <c r="AQ13" s="58" t="str">
        <f t="array" ref="AQ13">INDEX(AI:AI,SMALL(IF(AI$1:AI$1000&lt;&gt;"",ROW($1:$1000),4^8),ROW(AI13)))&amp;""</f>
        <v/>
      </c>
      <c r="AR13" s="58" t="str">
        <f t="array" ref="AR13">INDEX(AJ:AJ,SMALL(IF(AJ$1:AJ$1000&lt;&gt;"",ROW($1:$1000),4^8),ROW(AJ13)))&amp;""</f>
        <v/>
      </c>
      <c r="AS13" s="58" t="str">
        <f t="array" ref="AS13">INDEX(AK:AK,SMALL(IF(AK$1:AK$1000&lt;&gt;"",ROW($1:$1000),4^8),ROW(AK13)))&amp;""</f>
        <v/>
      </c>
    </row>
    <row r="14" spans="1:45">
      <c r="A14" s="1" t="str">
        <f>IF(Overview_EN!C15=$A$1,Overview_EN!A15,"")</f>
        <v>Momo</v>
      </c>
      <c r="B14" t="str">
        <f>IF(Overview_EN!C15=$B$1,Overview_EN!A15,"")</f>
        <v/>
      </c>
      <c r="C14" s="1" t="str">
        <f>IF(Overview_EN!C15=$C$1,Overview_EN!A15,"")</f>
        <v/>
      </c>
      <c r="D14" t="str">
        <f>IF(Overview_EN!C15=$D$1,Overview_EN!A15,"")</f>
        <v/>
      </c>
      <c r="E14" t="str">
        <f>IF(Overview_EN!C15=$E$1,Overview_EN!A15,"")</f>
        <v/>
      </c>
      <c r="G14" t="str">
        <f t="array" ref="G14">INDEX(A:A,SMALL(IF($A$1:$A$1000&lt;&gt;"",ROW($1:$1000),4^8),ROW(A14)))&amp;""</f>
        <v/>
      </c>
      <c r="H14" t="str">
        <f t="array" ref="H14">INDEX(B:B,SMALL(IF($B$1:$B$1000&lt;&gt;"",ROW($1:$1000),4^8),ROW(B14)))&amp;""</f>
        <v/>
      </c>
      <c r="I14" t="str">
        <f t="array" ref="I14">INDEX(C:C,SMALL(IF($C$1:$C$1000&lt;&gt;"",ROW($1:$1000),4^8),ROW(C14)))&amp;""</f>
        <v/>
      </c>
      <c r="J14" t="str">
        <f t="array" ref="J14">INDEX(D:D,SMALL(IF($D$1:$D$1000&lt;&gt;"",ROW($1:$1000),4^8),ROW(D14)))&amp;""</f>
        <v/>
      </c>
      <c r="K14" t="str">
        <f t="array" ref="K14">INDEX(E:E,SMALL(IF($E$1:$E$1000&lt;&gt;"",ROW($1:$1000),4^8),ROW(E14)))&amp;""</f>
        <v/>
      </c>
      <c r="M14" s="1" t="str">
        <f>IF(Overview_EN!B15=M$1,Overview_EN!A15,"")</f>
        <v/>
      </c>
      <c r="N14" s="1" t="str">
        <f>IF(Overview_EN!$B15=N$1,Overview_EN!$A15,"")</f>
        <v/>
      </c>
      <c r="O14" s="1" t="str">
        <f>IF(Overview_EN!$B15=O$1,Overview_EN!$A15,"")</f>
        <v/>
      </c>
      <c r="P14" s="1" t="str">
        <f>IF(Overview_EN!$B15=P$1,Overview_EN!$A15,"")</f>
        <v/>
      </c>
      <c r="Q14" s="1" t="str">
        <f>IF(Overview_EN!$B15=Q$1,Overview_EN!$A15,"")</f>
        <v>Momo</v>
      </c>
      <c r="S14" t="str">
        <f t="array" ref="S14">INDEX(M:M,SMALL(IF(M$1:M$1000&lt;&gt;"",ROW($1:$1000),4^8),ROW(A14)))&amp;""</f>
        <v/>
      </c>
      <c r="T14" t="str">
        <f t="array" ref="T14">INDEX(N:N,SMALL(IF(N$1:N$1000&lt;&gt;"",ROW($1:$1000),4^8),ROW(B14)))&amp;""</f>
        <v/>
      </c>
      <c r="U14" t="str">
        <f t="array" ref="U14">INDEX(O:O,SMALL(IF(O$1:O$1000&lt;&gt;"",ROW($1:$1000),4^8),ROW(C14)))&amp;""</f>
        <v/>
      </c>
      <c r="V14" t="str">
        <f t="array" ref="V14">INDEX(P:P,SMALL(IF(P$1:P$1000&lt;&gt;"",ROW($1:$1000),4^8),ROW(D14)))&amp;""</f>
        <v/>
      </c>
      <c r="W14" t="str">
        <f t="array" ref="W14">INDEX(Q:Q,SMALL(IF(Q$1:Q$1000&lt;&gt;"",ROW($1:$1000),4^8),ROW(E14)))&amp;""</f>
        <v/>
      </c>
      <c r="Y14" t="str">
        <f>IF(Overview_EN!E15=$Y$1,Overview_EN!A15,"")</f>
        <v>Momo</v>
      </c>
      <c r="Z14" t="str">
        <f>IF(Overview_EN!E15=$Z$1,Overview_EN!A15,"")</f>
        <v/>
      </c>
      <c r="AB14" s="58" t="str">
        <f t="array" ref="AB14">INDEX(Y:Y,SMALL(IF(Y$1:Y$1000&lt;&gt;"",ROW($1:$1000),4^8),ROW(Y14)))&amp;""</f>
        <v>Wave Specter</v>
      </c>
      <c r="AC14" s="58" t="str">
        <f t="array" ref="AC14">INDEX(Z:Z,SMALL(IF(Z$1:Z$1000&lt;&gt;"",ROW($1:$1000),4^8),ROW(J14)))&amp;""</f>
        <v>Empusae</v>
      </c>
      <c r="AE14" s="1" t="str">
        <f>IF(Overview_EN!$D15=AE$1,Overview_EN!$A15,"")</f>
        <v/>
      </c>
      <c r="AF14" s="1" t="str">
        <f>IF(Overview_EN!$D15=AF$1,Overview_EN!$A15,"")</f>
        <v/>
      </c>
      <c r="AG14" s="1" t="str">
        <f>IF(Overview_EN!$D15=AG$1,Overview_EN!$A15,"")</f>
        <v/>
      </c>
      <c r="AH14" s="1" t="str">
        <f>IF(Overview_EN!$D15=AH$1,Overview_EN!$A15,"")</f>
        <v/>
      </c>
      <c r="AI14" s="1" t="str">
        <f>IF(Overview_EN!$D15=AI$1,Overview_EN!$A15,"")</f>
        <v/>
      </c>
      <c r="AJ14" s="1" t="str">
        <f>IF(Overview_EN!$D15=AJ$1,Overview_EN!$A15,"")</f>
        <v/>
      </c>
      <c r="AK14" s="1" t="str">
        <f>IF(Overview_EN!$D15=AK$1,Overview_EN!$A15,"")</f>
        <v/>
      </c>
      <c r="AM14" s="58" t="str">
        <f t="array" ref="AM14">INDEX(AE:AE,SMALL(IF(AE$1:AE$1000&lt;&gt;"",ROW($1:$1000),4^8),ROW(AE14)))&amp;""</f>
        <v/>
      </c>
      <c r="AN14" s="58" t="str">
        <f t="array" ref="AN14">INDEX(AF:AF,SMALL(IF(AF$1:AF$1000&lt;&gt;"",ROW($1:$1000),4^8),ROW(AF14)))&amp;""</f>
        <v/>
      </c>
      <c r="AO14" s="58" t="str">
        <f t="array" ref="AO14">INDEX(AG:AG,SMALL(IF(AG$1:AG$1000&lt;&gt;"",ROW($1:$1000),4^8),ROW(AG14)))&amp;""</f>
        <v/>
      </c>
      <c r="AP14" s="58" t="str">
        <f t="array" ref="AP14">INDEX(AH:AH,SMALL(IF(AH$1:AH$1000&lt;&gt;"",ROW($1:$1000),4^8),ROW(AH14)))&amp;""</f>
        <v/>
      </c>
      <c r="AQ14" s="58" t="str">
        <f t="array" ref="AQ14">INDEX(AI:AI,SMALL(IF(AI$1:AI$1000&lt;&gt;"",ROW($1:$1000),4^8),ROW(AI14)))&amp;""</f>
        <v/>
      </c>
      <c r="AR14" s="58" t="str">
        <f t="array" ref="AR14">INDEX(AJ:AJ,SMALL(IF(AJ$1:AJ$1000&lt;&gt;"",ROW($1:$1000),4^8),ROW(AJ14)))&amp;""</f>
        <v/>
      </c>
      <c r="AS14" s="58" t="str">
        <f t="array" ref="AS14">INDEX(AK:AK,SMALL(IF(AK$1:AK$1000&lt;&gt;"",ROW($1:$1000),4^8),ROW(AK14)))&amp;""</f>
        <v/>
      </c>
    </row>
    <row r="15" spans="1:45">
      <c r="A15" s="1" t="str">
        <f>IF(Overview_EN!C16=$A$1,Overview_EN!A16,"")</f>
        <v/>
      </c>
      <c r="B15" t="str">
        <f>IF(Overview_EN!C16=$B$1,Overview_EN!A16,"")</f>
        <v/>
      </c>
      <c r="C15" s="1" t="str">
        <f>IF(Overview_EN!C16=$C$1,Overview_EN!A16,"")</f>
        <v/>
      </c>
      <c r="D15" t="str">
        <f>IF(Overview_EN!C16=$D$1,Overview_EN!A16,"")</f>
        <v>Mandrake</v>
      </c>
      <c r="E15" t="str">
        <f>IF(Overview_EN!C16=$E$1,Overview_EN!A16,"")</f>
        <v/>
      </c>
      <c r="G15" t="str">
        <f t="array" ref="G15">INDEX(A:A,SMALL(IF($A$1:$A$1000&lt;&gt;"",ROW($1:$1000),4^8),ROW(A15)))&amp;""</f>
        <v/>
      </c>
      <c r="H15" t="str">
        <f t="array" ref="H15">INDEX(B:B,SMALL(IF($B$1:$B$1000&lt;&gt;"",ROW($1:$1000),4^8),ROW(B15)))&amp;""</f>
        <v/>
      </c>
      <c r="I15" t="str">
        <f t="array" ref="I15">INDEX(C:C,SMALL(IF($C$1:$C$1000&lt;&gt;"",ROW($1:$1000),4^8),ROW(C15)))&amp;""</f>
        <v/>
      </c>
      <c r="J15" t="str">
        <f t="array" ref="J15">INDEX(D:D,SMALL(IF($D$1:$D$1000&lt;&gt;"",ROW($1:$1000),4^8),ROW(D15)))&amp;""</f>
        <v/>
      </c>
      <c r="K15" t="str">
        <f t="array" ref="K15">INDEX(E:E,SMALL(IF($E$1:$E$1000&lt;&gt;"",ROW($1:$1000),4^8),ROW(E15)))&amp;""</f>
        <v/>
      </c>
      <c r="M15" s="1" t="str">
        <f>IF(Overview_EN!B16=M$1,Overview_EN!A16,"")</f>
        <v/>
      </c>
      <c r="N15" s="1" t="str">
        <f>IF(Overview_EN!$B16=N$1,Overview_EN!$A16,"")</f>
        <v>Mandrake</v>
      </c>
      <c r="O15" s="1" t="str">
        <f>IF(Overview_EN!$B16=O$1,Overview_EN!$A16,"")</f>
        <v/>
      </c>
      <c r="P15" s="1" t="str">
        <f>IF(Overview_EN!$B16=P$1,Overview_EN!$A16,"")</f>
        <v/>
      </c>
      <c r="Q15" s="1" t="str">
        <f>IF(Overview_EN!$B16=Q$1,Overview_EN!$A16,"")</f>
        <v/>
      </c>
      <c r="S15" t="str">
        <f t="array" ref="S15">INDEX(M:M,SMALL(IF(M$1:M$1000&lt;&gt;"",ROW($1:$1000),4^8),ROW(A15)))&amp;""</f>
        <v/>
      </c>
      <c r="T15" t="str">
        <f t="array" ref="T15">INDEX(N:N,SMALL(IF(N$1:N$1000&lt;&gt;"",ROW($1:$1000),4^8),ROW(B15)))&amp;""</f>
        <v/>
      </c>
      <c r="U15" t="str">
        <f t="array" ref="U15">INDEX(O:O,SMALL(IF(O$1:O$1000&lt;&gt;"",ROW($1:$1000),4^8),ROW(C15)))&amp;""</f>
        <v/>
      </c>
      <c r="V15" t="str">
        <f t="array" ref="V15">INDEX(P:P,SMALL(IF(P$1:P$1000&lt;&gt;"",ROW($1:$1000),4^8),ROW(D15)))&amp;""</f>
        <v/>
      </c>
      <c r="W15" t="str">
        <f t="array" ref="W15">INDEX(Q:Q,SMALL(IF(Q$1:Q$1000&lt;&gt;"",ROW($1:$1000),4^8),ROW(E15)))&amp;""</f>
        <v/>
      </c>
      <c r="Y15" t="str">
        <f>IF(Overview_EN!E16=$Y$1,Overview_EN!A16,"")</f>
        <v>Mandrake</v>
      </c>
      <c r="Z15" t="str">
        <f>IF(Overview_EN!E16=$Z$1,Overview_EN!A16,"")</f>
        <v/>
      </c>
      <c r="AB15" s="58" t="str">
        <f t="array" ref="AB15">INDEX(Y:Y,SMALL(IF(Y$1:Y$1000&lt;&gt;"",ROW($1:$1000),4^8),ROW(Y15)))&amp;""</f>
        <v>Werewolf</v>
      </c>
      <c r="AC15" s="58" t="str">
        <f t="array" ref="AC15">INDEX(Z:Z,SMALL(IF(Z$1:Z$1000&lt;&gt;"",ROW($1:$1000),4^8),ROW(J15)))&amp;""</f>
        <v/>
      </c>
      <c r="AE15" s="1" t="str">
        <f>IF(Overview_EN!$D16=AE$1,Overview_EN!$A16,"")</f>
        <v/>
      </c>
      <c r="AF15" s="1" t="str">
        <f>IF(Overview_EN!$D16=AF$1,Overview_EN!$A16,"")</f>
        <v/>
      </c>
      <c r="AG15" s="1" t="str">
        <f>IF(Overview_EN!$D16=AG$1,Overview_EN!$A16,"")</f>
        <v/>
      </c>
      <c r="AH15" s="1" t="str">
        <f>IF(Overview_EN!$D16=AH$1,Overview_EN!$A16,"")</f>
        <v/>
      </c>
      <c r="AI15" s="1" t="str">
        <f>IF(Overview_EN!$D16=AI$1,Overview_EN!$A16,"")</f>
        <v/>
      </c>
      <c r="AJ15" s="1" t="str">
        <f>IF(Overview_EN!$D16=AJ$1,Overview_EN!$A16,"")</f>
        <v/>
      </c>
      <c r="AK15" s="1" t="str">
        <f>IF(Overview_EN!$D16=AK$1,Overview_EN!$A16,"")</f>
        <v/>
      </c>
      <c r="AM15" s="58" t="str">
        <f t="array" ref="AM15">INDEX(AE:AE,SMALL(IF(AE$1:AE$1000&lt;&gt;"",ROW($1:$1000),4^8),ROW(AE15)))&amp;""</f>
        <v/>
      </c>
      <c r="AN15" s="58" t="str">
        <f t="array" ref="AN15">INDEX(AF:AF,SMALL(IF(AF$1:AF$1000&lt;&gt;"",ROW($1:$1000),4^8),ROW(AF15)))&amp;""</f>
        <v/>
      </c>
      <c r="AO15" s="58" t="str">
        <f t="array" ref="AO15">INDEX(AG:AG,SMALL(IF(AG$1:AG$1000&lt;&gt;"",ROW($1:$1000),4^8),ROW(AG15)))&amp;""</f>
        <v/>
      </c>
      <c r="AP15" s="58" t="str">
        <f t="array" ref="AP15">INDEX(AH:AH,SMALL(IF(AH$1:AH$1000&lt;&gt;"",ROW($1:$1000),4^8),ROW(AH15)))&amp;""</f>
        <v/>
      </c>
      <c r="AQ15" s="58" t="str">
        <f t="array" ref="AQ15">INDEX(AI:AI,SMALL(IF(AI$1:AI$1000&lt;&gt;"",ROW($1:$1000),4^8),ROW(AI15)))&amp;""</f>
        <v/>
      </c>
      <c r="AR15" s="58" t="str">
        <f t="array" ref="AR15">INDEX(AJ:AJ,SMALL(IF(AJ$1:AJ$1000&lt;&gt;"",ROW($1:$1000),4^8),ROW(AJ15)))&amp;""</f>
        <v/>
      </c>
      <c r="AS15" s="58" t="str">
        <f t="array" ref="AS15">INDEX(AK:AK,SMALL(IF(AK$1:AK$1000&lt;&gt;"",ROW($1:$1000),4^8),ROW(AK15)))&amp;""</f>
        <v/>
      </c>
    </row>
    <row r="16" spans="1:45">
      <c r="A16" s="1" t="str">
        <f>IF(Overview_EN!C17=$A$1,Overview_EN!A17,"")</f>
        <v/>
      </c>
      <c r="B16" t="str">
        <f>IF(Overview_EN!C17=$B$1,Overview_EN!A17,"")</f>
        <v>Wendigo</v>
      </c>
      <c r="C16" s="1" t="str">
        <f>IF(Overview_EN!C17=$C$1,Overview_EN!A17,"")</f>
        <v/>
      </c>
      <c r="D16" t="str">
        <f>IF(Overview_EN!C17=$D$1,Overview_EN!A17,"")</f>
        <v/>
      </c>
      <c r="E16" t="str">
        <f>IF(Overview_EN!C17=$E$1,Overview_EN!A17,"")</f>
        <v/>
      </c>
      <c r="G16" t="str">
        <f t="array" ref="G16">INDEX(A:A,SMALL(IF($A$1:$A$1000&lt;&gt;"",ROW($1:$1000),4^8),ROW(A16)))&amp;""</f>
        <v/>
      </c>
      <c r="H16" t="str">
        <f t="array" ref="H16">INDEX(B:B,SMALL(IF($B$1:$B$1000&lt;&gt;"",ROW($1:$1000),4^8),ROW(B16)))&amp;""</f>
        <v/>
      </c>
      <c r="I16" t="str">
        <f t="array" ref="I16">INDEX(C:C,SMALL(IF($C$1:$C$1000&lt;&gt;"",ROW($1:$1000),4^8),ROW(C16)))&amp;""</f>
        <v/>
      </c>
      <c r="J16" t="str">
        <f t="array" ref="J16">INDEX(D:D,SMALL(IF($D$1:$D$1000&lt;&gt;"",ROW($1:$1000),4^8),ROW(D16)))&amp;""</f>
        <v/>
      </c>
      <c r="K16" t="str">
        <f t="array" ref="K16">INDEX(E:E,SMALL(IF($E$1:$E$1000&lt;&gt;"",ROW($1:$1000),4^8),ROW(E16)))&amp;""</f>
        <v/>
      </c>
      <c r="M16" s="1" t="str">
        <f>IF(Overview_EN!B17=M$1,Overview_EN!A17,"")</f>
        <v/>
      </c>
      <c r="N16" s="1" t="str">
        <f>IF(Overview_EN!$B17=N$1,Overview_EN!$A17,"")</f>
        <v/>
      </c>
      <c r="O16" s="1" t="str">
        <f>IF(Overview_EN!$B17=O$1,Overview_EN!$A17,"")</f>
        <v>Wendigo</v>
      </c>
      <c r="P16" s="1" t="str">
        <f>IF(Overview_EN!$B17=P$1,Overview_EN!$A17,"")</f>
        <v/>
      </c>
      <c r="Q16" s="1" t="str">
        <f>IF(Overview_EN!$B17=Q$1,Overview_EN!$A17,"")</f>
        <v/>
      </c>
      <c r="S16" t="str">
        <f t="array" ref="S16">INDEX(M:M,SMALL(IF(M$1:M$1000&lt;&gt;"",ROW($1:$1000),4^8),ROW(A16)))&amp;""</f>
        <v/>
      </c>
      <c r="T16" t="str">
        <f t="array" ref="T16">INDEX(N:N,SMALL(IF(N$1:N$1000&lt;&gt;"",ROW($1:$1000),4^8),ROW(B16)))&amp;""</f>
        <v/>
      </c>
      <c r="U16" t="str">
        <f t="array" ref="U16">INDEX(O:O,SMALL(IF(O$1:O$1000&lt;&gt;"",ROW($1:$1000),4^8),ROW(C16)))&amp;""</f>
        <v/>
      </c>
      <c r="V16" t="str">
        <f t="array" ref="V16">INDEX(P:P,SMALL(IF(P$1:P$1000&lt;&gt;"",ROW($1:$1000),4^8),ROW(D16)))&amp;""</f>
        <v/>
      </c>
      <c r="W16" t="str">
        <f t="array" ref="W16">INDEX(Q:Q,SMALL(IF(Q$1:Q$1000&lt;&gt;"",ROW($1:$1000),4^8),ROW(E16)))&amp;""</f>
        <v/>
      </c>
      <c r="Y16" t="str">
        <f>IF(Overview_EN!E17=$Y$1,Overview_EN!A17,"")</f>
        <v>Wendigo</v>
      </c>
      <c r="Z16" t="str">
        <f>IF(Overview_EN!E17=$Z$1,Overview_EN!A17,"")</f>
        <v/>
      </c>
      <c r="AB16" s="58" t="str">
        <f t="array" ref="AB16">INDEX(Y:Y,SMALL(IF(Y$1:Y$1000&lt;&gt;"",ROW($1:$1000),4^8),ROW(Y16)))&amp;""</f>
        <v>Water Tyke</v>
      </c>
      <c r="AC16" s="58" t="str">
        <f t="array" ref="AC16">INDEX(Z:Z,SMALL(IF(Z$1:Z$1000&lt;&gt;"",ROW($1:$1000),4^8),ROW(J16)))&amp;""</f>
        <v/>
      </c>
      <c r="AE16" s="1" t="str">
        <f>IF(Overview_EN!$D17=AE$1,Overview_EN!$A17,"")</f>
        <v/>
      </c>
      <c r="AF16" s="1" t="str">
        <f>IF(Overview_EN!$D17=AF$1,Overview_EN!$A17,"")</f>
        <v/>
      </c>
      <c r="AG16" s="1" t="str">
        <f>IF(Overview_EN!$D17=AG$1,Overview_EN!$A17,"")</f>
        <v/>
      </c>
      <c r="AH16" s="1" t="str">
        <f>IF(Overview_EN!$D17=AH$1,Overview_EN!$A17,"")</f>
        <v/>
      </c>
      <c r="AI16" s="1" t="str">
        <f>IF(Overview_EN!$D17=AI$1,Overview_EN!$A17,"")</f>
        <v/>
      </c>
      <c r="AJ16" s="1" t="str">
        <f>IF(Overview_EN!$D17=AJ$1,Overview_EN!$A17,"")</f>
        <v>Wendigo</v>
      </c>
      <c r="AK16" s="1" t="str">
        <f>IF(Overview_EN!$D17=AK$1,Overview_EN!$A17,"")</f>
        <v/>
      </c>
      <c r="AM16" s="58" t="str">
        <f t="array" ref="AM16">INDEX(AE:AE,SMALL(IF(AE$1:AE$1000&lt;&gt;"",ROW($1:$1000),4^8),ROW(AE16)))&amp;""</f>
        <v/>
      </c>
      <c r="AN16" s="58" t="str">
        <f t="array" ref="AN16">INDEX(AF:AF,SMALL(IF(AF$1:AF$1000&lt;&gt;"",ROW($1:$1000),4^8),ROW(AF16)))&amp;""</f>
        <v/>
      </c>
      <c r="AO16" s="58" t="str">
        <f t="array" ref="AO16">INDEX(AG:AG,SMALL(IF(AG$1:AG$1000&lt;&gt;"",ROW($1:$1000),4^8),ROW(AG16)))&amp;""</f>
        <v/>
      </c>
      <c r="AP16" s="58" t="str">
        <f t="array" ref="AP16">INDEX(AH:AH,SMALL(IF(AH$1:AH$1000&lt;&gt;"",ROW($1:$1000),4^8),ROW(AH16)))&amp;""</f>
        <v/>
      </c>
      <c r="AQ16" s="58" t="str">
        <f t="array" ref="AQ16">INDEX(AI:AI,SMALL(IF(AI$1:AI$1000&lt;&gt;"",ROW($1:$1000),4^8),ROW(AI16)))&amp;""</f>
        <v/>
      </c>
      <c r="AR16" s="58" t="str">
        <f t="array" ref="AR16">INDEX(AJ:AJ,SMALL(IF(AJ$1:AJ$1000&lt;&gt;"",ROW($1:$1000),4^8),ROW(AJ16)))&amp;""</f>
        <v/>
      </c>
      <c r="AS16" s="58" t="str">
        <f t="array" ref="AS16">INDEX(AK:AK,SMALL(IF(AK$1:AK$1000&lt;&gt;"",ROW($1:$1000),4^8),ROW(AK16)))&amp;""</f>
        <v/>
      </c>
    </row>
    <row r="17" spans="1:45">
      <c r="A17" s="1" t="str">
        <f>IF(Overview_EN!C18=$A$1,Overview_EN!A18,"")</f>
        <v/>
      </c>
      <c r="B17" t="str">
        <f>IF(Overview_EN!C18=$B$1,Overview_EN!A18,"")</f>
        <v/>
      </c>
      <c r="C17" s="1" t="str">
        <f>IF(Overview_EN!C18=$C$1,Overview_EN!A18,"")</f>
        <v>Wave Specter</v>
      </c>
      <c r="D17" t="str">
        <f>IF(Overview_EN!C18=$D$1,Overview_EN!A18,"")</f>
        <v/>
      </c>
      <c r="E17" t="str">
        <f>IF(Overview_EN!C18=$E$1,Overview_EN!A18,"")</f>
        <v/>
      </c>
      <c r="G17" t="str">
        <f t="array" ref="G17">INDEX(A:A,SMALL(IF($A$1:$A$1000&lt;&gt;"",ROW($1:$1000),4^8),ROW(A17)))&amp;""</f>
        <v/>
      </c>
      <c r="H17" t="str">
        <f t="array" ref="H17">INDEX(B:B,SMALL(IF($B$1:$B$1000&lt;&gt;"",ROW($1:$1000),4^8),ROW(B17)))&amp;""</f>
        <v/>
      </c>
      <c r="I17" t="str">
        <f t="array" ref="I17">INDEX(C:C,SMALL(IF($C$1:$C$1000&lt;&gt;"",ROW($1:$1000),4^8),ROW(C17)))&amp;""</f>
        <v/>
      </c>
      <c r="J17" t="str">
        <f t="array" ref="J17">INDEX(D:D,SMALL(IF($D$1:$D$1000&lt;&gt;"",ROW($1:$1000),4^8),ROW(D17)))&amp;""</f>
        <v/>
      </c>
      <c r="K17" t="str">
        <f t="array" ref="K17">INDEX(E:E,SMALL(IF($E$1:$E$1000&lt;&gt;"",ROW($1:$1000),4^8),ROW(E17)))&amp;""</f>
        <v/>
      </c>
      <c r="M17" s="1" t="str">
        <f>IF(Overview_EN!B18=M$1,Overview_EN!A18,"")</f>
        <v/>
      </c>
      <c r="N17" s="1" t="str">
        <f>IF(Overview_EN!$B18=N$1,Overview_EN!$A18,"")</f>
        <v/>
      </c>
      <c r="O17" s="1" t="str">
        <f>IF(Overview_EN!$B18=O$1,Overview_EN!$A18,"")</f>
        <v>Wave Specter</v>
      </c>
      <c r="P17" s="1" t="str">
        <f>IF(Overview_EN!$B18=P$1,Overview_EN!$A18,"")</f>
        <v/>
      </c>
      <c r="Q17" s="1" t="str">
        <f>IF(Overview_EN!$B18=Q$1,Overview_EN!$A18,"")</f>
        <v/>
      </c>
      <c r="S17" t="str">
        <f t="array" ref="S17">INDEX(M:M,SMALL(IF(M$1:M$1000&lt;&gt;"",ROW($1:$1000),4^8),ROW(A17)))&amp;""</f>
        <v/>
      </c>
      <c r="T17" t="str">
        <f t="array" ref="T17">INDEX(N:N,SMALL(IF(N$1:N$1000&lt;&gt;"",ROW($1:$1000),4^8),ROW(B17)))&amp;""</f>
        <v/>
      </c>
      <c r="U17" t="str">
        <f t="array" ref="U17">INDEX(O:O,SMALL(IF(O$1:O$1000&lt;&gt;"",ROW($1:$1000),4^8),ROW(C17)))&amp;""</f>
        <v/>
      </c>
      <c r="V17" t="str">
        <f t="array" ref="V17">INDEX(P:P,SMALL(IF(P$1:P$1000&lt;&gt;"",ROW($1:$1000),4^8),ROW(D17)))&amp;""</f>
        <v/>
      </c>
      <c r="W17" t="str">
        <f t="array" ref="W17">INDEX(Q:Q,SMALL(IF(Q$1:Q$1000&lt;&gt;"",ROW($1:$1000),4^8),ROW(E17)))&amp;""</f>
        <v/>
      </c>
      <c r="Y17" t="str">
        <f>IF(Overview_EN!E18=$Y$1,Overview_EN!A18,"")</f>
        <v>Wave Specter</v>
      </c>
      <c r="Z17" t="str">
        <f>IF(Overview_EN!E18=$Z$1,Overview_EN!A18,"")</f>
        <v/>
      </c>
      <c r="AB17" s="58" t="str">
        <f t="array" ref="AB17">INDEX(Y:Y,SMALL(IF(Y$1:Y$1000&lt;&gt;"",ROW($1:$1000),4^8),ROW(Y17)))&amp;""</f>
        <v>Pans</v>
      </c>
      <c r="AC17" s="58" t="str">
        <f t="array" ref="AC17">INDEX(Z:Z,SMALL(IF(Z$1:Z$1000&lt;&gt;"",ROW($1:$1000),4^8),ROW(J17)))&amp;""</f>
        <v/>
      </c>
      <c r="AE17" s="1" t="str">
        <f>IF(Overview_EN!$D18=AE$1,Overview_EN!$A18,"")</f>
        <v/>
      </c>
      <c r="AF17" s="1" t="str">
        <f>IF(Overview_EN!$D18=AF$1,Overview_EN!$A18,"")</f>
        <v/>
      </c>
      <c r="AG17" s="1" t="str">
        <f>IF(Overview_EN!$D18=AG$1,Overview_EN!$A18,"")</f>
        <v/>
      </c>
      <c r="AH17" s="1" t="str">
        <f>IF(Overview_EN!$D18=AH$1,Overview_EN!$A18,"")</f>
        <v/>
      </c>
      <c r="AI17" s="1" t="str">
        <f>IF(Overview_EN!$D18=AI$1,Overview_EN!$A18,"")</f>
        <v/>
      </c>
      <c r="AJ17" s="1" t="str">
        <f>IF(Overview_EN!$D18=AJ$1,Overview_EN!$A18,"")</f>
        <v/>
      </c>
      <c r="AK17" s="1" t="str">
        <f>IF(Overview_EN!$D18=AK$1,Overview_EN!$A18,"")</f>
        <v/>
      </c>
      <c r="AM17" s="58" t="str">
        <f t="array" ref="AM17">INDEX(AE:AE,SMALL(IF(AE$1:AE$1000&lt;&gt;"",ROW($1:$1000),4^8),ROW(AE17)))&amp;""</f>
        <v/>
      </c>
      <c r="AN17" s="58" t="str">
        <f t="array" ref="AN17">INDEX(AF:AF,SMALL(IF(AF$1:AF$1000&lt;&gt;"",ROW($1:$1000),4^8),ROW(AF17)))&amp;""</f>
        <v/>
      </c>
      <c r="AO17" s="58" t="str">
        <f t="array" ref="AO17">INDEX(AG:AG,SMALL(IF(AG$1:AG$1000&lt;&gt;"",ROW($1:$1000),4^8),ROW(AG17)))&amp;""</f>
        <v/>
      </c>
      <c r="AP17" s="58" t="str">
        <f t="array" ref="AP17">INDEX(AH:AH,SMALL(IF(AH$1:AH$1000&lt;&gt;"",ROW($1:$1000),4^8),ROW(AH17)))&amp;""</f>
        <v/>
      </c>
      <c r="AQ17" s="58" t="str">
        <f t="array" ref="AQ17">INDEX(AI:AI,SMALL(IF(AI$1:AI$1000&lt;&gt;"",ROW($1:$1000),4^8),ROW(AI17)))&amp;""</f>
        <v/>
      </c>
      <c r="AR17" s="58" t="str">
        <f t="array" ref="AR17">INDEX(AJ:AJ,SMALL(IF(AJ$1:AJ$1000&lt;&gt;"",ROW($1:$1000),4^8),ROW(AJ17)))&amp;""</f>
        <v/>
      </c>
      <c r="AS17" s="58" t="str">
        <f t="array" ref="AS17">INDEX(AK:AK,SMALL(IF(AK$1:AK$1000&lt;&gt;"",ROW($1:$1000),4^8),ROW(AK17)))&amp;""</f>
        <v/>
      </c>
    </row>
    <row r="18" spans="1:45">
      <c r="A18" s="1" t="str">
        <f>IF(Overview_EN!C19=$A$1,Overview_EN!A19,"")</f>
        <v/>
      </c>
      <c r="B18" t="str">
        <f>IF(Overview_EN!C19=$B$1,Overview_EN!A19,"")</f>
        <v>Werewolf</v>
      </c>
      <c r="C18" s="1" t="str">
        <f>IF(Overview_EN!C19=$C$1,Overview_EN!A19,"")</f>
        <v/>
      </c>
      <c r="D18" t="str">
        <f>IF(Overview_EN!C19=$D$1,Overview_EN!A19,"")</f>
        <v/>
      </c>
      <c r="E18" t="str">
        <f>IF(Overview_EN!C19=$E$1,Overview_EN!A19,"")</f>
        <v/>
      </c>
      <c r="G18" t="str">
        <f t="array" ref="G18">INDEX(A:A,SMALL(IF($A$1:$A$1000&lt;&gt;"",ROW($1:$1000),4^8),ROW(A18)))&amp;""</f>
        <v/>
      </c>
      <c r="H18" t="str">
        <f t="array" ref="H18">INDEX(B:B,SMALL(IF($B$1:$B$1000&lt;&gt;"",ROW($1:$1000),4^8),ROW(B18)))&amp;""</f>
        <v/>
      </c>
      <c r="I18" t="str">
        <f t="array" ref="I18">INDEX(C:C,SMALL(IF($C$1:$C$1000&lt;&gt;"",ROW($1:$1000),4^8),ROW(C18)))&amp;""</f>
        <v/>
      </c>
      <c r="J18" t="str">
        <f t="array" ref="J18">INDEX(D:D,SMALL(IF($D$1:$D$1000&lt;&gt;"",ROW($1:$1000),4^8),ROW(D18)))&amp;""</f>
        <v/>
      </c>
      <c r="K18" t="str">
        <f t="array" ref="K18">INDEX(E:E,SMALL(IF($E$1:$E$1000&lt;&gt;"",ROW($1:$1000),4^8),ROW(E18)))&amp;""</f>
        <v/>
      </c>
      <c r="M18" s="1" t="str">
        <f>IF(Overview_EN!B19=M$1,Overview_EN!A19,"")</f>
        <v/>
      </c>
      <c r="N18" s="1" t="str">
        <f>IF(Overview_EN!$B19=N$1,Overview_EN!$A19,"")</f>
        <v/>
      </c>
      <c r="O18" s="1" t="str">
        <f>IF(Overview_EN!$B19=O$1,Overview_EN!$A19,"")</f>
        <v/>
      </c>
      <c r="P18" s="1" t="str">
        <f>IF(Overview_EN!$B19=P$1,Overview_EN!$A19,"")</f>
        <v>Werewolf</v>
      </c>
      <c r="Q18" s="1" t="str">
        <f>IF(Overview_EN!$B19=Q$1,Overview_EN!$A19,"")</f>
        <v/>
      </c>
      <c r="S18" t="str">
        <f t="array" ref="S18">INDEX(M:M,SMALL(IF(M$1:M$1000&lt;&gt;"",ROW($1:$1000),4^8),ROW(A18)))&amp;""</f>
        <v/>
      </c>
      <c r="T18" t="str">
        <f t="array" ref="T18">INDEX(N:N,SMALL(IF(N$1:N$1000&lt;&gt;"",ROW($1:$1000),4^8),ROW(B18)))&amp;""</f>
        <v/>
      </c>
      <c r="U18" t="str">
        <f t="array" ref="U18">INDEX(O:O,SMALL(IF(O$1:O$1000&lt;&gt;"",ROW($1:$1000),4^8),ROW(C18)))&amp;""</f>
        <v/>
      </c>
      <c r="V18" t="str">
        <f t="array" ref="V18">INDEX(P:P,SMALL(IF(P$1:P$1000&lt;&gt;"",ROW($1:$1000),4^8),ROW(D18)))&amp;""</f>
        <v/>
      </c>
      <c r="W18" t="str">
        <f t="array" ref="W18">INDEX(Q:Q,SMALL(IF(Q$1:Q$1000&lt;&gt;"",ROW($1:$1000),4^8),ROW(E18)))&amp;""</f>
        <v/>
      </c>
      <c r="Y18" t="str">
        <f>IF(Overview_EN!E19=$Y$1,Overview_EN!A19,"")</f>
        <v>Werewolf</v>
      </c>
      <c r="Z18" t="str">
        <f>IF(Overview_EN!E19=$Z$1,Overview_EN!A19,"")</f>
        <v/>
      </c>
      <c r="AB18" s="58" t="str">
        <f t="array" ref="AB18">INDEX(Y:Y,SMALL(IF(Y$1:Y$1000&lt;&gt;"",ROW($1:$1000),4^8),ROW(Y18)))&amp;""</f>
        <v>Mboitata</v>
      </c>
      <c r="AC18" s="58" t="str">
        <f t="array" ref="AC18">INDEX(Z:Z,SMALL(IF(Z$1:Z$1000&lt;&gt;"",ROW($1:$1000),4^8),ROW(J18)))&amp;""</f>
        <v/>
      </c>
      <c r="AE18" s="1" t="str">
        <f>IF(Overview_EN!$D19=AE$1,Overview_EN!$A19,"")</f>
        <v/>
      </c>
      <c r="AF18" s="1" t="str">
        <f>IF(Overview_EN!$D19=AF$1,Overview_EN!$A19,"")</f>
        <v/>
      </c>
      <c r="AG18" s="1" t="str">
        <f>IF(Overview_EN!$D19=AG$1,Overview_EN!$A19,"")</f>
        <v/>
      </c>
      <c r="AH18" s="1" t="str">
        <f>IF(Overview_EN!$D19=AH$1,Overview_EN!$A19,"")</f>
        <v>Werewolf</v>
      </c>
      <c r="AI18" s="1" t="str">
        <f>IF(Overview_EN!$D19=AI$1,Overview_EN!$A19,"")</f>
        <v/>
      </c>
      <c r="AJ18" s="1" t="str">
        <f>IF(Overview_EN!$D19=AJ$1,Overview_EN!$A19,"")</f>
        <v/>
      </c>
      <c r="AK18" s="1" t="str">
        <f>IF(Overview_EN!$D19=AK$1,Overview_EN!$A19,"")</f>
        <v/>
      </c>
      <c r="AM18" s="58" t="str">
        <f t="array" ref="AM18">INDEX(AE:AE,SMALL(IF(AE$1:AE$1000&lt;&gt;"",ROW($1:$1000),4^8),ROW(AE18)))&amp;""</f>
        <v/>
      </c>
      <c r="AN18" s="58" t="str">
        <f t="array" ref="AN18">INDEX(AF:AF,SMALL(IF(AF$1:AF$1000&lt;&gt;"",ROW($1:$1000),4^8),ROW(AF18)))&amp;""</f>
        <v/>
      </c>
      <c r="AO18" s="58" t="str">
        <f t="array" ref="AO18">INDEX(AG:AG,SMALL(IF(AG$1:AG$1000&lt;&gt;"",ROW($1:$1000),4^8),ROW(AG18)))&amp;""</f>
        <v/>
      </c>
      <c r="AP18" s="58" t="str">
        <f t="array" ref="AP18">INDEX(AH:AH,SMALL(IF(AH$1:AH$1000&lt;&gt;"",ROW($1:$1000),4^8),ROW(AH18)))&amp;""</f>
        <v/>
      </c>
      <c r="AQ18" s="58" t="str">
        <f t="array" ref="AQ18">INDEX(AI:AI,SMALL(IF(AI$1:AI$1000&lt;&gt;"",ROW($1:$1000),4^8),ROW(AI18)))&amp;""</f>
        <v/>
      </c>
      <c r="AR18" s="58" t="str">
        <f t="array" ref="AR18">INDEX(AJ:AJ,SMALL(IF(AJ$1:AJ$1000&lt;&gt;"",ROW($1:$1000),4^8),ROW(AJ18)))&amp;""</f>
        <v/>
      </c>
      <c r="AS18" s="58" t="str">
        <f t="array" ref="AS18">INDEX(AK:AK,SMALL(IF(AK$1:AK$1000&lt;&gt;"",ROW($1:$1000),4^8),ROW(AK18)))&amp;""</f>
        <v/>
      </c>
    </row>
    <row r="19" spans="1:45">
      <c r="A19" s="1" t="str">
        <f>IF(Overview_EN!C20=$A$1,Overview_EN!A20,"")</f>
        <v/>
      </c>
      <c r="B19" t="str">
        <f>IF(Overview_EN!C20=$B$1,Overview_EN!A20,"")</f>
        <v>Banshee</v>
      </c>
      <c r="C19" s="1" t="str">
        <f>IF(Overview_EN!C20=$C$1,Overview_EN!A20,"")</f>
        <v/>
      </c>
      <c r="D19" t="str">
        <f>IF(Overview_EN!C20=$D$1,Overview_EN!A20,"")</f>
        <v/>
      </c>
      <c r="E19" t="str">
        <f>IF(Overview_EN!C20=$E$1,Overview_EN!A20,"")</f>
        <v/>
      </c>
      <c r="G19" t="str">
        <f t="array" ref="G19">INDEX(A:A,SMALL(IF($A$1:$A$1000&lt;&gt;"",ROW($1:$1000),4^8),ROW(A19)))&amp;""</f>
        <v/>
      </c>
      <c r="H19" t="str">
        <f t="array" ref="H19">INDEX(B:B,SMALL(IF($B$1:$B$1000&lt;&gt;"",ROW($1:$1000),4^8),ROW(B19)))&amp;""</f>
        <v/>
      </c>
      <c r="I19" t="str">
        <f t="array" ref="I19">INDEX(C:C,SMALL(IF($C$1:$C$1000&lt;&gt;"",ROW($1:$1000),4^8),ROW(C19)))&amp;""</f>
        <v/>
      </c>
      <c r="J19" t="str">
        <f t="array" ref="J19">INDEX(D:D,SMALL(IF($D$1:$D$1000&lt;&gt;"",ROW($1:$1000),4^8),ROW(D19)))&amp;""</f>
        <v/>
      </c>
      <c r="K19" t="str">
        <f t="array" ref="K19">INDEX(E:E,SMALL(IF($E$1:$E$1000&lt;&gt;"",ROW($1:$1000),4^8),ROW(E19)))&amp;""</f>
        <v/>
      </c>
      <c r="M19" s="1" t="str">
        <f>IF(Overview_EN!B20=M$1,Overview_EN!A20,"")</f>
        <v/>
      </c>
      <c r="N19" s="1" t="str">
        <f>IF(Overview_EN!$B20=N$1,Overview_EN!$A20,"")</f>
        <v/>
      </c>
      <c r="O19" s="1" t="str">
        <f>IF(Overview_EN!$B20=O$1,Overview_EN!$A20,"")</f>
        <v/>
      </c>
      <c r="P19" s="1" t="str">
        <f>IF(Overview_EN!$B20=P$1,Overview_EN!$A20,"")</f>
        <v>Banshee</v>
      </c>
      <c r="Q19" s="1" t="str">
        <f>IF(Overview_EN!$B20=Q$1,Overview_EN!$A20,"")</f>
        <v/>
      </c>
      <c r="S19" t="str">
        <f t="array" ref="S19">INDEX(M:M,SMALL(IF(M$1:M$1000&lt;&gt;"",ROW($1:$1000),4^8),ROW(A19)))&amp;""</f>
        <v/>
      </c>
      <c r="T19" t="str">
        <f t="array" ref="T19">INDEX(N:N,SMALL(IF(N$1:N$1000&lt;&gt;"",ROW($1:$1000),4^8),ROW(B19)))&amp;""</f>
        <v/>
      </c>
      <c r="U19" t="str">
        <f t="array" ref="U19">INDEX(O:O,SMALL(IF(O$1:O$1000&lt;&gt;"",ROW($1:$1000),4^8),ROW(C19)))&amp;""</f>
        <v/>
      </c>
      <c r="V19" t="str">
        <f t="array" ref="V19">INDEX(P:P,SMALL(IF(P$1:P$1000&lt;&gt;"",ROW($1:$1000),4^8),ROW(D19)))&amp;""</f>
        <v/>
      </c>
      <c r="W19" t="str">
        <f t="array" ref="W19">INDEX(Q:Q,SMALL(IF(Q$1:Q$1000&lt;&gt;"",ROW($1:$1000),4^8),ROW(E19)))&amp;""</f>
        <v/>
      </c>
      <c r="Y19" t="str">
        <f>IF(Overview_EN!E20=$Y$1,Overview_EN!A20,"")</f>
        <v/>
      </c>
      <c r="Z19" t="str">
        <f>IF(Overview_EN!E20=$Z$1,Overview_EN!A20,"")</f>
        <v>Banshee</v>
      </c>
      <c r="AB19" s="58" t="str">
        <f t="array" ref="AB19">INDEX(Y:Y,SMALL(IF(Y$1:Y$1000&lt;&gt;"",ROW($1:$1000),4^8),ROW(Y19)))&amp;""</f>
        <v>Minotaur</v>
      </c>
      <c r="AC19" s="58" t="str">
        <f t="array" ref="AC19">INDEX(Z:Z,SMALL(IF(Z$1:Z$1000&lt;&gt;"",ROW($1:$1000),4^8),ROW(J19)))&amp;""</f>
        <v/>
      </c>
      <c r="AE19" s="1" t="str">
        <f>IF(Overview_EN!$D20=AE$1,Overview_EN!$A20,"")</f>
        <v/>
      </c>
      <c r="AF19" s="1" t="str">
        <f>IF(Overview_EN!$D20=AF$1,Overview_EN!$A20,"")</f>
        <v/>
      </c>
      <c r="AG19" s="1" t="str">
        <f>IF(Overview_EN!$D20=AG$1,Overview_EN!$A20,"")</f>
        <v/>
      </c>
      <c r="AH19" s="1" t="str">
        <f>IF(Overview_EN!$D20=AH$1,Overview_EN!$A20,"")</f>
        <v/>
      </c>
      <c r="AI19" s="1" t="str">
        <f>IF(Overview_EN!$D20=AI$1,Overview_EN!$A20,"")</f>
        <v/>
      </c>
      <c r="AJ19" s="1" t="str">
        <f>IF(Overview_EN!$D20=AJ$1,Overview_EN!$A20,"")</f>
        <v/>
      </c>
      <c r="AK19" s="1" t="str">
        <f>IF(Overview_EN!$D20=AK$1,Overview_EN!$A20,"")</f>
        <v/>
      </c>
      <c r="AM19" s="58" t="str">
        <f t="array" ref="AM19">INDEX(AE:AE,SMALL(IF(AE$1:AE$1000&lt;&gt;"",ROW($1:$1000),4^8),ROW(AE19)))&amp;""</f>
        <v/>
      </c>
      <c r="AN19" s="58" t="str">
        <f t="array" ref="AN19">INDEX(AF:AF,SMALL(IF(AF$1:AF$1000&lt;&gt;"",ROW($1:$1000),4^8),ROW(AF19)))&amp;""</f>
        <v/>
      </c>
      <c r="AO19" s="58" t="str">
        <f t="array" ref="AO19">INDEX(AG:AG,SMALL(IF(AG$1:AG$1000&lt;&gt;"",ROW($1:$1000),4^8),ROW(AG19)))&amp;""</f>
        <v/>
      </c>
      <c r="AP19" s="58" t="str">
        <f t="array" ref="AP19">INDEX(AH:AH,SMALL(IF(AH$1:AH$1000&lt;&gt;"",ROW($1:$1000),4^8),ROW(AH19)))&amp;""</f>
        <v/>
      </c>
      <c r="AQ19" s="58" t="str">
        <f t="array" ref="AQ19">INDEX(AI:AI,SMALL(IF(AI$1:AI$1000&lt;&gt;"",ROW($1:$1000),4^8),ROW(AI19)))&amp;""</f>
        <v/>
      </c>
      <c r="AR19" s="58" t="str">
        <f t="array" ref="AR19">INDEX(AJ:AJ,SMALL(IF(AJ$1:AJ$1000&lt;&gt;"",ROW($1:$1000),4^8),ROW(AJ19)))&amp;""</f>
        <v/>
      </c>
      <c r="AS19" s="58" t="str">
        <f t="array" ref="AS19">INDEX(AK:AK,SMALL(IF(AK$1:AK$1000&lt;&gt;"",ROW($1:$1000),4^8),ROW(AK19)))&amp;""</f>
        <v/>
      </c>
    </row>
    <row r="20" spans="1:45">
      <c r="A20" s="1" t="str">
        <f>IF(Overview_EN!C21=$A$1,Overview_EN!A21,"")</f>
        <v/>
      </c>
      <c r="B20" t="str">
        <f>IF(Overview_EN!C21=$B$1,Overview_EN!A21,"")</f>
        <v>Water Tyke</v>
      </c>
      <c r="C20" s="1" t="str">
        <f>IF(Overview_EN!C21=$C$1,Overview_EN!A21,"")</f>
        <v/>
      </c>
      <c r="D20" t="str">
        <f>IF(Overview_EN!C21=$D$1,Overview_EN!A21,"")</f>
        <v/>
      </c>
      <c r="E20" t="str">
        <f>IF(Overview_EN!C21=$E$1,Overview_EN!A21,"")</f>
        <v/>
      </c>
      <c r="G20" t="str">
        <f t="array" ref="G20">INDEX(A:A,SMALL(IF($A$1:$A$1000&lt;&gt;"",ROW($1:$1000),4^8),ROW(A20)))&amp;""</f>
        <v/>
      </c>
      <c r="H20" t="str">
        <f t="array" ref="H20">INDEX(B:B,SMALL(IF($B$1:$B$1000&lt;&gt;"",ROW($1:$1000),4^8),ROW(B20)))&amp;""</f>
        <v/>
      </c>
      <c r="I20" t="str">
        <f t="array" ref="I20">INDEX(C:C,SMALL(IF($C$1:$C$1000&lt;&gt;"",ROW($1:$1000),4^8),ROW(C20)))&amp;""</f>
        <v/>
      </c>
      <c r="J20" t="str">
        <f t="array" ref="J20">INDEX(D:D,SMALL(IF($D$1:$D$1000&lt;&gt;"",ROW($1:$1000),4^8),ROW(D20)))&amp;""</f>
        <v/>
      </c>
      <c r="K20" t="str">
        <f t="array" ref="K20">INDEX(E:E,SMALL(IF($E$1:$E$1000&lt;&gt;"",ROW($1:$1000),4^8),ROW(E20)))&amp;""</f>
        <v/>
      </c>
      <c r="M20" s="1" t="str">
        <f>IF(Overview_EN!B21=M$1,Overview_EN!A21,"")</f>
        <v/>
      </c>
      <c r="N20" s="1" t="str">
        <f>IF(Overview_EN!$B21=N$1,Overview_EN!$A21,"")</f>
        <v/>
      </c>
      <c r="O20" s="1" t="str">
        <f>IF(Overview_EN!$B21=O$1,Overview_EN!$A21,"")</f>
        <v>Water Tyke</v>
      </c>
      <c r="P20" s="1" t="str">
        <f>IF(Overview_EN!$B21=P$1,Overview_EN!$A21,"")</f>
        <v/>
      </c>
      <c r="Q20" s="1" t="str">
        <f>IF(Overview_EN!$B21=Q$1,Overview_EN!$A21,"")</f>
        <v/>
      </c>
      <c r="S20" t="str">
        <f t="array" ref="S20">INDEX(M:M,SMALL(IF(M$1:M$1000&lt;&gt;"",ROW($1:$1000),4^8),ROW(A20)))&amp;""</f>
        <v/>
      </c>
      <c r="T20" t="str">
        <f t="array" ref="T20">INDEX(N:N,SMALL(IF(N$1:N$1000&lt;&gt;"",ROW($1:$1000),4^8),ROW(B20)))&amp;""</f>
        <v/>
      </c>
      <c r="U20" t="str">
        <f t="array" ref="U20">INDEX(O:O,SMALL(IF(O$1:O$1000&lt;&gt;"",ROW($1:$1000),4^8),ROW(C20)))&amp;""</f>
        <v/>
      </c>
      <c r="V20" t="str">
        <f t="array" ref="V20">INDEX(P:P,SMALL(IF(P$1:P$1000&lt;&gt;"",ROW($1:$1000),4^8),ROW(D20)))&amp;""</f>
        <v/>
      </c>
      <c r="W20" t="str">
        <f t="array" ref="W20">INDEX(Q:Q,SMALL(IF(Q$1:Q$1000&lt;&gt;"",ROW($1:$1000),4^8),ROW(E20)))&amp;""</f>
        <v/>
      </c>
      <c r="Y20" t="str">
        <f>IF(Overview_EN!E21=$Y$1,Overview_EN!A21,"")</f>
        <v>Water Tyke</v>
      </c>
      <c r="Z20" t="str">
        <f>IF(Overview_EN!E21=$Z$1,Overview_EN!A21,"")</f>
        <v/>
      </c>
      <c r="AB20" s="58" t="str">
        <f t="array" ref="AB20">INDEX(Y:Y,SMALL(IF(Y$1:Y$1000&lt;&gt;"",ROW($1:$1000),4^8),ROW(Y20)))&amp;""</f>
        <v>Unicorn</v>
      </c>
      <c r="AC20" s="58" t="str">
        <f t="array" ref="AC20">INDEX(Z:Z,SMALL(IF(Z$1:Z$1000&lt;&gt;"",ROW($1:$1000),4^8),ROW(J20)))&amp;""</f>
        <v/>
      </c>
      <c r="AE20" s="1" t="str">
        <f>IF(Overview_EN!$D21=AE$1,Overview_EN!$A21,"")</f>
        <v/>
      </c>
      <c r="AF20" s="1" t="str">
        <f>IF(Overview_EN!$D21=AF$1,Overview_EN!$A21,"")</f>
        <v>Water Tyke</v>
      </c>
      <c r="AG20" s="1" t="str">
        <f>IF(Overview_EN!$D21=AG$1,Overview_EN!$A21,"")</f>
        <v/>
      </c>
      <c r="AH20" s="1" t="str">
        <f>IF(Overview_EN!$D21=AH$1,Overview_EN!$A21,"")</f>
        <v/>
      </c>
      <c r="AI20" s="1" t="str">
        <f>IF(Overview_EN!$D21=AI$1,Overview_EN!$A21,"")</f>
        <v/>
      </c>
      <c r="AJ20" s="1" t="str">
        <f>IF(Overview_EN!$D21=AJ$1,Overview_EN!$A21,"")</f>
        <v/>
      </c>
      <c r="AK20" s="1" t="str">
        <f>IF(Overview_EN!$D21=AK$1,Overview_EN!$A21,"")</f>
        <v/>
      </c>
      <c r="AM20" s="58" t="str">
        <f t="array" ref="AM20">INDEX(AE:AE,SMALL(IF(AE$1:AE$1000&lt;&gt;"",ROW($1:$1000),4^8),ROW(AE20)))&amp;""</f>
        <v/>
      </c>
      <c r="AN20" s="58" t="str">
        <f t="array" ref="AN20">INDEX(AF:AF,SMALL(IF(AF$1:AF$1000&lt;&gt;"",ROW($1:$1000),4^8),ROW(AF20)))&amp;""</f>
        <v/>
      </c>
      <c r="AO20" s="58" t="str">
        <f t="array" ref="AO20">INDEX(AG:AG,SMALL(IF(AG$1:AG$1000&lt;&gt;"",ROW($1:$1000),4^8),ROW(AG20)))&amp;""</f>
        <v/>
      </c>
      <c r="AP20" s="58" t="str">
        <f t="array" ref="AP20">INDEX(AH:AH,SMALL(IF(AH$1:AH$1000&lt;&gt;"",ROW($1:$1000),4^8),ROW(AH20)))&amp;""</f>
        <v/>
      </c>
      <c r="AQ20" s="58" t="str">
        <f t="array" ref="AQ20">INDEX(AI:AI,SMALL(IF(AI$1:AI$1000&lt;&gt;"",ROW($1:$1000),4^8),ROW(AI20)))&amp;""</f>
        <v/>
      </c>
      <c r="AR20" s="58" t="str">
        <f t="array" ref="AR20">INDEX(AJ:AJ,SMALL(IF(AJ$1:AJ$1000&lt;&gt;"",ROW($1:$1000),4^8),ROW(AJ20)))&amp;""</f>
        <v/>
      </c>
      <c r="AS20" s="58" t="str">
        <f t="array" ref="AS20">INDEX(AK:AK,SMALL(IF(AK$1:AK$1000&lt;&gt;"",ROW($1:$1000),4^8),ROW(AK20)))&amp;""</f>
        <v/>
      </c>
    </row>
    <row r="21" spans="1:45">
      <c r="A21" s="1" t="str">
        <f>IF(Overview_EN!C22=$A$1,Overview_EN!A22,"")</f>
        <v/>
      </c>
      <c r="B21" t="str">
        <f>IF(Overview_EN!C22=$B$1,Overview_EN!A22,"")</f>
        <v/>
      </c>
      <c r="C21" s="1" t="str">
        <f>IF(Overview_EN!C22=$C$1,Overview_EN!A22,"")</f>
        <v/>
      </c>
      <c r="D21" t="str">
        <f>IF(Overview_EN!C22=$D$1,Overview_EN!A22,"")</f>
        <v/>
      </c>
      <c r="E21" t="str">
        <f>IF(Overview_EN!C22=$E$1,Overview_EN!A22,"")</f>
        <v>Pans</v>
      </c>
      <c r="G21" t="str">
        <f t="array" ref="G21">INDEX(A:A,SMALL(IF($A$1:$A$1000&lt;&gt;"",ROW($1:$1000),4^8),ROW(A21)))&amp;""</f>
        <v/>
      </c>
      <c r="H21" t="str">
        <f t="array" ref="H21">INDEX(B:B,SMALL(IF($B$1:$B$1000&lt;&gt;"",ROW($1:$1000),4^8),ROW(B21)))&amp;""</f>
        <v/>
      </c>
      <c r="I21" t="str">
        <f t="array" ref="I21">INDEX(C:C,SMALL(IF($C$1:$C$1000&lt;&gt;"",ROW($1:$1000),4^8),ROW(C21)))&amp;""</f>
        <v/>
      </c>
      <c r="J21" t="str">
        <f t="array" ref="J21">INDEX(D:D,SMALL(IF($D$1:$D$1000&lt;&gt;"",ROW($1:$1000),4^8),ROW(D21)))&amp;""</f>
        <v/>
      </c>
      <c r="K21" t="str">
        <f t="array" ref="K21">INDEX(E:E,SMALL(IF($E$1:$E$1000&lt;&gt;"",ROW($1:$1000),4^8),ROW(E21)))&amp;""</f>
        <v/>
      </c>
      <c r="M21" s="1" t="str">
        <f>IF(Overview_EN!B22=M$1,Overview_EN!A22,"")</f>
        <v/>
      </c>
      <c r="N21" s="1" t="str">
        <f>IF(Overview_EN!$B22=N$1,Overview_EN!$A22,"")</f>
        <v>Pans</v>
      </c>
      <c r="O21" s="1" t="str">
        <f>IF(Overview_EN!$B22=O$1,Overview_EN!$A22,"")</f>
        <v/>
      </c>
      <c r="P21" s="1" t="str">
        <f>IF(Overview_EN!$B22=P$1,Overview_EN!$A22,"")</f>
        <v/>
      </c>
      <c r="Q21" s="1" t="str">
        <f>IF(Overview_EN!$B22=Q$1,Overview_EN!$A22,"")</f>
        <v/>
      </c>
      <c r="S21" t="str">
        <f t="array" ref="S21">INDEX(M:M,SMALL(IF(M$1:M$1000&lt;&gt;"",ROW($1:$1000),4^8),ROW(A21)))&amp;""</f>
        <v/>
      </c>
      <c r="T21" t="str">
        <f t="array" ref="T21">INDEX(N:N,SMALL(IF(N$1:N$1000&lt;&gt;"",ROW($1:$1000),4^8),ROW(B21)))&amp;""</f>
        <v/>
      </c>
      <c r="U21" t="str">
        <f t="array" ref="U21">INDEX(O:O,SMALL(IF(O$1:O$1000&lt;&gt;"",ROW($1:$1000),4^8),ROW(C21)))&amp;""</f>
        <v/>
      </c>
      <c r="V21" t="str">
        <f t="array" ref="V21">INDEX(P:P,SMALL(IF(P$1:P$1000&lt;&gt;"",ROW($1:$1000),4^8),ROW(D21)))&amp;""</f>
        <v/>
      </c>
      <c r="W21" t="str">
        <f t="array" ref="W21">INDEX(Q:Q,SMALL(IF(Q$1:Q$1000&lt;&gt;"",ROW($1:$1000),4^8),ROW(E21)))&amp;""</f>
        <v/>
      </c>
      <c r="Y21" t="str">
        <f>IF(Overview_EN!E22=$Y$1,Overview_EN!A22,"")</f>
        <v>Pans</v>
      </c>
      <c r="Z21" t="str">
        <f>IF(Overview_EN!E22=$Z$1,Overview_EN!A22,"")</f>
        <v/>
      </c>
      <c r="AB21" s="58" t="str">
        <f t="array" ref="AB21">INDEX(Y:Y,SMALL(IF(Y$1:Y$1000&lt;&gt;"",ROW($1:$1000),4^8),ROW(Y21)))&amp;""</f>
        <v>Ifrit</v>
      </c>
      <c r="AC21" s="58" t="str">
        <f t="array" ref="AC21">INDEX(Z:Z,SMALL(IF(Z$1:Z$1000&lt;&gt;"",ROW($1:$1000),4^8),ROW(J21)))&amp;""</f>
        <v/>
      </c>
      <c r="AE21" s="1" t="str">
        <f>IF(Overview_EN!$D22=AE$1,Overview_EN!$A22,"")</f>
        <v/>
      </c>
      <c r="AF21" s="1" t="str">
        <f>IF(Overview_EN!$D22=AF$1,Overview_EN!$A22,"")</f>
        <v/>
      </c>
      <c r="AG21" s="1" t="str">
        <f>IF(Overview_EN!$D22=AG$1,Overview_EN!$A22,"")</f>
        <v/>
      </c>
      <c r="AH21" s="1" t="str">
        <f>IF(Overview_EN!$D22=AH$1,Overview_EN!$A22,"")</f>
        <v/>
      </c>
      <c r="AI21" s="1" t="str">
        <f>IF(Overview_EN!$D22=AI$1,Overview_EN!$A22,"")</f>
        <v/>
      </c>
      <c r="AJ21" s="1" t="str">
        <f>IF(Overview_EN!$D22=AJ$1,Overview_EN!$A22,"")</f>
        <v/>
      </c>
      <c r="AK21" s="1" t="str">
        <f>IF(Overview_EN!$D22=AK$1,Overview_EN!$A22,"")</f>
        <v>Pans</v>
      </c>
      <c r="AM21" s="58" t="str">
        <f t="array" ref="AM21">INDEX(AE:AE,SMALL(IF(AE$1:AE$1000&lt;&gt;"",ROW($1:$1000),4^8),ROW(AE21)))&amp;""</f>
        <v/>
      </c>
      <c r="AN21" s="58" t="str">
        <f t="array" ref="AN21">INDEX(AF:AF,SMALL(IF(AF$1:AF$1000&lt;&gt;"",ROW($1:$1000),4^8),ROW(AF21)))&amp;""</f>
        <v/>
      </c>
      <c r="AO21" s="58" t="str">
        <f t="array" ref="AO21">INDEX(AG:AG,SMALL(IF(AG$1:AG$1000&lt;&gt;"",ROW($1:$1000),4^8),ROW(AG21)))&amp;""</f>
        <v/>
      </c>
      <c r="AP21" s="58" t="str">
        <f t="array" ref="AP21">INDEX(AH:AH,SMALL(IF(AH$1:AH$1000&lt;&gt;"",ROW($1:$1000),4^8),ROW(AH21)))&amp;""</f>
        <v/>
      </c>
      <c r="AQ21" s="58" t="str">
        <f t="array" ref="AQ21">INDEX(AI:AI,SMALL(IF(AI$1:AI$1000&lt;&gt;"",ROW($1:$1000),4^8),ROW(AI21)))&amp;""</f>
        <v/>
      </c>
      <c r="AR21" s="58" t="str">
        <f t="array" ref="AR21">INDEX(AJ:AJ,SMALL(IF(AJ$1:AJ$1000&lt;&gt;"",ROW($1:$1000),4^8),ROW(AJ21)))&amp;""</f>
        <v/>
      </c>
      <c r="AS21" s="58" t="str">
        <f t="array" ref="AS21">INDEX(AK:AK,SMALL(IF(AK$1:AK$1000&lt;&gt;"",ROW($1:$1000),4^8),ROW(AK21)))&amp;""</f>
        <v/>
      </c>
    </row>
    <row r="22" spans="1:45">
      <c r="A22" s="1" t="str">
        <f>IF(Overview_EN!C23=$A$1,Overview_EN!A23,"")</f>
        <v/>
      </c>
      <c r="B22" t="str">
        <f>IF(Overview_EN!C23=$B$1,Overview_EN!A23,"")</f>
        <v>Harpy</v>
      </c>
      <c r="C22" s="1" t="str">
        <f>IF(Overview_EN!C23=$C$1,Overview_EN!A23,"")</f>
        <v/>
      </c>
      <c r="D22" t="str">
        <f>IF(Overview_EN!C23=$D$1,Overview_EN!A23,"")</f>
        <v/>
      </c>
      <c r="E22" t="str">
        <f>IF(Overview_EN!C23=$E$1,Overview_EN!A23,"")</f>
        <v/>
      </c>
      <c r="G22" t="str">
        <f t="array" ref="G22">INDEX(A:A,SMALL(IF($A$1:$A$1000&lt;&gt;"",ROW($1:$1000),4^8),ROW(A22)))&amp;""</f>
        <v/>
      </c>
      <c r="H22" t="str">
        <f t="array" ref="H22">INDEX(B:B,SMALL(IF($B$1:$B$1000&lt;&gt;"",ROW($1:$1000),4^8),ROW(B22)))&amp;""</f>
        <v/>
      </c>
      <c r="I22" t="str">
        <f t="array" ref="I22">INDEX(C:C,SMALL(IF($C$1:$C$1000&lt;&gt;"",ROW($1:$1000),4^8),ROW(C22)))&amp;""</f>
        <v/>
      </c>
      <c r="J22" t="str">
        <f t="array" ref="J22">INDEX(D:D,SMALL(IF($D$1:$D$1000&lt;&gt;"",ROW($1:$1000),4^8),ROW(D22)))&amp;""</f>
        <v/>
      </c>
      <c r="K22" t="str">
        <f t="array" ref="K22">INDEX(E:E,SMALL(IF($E$1:$E$1000&lt;&gt;"",ROW($1:$1000),4^8),ROW(E22)))&amp;""</f>
        <v/>
      </c>
      <c r="M22" s="1" t="str">
        <f>IF(Overview_EN!B23=M$1,Overview_EN!A23,"")</f>
        <v/>
      </c>
      <c r="N22" s="1" t="str">
        <f>IF(Overview_EN!$B23=N$1,Overview_EN!$A23,"")</f>
        <v/>
      </c>
      <c r="O22" s="1" t="str">
        <f>IF(Overview_EN!$B23=O$1,Overview_EN!$A23,"")</f>
        <v/>
      </c>
      <c r="P22" s="1" t="str">
        <f>IF(Overview_EN!$B23=P$1,Overview_EN!$A23,"")</f>
        <v/>
      </c>
      <c r="Q22" s="1" t="str">
        <f>IF(Overview_EN!$B23=Q$1,Overview_EN!$A23,"")</f>
        <v>Harpy</v>
      </c>
      <c r="S22" t="str">
        <f t="array" ref="S22">INDEX(M:M,SMALL(IF(M$1:M$1000&lt;&gt;"",ROW($1:$1000),4^8),ROW(A22)))&amp;""</f>
        <v/>
      </c>
      <c r="T22" t="str">
        <f t="array" ref="T22">INDEX(N:N,SMALL(IF(N$1:N$1000&lt;&gt;"",ROW($1:$1000),4^8),ROW(B22)))&amp;""</f>
        <v/>
      </c>
      <c r="U22" t="str">
        <f t="array" ref="U22">INDEX(O:O,SMALL(IF(O$1:O$1000&lt;&gt;"",ROW($1:$1000),4^8),ROW(C22)))&amp;""</f>
        <v/>
      </c>
      <c r="V22" t="str">
        <f t="array" ref="V22">INDEX(P:P,SMALL(IF(P$1:P$1000&lt;&gt;"",ROW($1:$1000),4^8),ROW(D22)))&amp;""</f>
        <v/>
      </c>
      <c r="W22" t="str">
        <f t="array" ref="W22">INDEX(Q:Q,SMALL(IF(Q$1:Q$1000&lt;&gt;"",ROW($1:$1000),4^8),ROW(E22)))&amp;""</f>
        <v/>
      </c>
      <c r="Y22" t="str">
        <f>IF(Overview_EN!E23=$Y$1,Overview_EN!A23,"")</f>
        <v/>
      </c>
      <c r="Z22" t="str">
        <f>IF(Overview_EN!E23=$Z$1,Overview_EN!A23,"")</f>
        <v>Harpy</v>
      </c>
      <c r="AB22" s="58" t="str">
        <f t="array" ref="AB22">INDEX(Y:Y,SMALL(IF(Y$1:Y$1000&lt;&gt;"",ROW($1:$1000),4^8),ROW(Y22)))&amp;""</f>
        <v>Tengu</v>
      </c>
      <c r="AC22" s="58" t="str">
        <f t="array" ref="AC22">INDEX(Z:Z,SMALL(IF(Z$1:Z$1000&lt;&gt;"",ROW($1:$1000),4^8),ROW(J22)))&amp;""</f>
        <v/>
      </c>
      <c r="AE22" s="1" t="str">
        <f>IF(Overview_EN!$D23=AE$1,Overview_EN!$A23,"")</f>
        <v>Harpy</v>
      </c>
      <c r="AF22" s="1" t="str">
        <f>IF(Overview_EN!$D23=AF$1,Overview_EN!$A23,"")</f>
        <v/>
      </c>
      <c r="AG22" s="1" t="str">
        <f>IF(Overview_EN!$D23=AG$1,Overview_EN!$A23,"")</f>
        <v/>
      </c>
      <c r="AH22" s="1" t="str">
        <f>IF(Overview_EN!$D23=AH$1,Overview_EN!$A23,"")</f>
        <v/>
      </c>
      <c r="AI22" s="1" t="str">
        <f>IF(Overview_EN!$D23=AI$1,Overview_EN!$A23,"")</f>
        <v/>
      </c>
      <c r="AJ22" s="1" t="str">
        <f>IF(Overview_EN!$D23=AJ$1,Overview_EN!$A23,"")</f>
        <v/>
      </c>
      <c r="AK22" s="1" t="str">
        <f>IF(Overview_EN!$D23=AK$1,Overview_EN!$A23,"")</f>
        <v/>
      </c>
      <c r="AM22" s="58" t="str">
        <f t="array" ref="AM22">INDEX(AE:AE,SMALL(IF(AE$1:AE$1000&lt;&gt;"",ROW($1:$1000),4^8),ROW(AE22)))&amp;""</f>
        <v/>
      </c>
      <c r="AN22" s="58" t="str">
        <f t="array" ref="AN22">INDEX(AF:AF,SMALL(IF(AF$1:AF$1000&lt;&gt;"",ROW($1:$1000),4^8),ROW(AF22)))&amp;""</f>
        <v/>
      </c>
      <c r="AO22" s="58" t="str">
        <f t="array" ref="AO22">INDEX(AG:AG,SMALL(IF(AG$1:AG$1000&lt;&gt;"",ROW($1:$1000),4^8),ROW(AG22)))&amp;""</f>
        <v/>
      </c>
      <c r="AP22" s="58" t="str">
        <f t="array" ref="AP22">INDEX(AH:AH,SMALL(IF(AH$1:AH$1000&lt;&gt;"",ROW($1:$1000),4^8),ROW(AH22)))&amp;""</f>
        <v/>
      </c>
      <c r="AQ22" s="58" t="str">
        <f t="array" ref="AQ22">INDEX(AI:AI,SMALL(IF(AI$1:AI$1000&lt;&gt;"",ROW($1:$1000),4^8),ROW(AI22)))&amp;""</f>
        <v/>
      </c>
      <c r="AR22" s="58" t="str">
        <f t="array" ref="AR22">INDEX(AJ:AJ,SMALL(IF(AJ$1:AJ$1000&lt;&gt;"",ROW($1:$1000),4^8),ROW(AJ22)))&amp;""</f>
        <v/>
      </c>
      <c r="AS22" s="58" t="str">
        <f t="array" ref="AS22">INDEX(AK:AK,SMALL(IF(AK$1:AK$1000&lt;&gt;"",ROW($1:$1000),4^8),ROW(AK22)))&amp;""</f>
        <v/>
      </c>
    </row>
    <row r="23" spans="1:45">
      <c r="A23" s="1" t="str">
        <f>IF(Overview_EN!C24=$A$1,Overview_EN!A24,"")</f>
        <v/>
      </c>
      <c r="B23" t="str">
        <f>IF(Overview_EN!C24=$B$1,Overview_EN!A24,"")</f>
        <v/>
      </c>
      <c r="C23" s="1" t="str">
        <f>IF(Overview_EN!C24=$C$1,Overview_EN!A24,"")</f>
        <v>Dojoji</v>
      </c>
      <c r="D23" t="str">
        <f>IF(Overview_EN!C24=$D$1,Overview_EN!A24,"")</f>
        <v/>
      </c>
      <c r="E23" t="str">
        <f>IF(Overview_EN!C24=$E$1,Overview_EN!A24,"")</f>
        <v/>
      </c>
      <c r="G23" t="str">
        <f t="array" ref="G23">INDEX(A:A,SMALL(IF($A$1:$A$1000&lt;&gt;"",ROW($1:$1000),4^8),ROW(A23)))&amp;""</f>
        <v/>
      </c>
      <c r="H23" t="str">
        <f t="array" ref="H23">INDEX(B:B,SMALL(IF($B$1:$B$1000&lt;&gt;"",ROW($1:$1000),4^8),ROW(B23)))&amp;""</f>
        <v/>
      </c>
      <c r="I23" t="str">
        <f t="array" ref="I23">INDEX(C:C,SMALL(IF($C$1:$C$1000&lt;&gt;"",ROW($1:$1000),4^8),ROW(C23)))&amp;""</f>
        <v/>
      </c>
      <c r="J23" t="str">
        <f t="array" ref="J23">INDEX(D:D,SMALL(IF($D$1:$D$1000&lt;&gt;"",ROW($1:$1000),4^8),ROW(D23)))&amp;""</f>
        <v/>
      </c>
      <c r="K23" t="str">
        <f t="array" ref="K23">INDEX(E:E,SMALL(IF($E$1:$E$1000&lt;&gt;"",ROW($1:$1000),4^8),ROW(E23)))&amp;""</f>
        <v/>
      </c>
      <c r="M23" s="1" t="str">
        <f>IF(Overview_EN!B24=M$1,Overview_EN!A24,"")</f>
        <v>Dojoji</v>
      </c>
      <c r="N23" s="1" t="str">
        <f>IF(Overview_EN!$B24=N$1,Overview_EN!$A24,"")</f>
        <v/>
      </c>
      <c r="O23" s="1" t="str">
        <f>IF(Overview_EN!$B24=O$1,Overview_EN!$A24,"")</f>
        <v/>
      </c>
      <c r="P23" s="1" t="str">
        <f>IF(Overview_EN!$B24=P$1,Overview_EN!$A24,"")</f>
        <v/>
      </c>
      <c r="Q23" s="1" t="str">
        <f>IF(Overview_EN!$B24=Q$1,Overview_EN!$A24,"")</f>
        <v/>
      </c>
      <c r="S23" t="str">
        <f t="array" ref="S23">INDEX(M:M,SMALL(IF(M$1:M$1000&lt;&gt;"",ROW($1:$1000),4^8),ROW(A23)))&amp;""</f>
        <v/>
      </c>
      <c r="T23" t="str">
        <f t="array" ref="T23">INDEX(N:N,SMALL(IF(N$1:N$1000&lt;&gt;"",ROW($1:$1000),4^8),ROW(B23)))&amp;""</f>
        <v/>
      </c>
      <c r="U23" t="str">
        <f t="array" ref="U23">INDEX(O:O,SMALL(IF(O$1:O$1000&lt;&gt;"",ROW($1:$1000),4^8),ROW(C23)))&amp;""</f>
        <v/>
      </c>
      <c r="V23" t="str">
        <f t="array" ref="V23">INDEX(P:P,SMALL(IF(P$1:P$1000&lt;&gt;"",ROW($1:$1000),4^8),ROW(D23)))&amp;""</f>
        <v/>
      </c>
      <c r="W23" t="str">
        <f t="array" ref="W23">INDEX(Q:Q,SMALL(IF(Q$1:Q$1000&lt;&gt;"",ROW($1:$1000),4^8),ROW(E23)))&amp;""</f>
        <v/>
      </c>
      <c r="Y23" t="str">
        <f>IF(Overview_EN!E24=$Y$1,Overview_EN!A24,"")</f>
        <v/>
      </c>
      <c r="Z23" t="str">
        <f>IF(Overview_EN!E24=$Z$1,Overview_EN!A24,"")</f>
        <v>Dojoji</v>
      </c>
      <c r="AB23" s="58" t="str">
        <f t="array" ref="AB23">INDEX(Y:Y,SMALL(IF(Y$1:Y$1000&lt;&gt;"",ROW($1:$1000),4^8),ROW(Y23)))&amp;""</f>
        <v/>
      </c>
      <c r="AC23" s="58" t="str">
        <f t="array" ref="AC23">INDEX(Z:Z,SMALL(IF(Z$1:Z$1000&lt;&gt;"",ROW($1:$1000),4^8),ROW(J23)))&amp;""</f>
        <v/>
      </c>
      <c r="AE23" s="1" t="str">
        <f>IF(Overview_EN!$D24=AE$1,Overview_EN!$A24,"")</f>
        <v/>
      </c>
      <c r="AF23" s="1" t="str">
        <f>IF(Overview_EN!$D24=AF$1,Overview_EN!$A24,"")</f>
        <v/>
      </c>
      <c r="AG23" s="1" t="str">
        <f>IF(Overview_EN!$D24=AG$1,Overview_EN!$A24,"")</f>
        <v/>
      </c>
      <c r="AH23" s="1" t="str">
        <f>IF(Overview_EN!$D24=AH$1,Overview_EN!$A24,"")</f>
        <v/>
      </c>
      <c r="AI23" s="1" t="str">
        <f>IF(Overview_EN!$D24=AI$1,Overview_EN!$A24,"")</f>
        <v>Dojoji</v>
      </c>
      <c r="AJ23" s="1" t="str">
        <f>IF(Overview_EN!$D24=AJ$1,Overview_EN!$A24,"")</f>
        <v/>
      </c>
      <c r="AK23" s="1" t="str">
        <f>IF(Overview_EN!$D24=AK$1,Overview_EN!$A24,"")</f>
        <v/>
      </c>
      <c r="AM23" s="58" t="str">
        <f t="array" ref="AM23">INDEX(AE:AE,SMALL(IF(AE$1:AE$1000&lt;&gt;"",ROW($1:$1000),4^8),ROW(AE23)))&amp;""</f>
        <v/>
      </c>
      <c r="AN23" s="58" t="str">
        <f t="array" ref="AN23">INDEX(AF:AF,SMALL(IF(AF$1:AF$1000&lt;&gt;"",ROW($1:$1000),4^8),ROW(AF23)))&amp;""</f>
        <v/>
      </c>
      <c r="AO23" s="58" t="str">
        <f t="array" ref="AO23">INDEX(AG:AG,SMALL(IF(AG$1:AG$1000&lt;&gt;"",ROW($1:$1000),4^8),ROW(AG23)))&amp;""</f>
        <v/>
      </c>
      <c r="AP23" s="58" t="str">
        <f t="array" ref="AP23">INDEX(AH:AH,SMALL(IF(AH$1:AH$1000&lt;&gt;"",ROW($1:$1000),4^8),ROW(AH23)))&amp;""</f>
        <v/>
      </c>
      <c r="AQ23" s="58" t="str">
        <f t="array" ref="AQ23">INDEX(AI:AI,SMALL(IF(AI$1:AI$1000&lt;&gt;"",ROW($1:$1000),4^8),ROW(AI23)))&amp;""</f>
        <v/>
      </c>
      <c r="AR23" s="58" t="str">
        <f t="array" ref="AR23">INDEX(AJ:AJ,SMALL(IF(AJ$1:AJ$1000&lt;&gt;"",ROW($1:$1000),4^8),ROW(AJ23)))&amp;""</f>
        <v/>
      </c>
      <c r="AS23" s="58" t="str">
        <f t="array" ref="AS23">INDEX(AK:AK,SMALL(IF(AK$1:AK$1000&lt;&gt;"",ROW($1:$1000),4^8),ROW(AK23)))&amp;""</f>
        <v/>
      </c>
    </row>
    <row r="24" spans="1:45">
      <c r="A24" s="1" t="str">
        <f>IF(Overview_EN!C25=$A$1,Overview_EN!A25,"")</f>
        <v/>
      </c>
      <c r="B24" t="str">
        <f>IF(Overview_EN!C25=$B$1,Overview_EN!A25,"")</f>
        <v/>
      </c>
      <c r="C24" s="1" t="str">
        <f>IF(Overview_EN!C25=$C$1,Overview_EN!A25,"")</f>
        <v>Mboitata</v>
      </c>
      <c r="D24" t="str">
        <f>IF(Overview_EN!C25=$D$1,Overview_EN!A25,"")</f>
        <v/>
      </c>
      <c r="E24" t="str">
        <f>IF(Overview_EN!C25=$E$1,Overview_EN!A25,"")</f>
        <v/>
      </c>
      <c r="G24" t="str">
        <f t="array" ref="G24">INDEX(A:A,SMALL(IF($A$1:$A$1000&lt;&gt;"",ROW($1:$1000),4^8),ROW(A24)))&amp;""</f>
        <v/>
      </c>
      <c r="H24" t="str">
        <f t="array" ref="H24">INDEX(B:B,SMALL(IF($B$1:$B$1000&lt;&gt;"",ROW($1:$1000),4^8),ROW(B24)))&amp;""</f>
        <v/>
      </c>
      <c r="I24" t="str">
        <f t="array" ref="I24">INDEX(C:C,SMALL(IF($C$1:$C$1000&lt;&gt;"",ROW($1:$1000),4^8),ROW(C24)))&amp;""</f>
        <v/>
      </c>
      <c r="J24" t="str">
        <f t="array" ref="J24">INDEX(D:D,SMALL(IF($D$1:$D$1000&lt;&gt;"",ROW($1:$1000),4^8),ROW(D24)))&amp;""</f>
        <v/>
      </c>
      <c r="K24" t="str">
        <f t="array" ref="K24">INDEX(E:E,SMALL(IF($E$1:$E$1000&lt;&gt;"",ROW($1:$1000),4^8),ROW(E24)))&amp;""</f>
        <v/>
      </c>
      <c r="M24" s="1" t="str">
        <f>IF(Overview_EN!B25=M$1,Overview_EN!A25,"")</f>
        <v>Mboitata</v>
      </c>
      <c r="N24" s="1" t="str">
        <f>IF(Overview_EN!$B25=N$1,Overview_EN!$A25,"")</f>
        <v/>
      </c>
      <c r="O24" s="1" t="str">
        <f>IF(Overview_EN!$B25=O$1,Overview_EN!$A25,"")</f>
        <v/>
      </c>
      <c r="P24" s="1" t="str">
        <f>IF(Overview_EN!$B25=P$1,Overview_EN!$A25,"")</f>
        <v/>
      </c>
      <c r="Q24" s="1" t="str">
        <f>IF(Overview_EN!$B25=Q$1,Overview_EN!$A25,"")</f>
        <v/>
      </c>
      <c r="S24" t="str">
        <f t="array" ref="S24">INDEX(M:M,SMALL(IF(M$1:M$1000&lt;&gt;"",ROW($1:$1000),4^8),ROW(A24)))&amp;""</f>
        <v/>
      </c>
      <c r="T24" t="str">
        <f t="array" ref="T24">INDEX(N:N,SMALL(IF(N$1:N$1000&lt;&gt;"",ROW($1:$1000),4^8),ROW(B24)))&amp;""</f>
        <v/>
      </c>
      <c r="U24" t="str">
        <f t="array" ref="U24">INDEX(O:O,SMALL(IF(O$1:O$1000&lt;&gt;"",ROW($1:$1000),4^8),ROW(C24)))&amp;""</f>
        <v/>
      </c>
      <c r="V24" t="str">
        <f t="array" ref="V24">INDEX(P:P,SMALL(IF(P$1:P$1000&lt;&gt;"",ROW($1:$1000),4^8),ROW(D24)))&amp;""</f>
        <v/>
      </c>
      <c r="W24" t="str">
        <f t="array" ref="W24">INDEX(Q:Q,SMALL(IF(Q$1:Q$1000&lt;&gt;"",ROW($1:$1000),4^8),ROW(E24)))&amp;""</f>
        <v/>
      </c>
      <c r="Y24" t="str">
        <f>IF(Overview_EN!E25=$Y$1,Overview_EN!A25,"")</f>
        <v>Mboitata</v>
      </c>
      <c r="Z24" t="str">
        <f>IF(Overview_EN!E25=$Z$1,Overview_EN!A25,"")</f>
        <v/>
      </c>
      <c r="AB24" s="58" t="str">
        <f t="array" ref="AB24">INDEX(Y:Y,SMALL(IF(Y$1:Y$1000&lt;&gt;"",ROW($1:$1000),4^8),ROW(Y24)))&amp;""</f>
        <v/>
      </c>
      <c r="AC24" s="58" t="str">
        <f t="array" ref="AC24">INDEX(Z:Z,SMALL(IF(Z$1:Z$1000&lt;&gt;"",ROW($1:$1000),4^8),ROW(J24)))&amp;""</f>
        <v/>
      </c>
      <c r="AE24" s="1" t="str">
        <f>IF(Overview_EN!$D25=AE$1,Overview_EN!$A25,"")</f>
        <v/>
      </c>
      <c r="AF24" s="1" t="str">
        <f>IF(Overview_EN!$D25=AF$1,Overview_EN!$A25,"")</f>
        <v/>
      </c>
      <c r="AG24" s="1" t="str">
        <f>IF(Overview_EN!$D25=AG$1,Overview_EN!$A25,"")</f>
        <v/>
      </c>
      <c r="AH24" s="1" t="str">
        <f>IF(Overview_EN!$D25=AH$1,Overview_EN!$A25,"")</f>
        <v/>
      </c>
      <c r="AI24" s="1" t="str">
        <f>IF(Overview_EN!$D25=AI$1,Overview_EN!$A25,"")</f>
        <v/>
      </c>
      <c r="AJ24" s="1" t="str">
        <f>IF(Overview_EN!$D25=AJ$1,Overview_EN!$A25,"")</f>
        <v>Mboitata</v>
      </c>
      <c r="AK24" s="1" t="str">
        <f>IF(Overview_EN!$D25=AK$1,Overview_EN!$A25,"")</f>
        <v/>
      </c>
      <c r="AM24" s="58" t="str">
        <f t="array" ref="AM24">INDEX(AE:AE,SMALL(IF(AE$1:AE$1000&lt;&gt;"",ROW($1:$1000),4^8),ROW(AE24)))&amp;""</f>
        <v/>
      </c>
      <c r="AN24" s="58" t="str">
        <f t="array" ref="AN24">INDEX(AF:AF,SMALL(IF(AF$1:AF$1000&lt;&gt;"",ROW($1:$1000),4^8),ROW(AF24)))&amp;""</f>
        <v/>
      </c>
      <c r="AO24" s="58" t="str">
        <f t="array" ref="AO24">INDEX(AG:AG,SMALL(IF(AG$1:AG$1000&lt;&gt;"",ROW($1:$1000),4^8),ROW(AG24)))&amp;""</f>
        <v/>
      </c>
      <c r="AP24" s="58" t="str">
        <f t="array" ref="AP24">INDEX(AH:AH,SMALL(IF(AH$1:AH$1000&lt;&gt;"",ROW($1:$1000),4^8),ROW(AH24)))&amp;""</f>
        <v/>
      </c>
      <c r="AQ24" s="58" t="str">
        <f t="array" ref="AQ24">INDEX(AI:AI,SMALL(IF(AI$1:AI$1000&lt;&gt;"",ROW($1:$1000),4^8),ROW(AI24)))&amp;""</f>
        <v/>
      </c>
      <c r="AR24" s="58" t="str">
        <f t="array" ref="AR24">INDEX(AJ:AJ,SMALL(IF(AJ$1:AJ$1000&lt;&gt;"",ROW($1:$1000),4^8),ROW(AJ24)))&amp;""</f>
        <v/>
      </c>
      <c r="AS24" s="58" t="str">
        <f t="array" ref="AS24">INDEX(AK:AK,SMALL(IF(AK$1:AK$1000&lt;&gt;"",ROW($1:$1000),4^8),ROW(AK24)))&amp;""</f>
        <v/>
      </c>
    </row>
    <row r="25" spans="1:45">
      <c r="A25" s="1" t="str">
        <f>IF(Overview_EN!C26=$A$1,Overview_EN!A26,"")</f>
        <v>Minotaur</v>
      </c>
      <c r="B25" t="str">
        <f>IF(Overview_EN!C26=$B$1,Overview_EN!A26,"")</f>
        <v/>
      </c>
      <c r="C25" s="1" t="str">
        <f>IF(Overview_EN!C26=$C$1,Overview_EN!A26,"")</f>
        <v/>
      </c>
      <c r="D25" t="str">
        <f>IF(Overview_EN!C26=$D$1,Overview_EN!A26,"")</f>
        <v/>
      </c>
      <c r="E25" t="str">
        <f>IF(Overview_EN!C26=$E$1,Overview_EN!A26,"")</f>
        <v/>
      </c>
      <c r="G25" t="str">
        <f t="array" ref="G25">INDEX(A:A,SMALL(IF($A$1:$A$1000&lt;&gt;"",ROW($1:$1000),4^8),ROW(A25)))&amp;""</f>
        <v/>
      </c>
      <c r="H25" t="str">
        <f t="array" ref="H25">INDEX(B:B,SMALL(IF($B$1:$B$1000&lt;&gt;"",ROW($1:$1000),4^8),ROW(B25)))&amp;""</f>
        <v/>
      </c>
      <c r="I25" t="str">
        <f t="array" ref="I25">INDEX(C:C,SMALL(IF($C$1:$C$1000&lt;&gt;"",ROW($1:$1000),4^8),ROW(C25)))&amp;""</f>
        <v/>
      </c>
      <c r="J25" t="str">
        <f t="array" ref="J25">INDEX(D:D,SMALL(IF($D$1:$D$1000&lt;&gt;"",ROW($1:$1000),4^8),ROW(D25)))&amp;""</f>
        <v/>
      </c>
      <c r="K25" t="str">
        <f t="array" ref="K25">INDEX(E:E,SMALL(IF($E$1:$E$1000&lt;&gt;"",ROW($1:$1000),4^8),ROW(E25)))&amp;""</f>
        <v/>
      </c>
      <c r="M25" s="1" t="str">
        <f>IF(Overview_EN!B26=M$1,Overview_EN!A26,"")</f>
        <v>Minotaur</v>
      </c>
      <c r="N25" s="1" t="str">
        <f>IF(Overview_EN!$B26=N$1,Overview_EN!$A26,"")</f>
        <v/>
      </c>
      <c r="O25" s="1" t="str">
        <f>IF(Overview_EN!$B26=O$1,Overview_EN!$A26,"")</f>
        <v/>
      </c>
      <c r="P25" s="1" t="str">
        <f>IF(Overview_EN!$B26=P$1,Overview_EN!$A26,"")</f>
        <v/>
      </c>
      <c r="Q25" s="1" t="str">
        <f>IF(Overview_EN!$B26=Q$1,Overview_EN!$A26,"")</f>
        <v/>
      </c>
      <c r="S25" t="str">
        <f t="array" ref="S25">INDEX(M:M,SMALL(IF(M$1:M$1000&lt;&gt;"",ROW($1:$1000),4^8),ROW(A25)))&amp;""</f>
        <v/>
      </c>
      <c r="T25" t="str">
        <f t="array" ref="T25">INDEX(N:N,SMALL(IF(N$1:N$1000&lt;&gt;"",ROW($1:$1000),4^8),ROW(B25)))&amp;""</f>
        <v/>
      </c>
      <c r="U25" t="str">
        <f t="array" ref="U25">INDEX(O:O,SMALL(IF(O$1:O$1000&lt;&gt;"",ROW($1:$1000),4^8),ROW(C25)))&amp;""</f>
        <v/>
      </c>
      <c r="V25" t="str">
        <f t="array" ref="V25">INDEX(P:P,SMALL(IF(P$1:P$1000&lt;&gt;"",ROW($1:$1000),4^8),ROW(D25)))&amp;""</f>
        <v/>
      </c>
      <c r="W25" t="str">
        <f t="array" ref="W25">INDEX(Q:Q,SMALL(IF(Q$1:Q$1000&lt;&gt;"",ROW($1:$1000),4^8),ROW(E25)))&amp;""</f>
        <v/>
      </c>
      <c r="Y25" t="str">
        <f>IF(Overview_EN!E26=$Y$1,Overview_EN!A26,"")</f>
        <v>Minotaur</v>
      </c>
      <c r="Z25" t="str">
        <f>IF(Overview_EN!E26=$Z$1,Overview_EN!A26,"")</f>
        <v/>
      </c>
      <c r="AB25" s="58" t="str">
        <f t="array" ref="AB25">INDEX(Y:Y,SMALL(IF(Y$1:Y$1000&lt;&gt;"",ROW($1:$1000),4^8),ROW(Y25)))&amp;""</f>
        <v/>
      </c>
      <c r="AC25" s="58" t="str">
        <f t="array" ref="AC25">INDEX(Z:Z,SMALL(IF(Z$1:Z$1000&lt;&gt;"",ROW($1:$1000),4^8),ROW(J25)))&amp;""</f>
        <v/>
      </c>
      <c r="AE25" s="1" t="str">
        <f>IF(Overview_EN!$D26=AE$1,Overview_EN!$A26,"")</f>
        <v/>
      </c>
      <c r="AF25" s="1" t="str">
        <f>IF(Overview_EN!$D26=AF$1,Overview_EN!$A26,"")</f>
        <v/>
      </c>
      <c r="AG25" s="1" t="str">
        <f>IF(Overview_EN!$D26=AG$1,Overview_EN!$A26,"")</f>
        <v/>
      </c>
      <c r="AH25" s="1" t="str">
        <f>IF(Overview_EN!$D26=AH$1,Overview_EN!$A26,"")</f>
        <v>Minotaur</v>
      </c>
      <c r="AI25" s="1" t="str">
        <f>IF(Overview_EN!$D26=AI$1,Overview_EN!$A26,"")</f>
        <v/>
      </c>
      <c r="AJ25" s="1" t="str">
        <f>IF(Overview_EN!$D26=AJ$1,Overview_EN!$A26,"")</f>
        <v/>
      </c>
      <c r="AK25" s="1" t="str">
        <f>IF(Overview_EN!$D26=AK$1,Overview_EN!$A26,"")</f>
        <v/>
      </c>
      <c r="AM25" s="58" t="str">
        <f t="array" ref="AM25">INDEX(AE:AE,SMALL(IF(AE$1:AE$1000&lt;&gt;"",ROW($1:$1000),4^8),ROW(AE25)))&amp;""</f>
        <v/>
      </c>
      <c r="AN25" s="58" t="str">
        <f t="array" ref="AN25">INDEX(AF:AF,SMALL(IF(AF$1:AF$1000&lt;&gt;"",ROW($1:$1000),4^8),ROW(AF25)))&amp;""</f>
        <v/>
      </c>
      <c r="AO25" s="58" t="str">
        <f t="array" ref="AO25">INDEX(AG:AG,SMALL(IF(AG$1:AG$1000&lt;&gt;"",ROW($1:$1000),4^8),ROW(AG25)))&amp;""</f>
        <v/>
      </c>
      <c r="AP25" s="58" t="str">
        <f t="array" ref="AP25">INDEX(AH:AH,SMALL(IF(AH$1:AH$1000&lt;&gt;"",ROW($1:$1000),4^8),ROW(AH25)))&amp;""</f>
        <v/>
      </c>
      <c r="AQ25" s="58" t="str">
        <f t="array" ref="AQ25">INDEX(AI:AI,SMALL(IF(AI$1:AI$1000&lt;&gt;"",ROW($1:$1000),4^8),ROW(AI25)))&amp;""</f>
        <v/>
      </c>
      <c r="AR25" s="58" t="str">
        <f t="array" ref="AR25">INDEX(AJ:AJ,SMALL(IF(AJ$1:AJ$1000&lt;&gt;"",ROW($1:$1000),4^8),ROW(AJ25)))&amp;""</f>
        <v/>
      </c>
      <c r="AS25" s="58" t="str">
        <f t="array" ref="AS25">INDEX(AK:AK,SMALL(IF(AK$1:AK$1000&lt;&gt;"",ROW($1:$1000),4^8),ROW(AK25)))&amp;""</f>
        <v/>
      </c>
    </row>
    <row r="26" spans="1:45">
      <c r="A26" s="1" t="str">
        <f>IF(Overview_EN!C27=$A$1,Overview_EN!A27,"")</f>
        <v/>
      </c>
      <c r="B26" t="str">
        <f>IF(Overview_EN!C27=$B$1,Overview_EN!A27,"")</f>
        <v/>
      </c>
      <c r="C26" s="1" t="str">
        <f>IF(Overview_EN!C27=$C$1,Overview_EN!A27,"")</f>
        <v/>
      </c>
      <c r="D26" t="str">
        <f>IF(Overview_EN!C27=$D$1,Overview_EN!A27,"")</f>
        <v/>
      </c>
      <c r="E26" t="str">
        <f>IF(Overview_EN!C27=$E$1,Overview_EN!A27,"")</f>
        <v>Chang'e</v>
      </c>
      <c r="G26" t="str">
        <f t="array" ref="G26">INDEX(A:A,SMALL(IF($A$1:$A$1000&lt;&gt;"",ROW($1:$1000),4^8),ROW(A26)))&amp;""</f>
        <v/>
      </c>
      <c r="H26" t="str">
        <f t="array" ref="H26">INDEX(B:B,SMALL(IF($B$1:$B$1000&lt;&gt;"",ROW($1:$1000),4^8),ROW(B26)))&amp;""</f>
        <v/>
      </c>
      <c r="I26" t="str">
        <f t="array" ref="I26">INDEX(C:C,SMALL(IF($C$1:$C$1000&lt;&gt;"",ROW($1:$1000),4^8),ROW(C26)))&amp;""</f>
        <v/>
      </c>
      <c r="J26" t="str">
        <f t="array" ref="J26">INDEX(D:D,SMALL(IF($D$1:$D$1000&lt;&gt;"",ROW($1:$1000),4^8),ROW(D26)))&amp;""</f>
        <v/>
      </c>
      <c r="K26" t="str">
        <f t="array" ref="K26">INDEX(E:E,SMALL(IF($E$1:$E$1000&lt;&gt;"",ROW($1:$1000),4^8),ROW(E26)))&amp;""</f>
        <v/>
      </c>
      <c r="M26" s="1" t="str">
        <f>IF(Overview_EN!B27=M$1,Overview_EN!A27,"")</f>
        <v/>
      </c>
      <c r="N26" s="1" t="str">
        <f>IF(Overview_EN!$B27=N$1,Overview_EN!$A27,"")</f>
        <v/>
      </c>
      <c r="O26" s="1" t="str">
        <f>IF(Overview_EN!$B27=O$1,Overview_EN!$A27,"")</f>
        <v/>
      </c>
      <c r="P26" s="1" t="str">
        <f>IF(Overview_EN!$B27=P$1,Overview_EN!$A27,"")</f>
        <v/>
      </c>
      <c r="Q26" s="1" t="str">
        <f>IF(Overview_EN!$B27=Q$1,Overview_EN!$A27,"")</f>
        <v>Chang'e</v>
      </c>
      <c r="S26" t="str">
        <f t="array" ref="S26">INDEX(M:M,SMALL(IF(M$1:M$1000&lt;&gt;"",ROW($1:$1000),4^8),ROW(A26)))&amp;""</f>
        <v/>
      </c>
      <c r="T26" t="str">
        <f t="array" ref="T26">INDEX(N:N,SMALL(IF(N$1:N$1000&lt;&gt;"",ROW($1:$1000),4^8),ROW(B26)))&amp;""</f>
        <v/>
      </c>
      <c r="U26" t="str">
        <f t="array" ref="U26">INDEX(O:O,SMALL(IF(O$1:O$1000&lt;&gt;"",ROW($1:$1000),4^8),ROW(C26)))&amp;""</f>
        <v/>
      </c>
      <c r="V26" t="str">
        <f t="array" ref="V26">INDEX(P:P,SMALL(IF(P$1:P$1000&lt;&gt;"",ROW($1:$1000),4^8),ROW(D26)))&amp;""</f>
        <v/>
      </c>
      <c r="W26" t="str">
        <f t="array" ref="W26">INDEX(Q:Q,SMALL(IF(Q$1:Q$1000&lt;&gt;"",ROW($1:$1000),4^8),ROW(E26)))&amp;""</f>
        <v/>
      </c>
      <c r="Y26" t="str">
        <f>IF(Overview_EN!E27=$Y$1,Overview_EN!A27,"")</f>
        <v/>
      </c>
      <c r="Z26" t="str">
        <f>IF(Overview_EN!E27=$Z$1,Overview_EN!A27,"")</f>
        <v>Chang'e</v>
      </c>
      <c r="AB26" s="58" t="str">
        <f t="array" ref="AB26">INDEX(Y:Y,SMALL(IF(Y$1:Y$1000&lt;&gt;"",ROW($1:$1000),4^8),ROW(Y26)))&amp;""</f>
        <v/>
      </c>
      <c r="AC26" s="58" t="str">
        <f t="array" ref="AC26">INDEX(Z:Z,SMALL(IF(Z$1:Z$1000&lt;&gt;"",ROW($1:$1000),4^8),ROW(J26)))&amp;""</f>
        <v/>
      </c>
      <c r="AE26" s="1" t="str">
        <f>IF(Overview_EN!$D27=AE$1,Overview_EN!$A27,"")</f>
        <v/>
      </c>
      <c r="AF26" s="1" t="str">
        <f>IF(Overview_EN!$D27=AF$1,Overview_EN!$A27,"")</f>
        <v>Chang'e</v>
      </c>
      <c r="AG26" s="1" t="str">
        <f>IF(Overview_EN!$D27=AG$1,Overview_EN!$A27,"")</f>
        <v/>
      </c>
      <c r="AH26" s="1" t="str">
        <f>IF(Overview_EN!$D27=AH$1,Overview_EN!$A27,"")</f>
        <v/>
      </c>
      <c r="AI26" s="1" t="str">
        <f>IF(Overview_EN!$D27=AI$1,Overview_EN!$A27,"")</f>
        <v/>
      </c>
      <c r="AJ26" s="1" t="str">
        <f>IF(Overview_EN!$D27=AJ$1,Overview_EN!$A27,"")</f>
        <v/>
      </c>
      <c r="AK26" s="1" t="str">
        <f>IF(Overview_EN!$D27=AK$1,Overview_EN!$A27,"")</f>
        <v/>
      </c>
      <c r="AM26" s="58" t="str">
        <f t="array" ref="AM26">INDEX(AE:AE,SMALL(IF(AE$1:AE$1000&lt;&gt;"",ROW($1:$1000),4^8),ROW(AE26)))&amp;""</f>
        <v/>
      </c>
      <c r="AN26" s="58" t="str">
        <f t="array" ref="AN26">INDEX(AF:AF,SMALL(IF(AF$1:AF$1000&lt;&gt;"",ROW($1:$1000),4^8),ROW(AF26)))&amp;""</f>
        <v/>
      </c>
      <c r="AO26" s="58" t="str">
        <f t="array" ref="AO26">INDEX(AG:AG,SMALL(IF(AG$1:AG$1000&lt;&gt;"",ROW($1:$1000),4^8),ROW(AG26)))&amp;""</f>
        <v/>
      </c>
      <c r="AP26" s="58" t="str">
        <f t="array" ref="AP26">INDEX(AH:AH,SMALL(IF(AH$1:AH$1000&lt;&gt;"",ROW($1:$1000),4^8),ROW(AH26)))&amp;""</f>
        <v/>
      </c>
      <c r="AQ26" s="58" t="str">
        <f t="array" ref="AQ26">INDEX(AI:AI,SMALL(IF(AI$1:AI$1000&lt;&gt;"",ROW($1:$1000),4^8),ROW(AI26)))&amp;""</f>
        <v/>
      </c>
      <c r="AR26" s="58" t="str">
        <f t="array" ref="AR26">INDEX(AJ:AJ,SMALL(IF(AJ$1:AJ$1000&lt;&gt;"",ROW($1:$1000),4^8),ROW(AJ26)))&amp;""</f>
        <v/>
      </c>
      <c r="AS26" s="58" t="str">
        <f t="array" ref="AS26">INDEX(AK:AK,SMALL(IF(AK$1:AK$1000&lt;&gt;"",ROW($1:$1000),4^8),ROW(AK26)))&amp;""</f>
        <v/>
      </c>
    </row>
    <row r="27" spans="1:45">
      <c r="A27" s="1" t="str">
        <f>IF(Overview_EN!C28=$A$1,Overview_EN!A28,"")</f>
        <v/>
      </c>
      <c r="B27" t="str">
        <f>IF(Overview_EN!C28=$B$1,Overview_EN!A28,"")</f>
        <v/>
      </c>
      <c r="C27" s="1" t="str">
        <f>IF(Overview_EN!C28=$C$1,Overview_EN!A28,"")</f>
        <v/>
      </c>
      <c r="D27" t="str">
        <f>IF(Overview_EN!C28=$D$1,Overview_EN!A28,"")</f>
        <v/>
      </c>
      <c r="E27" t="str">
        <f>IF(Overview_EN!C28=$E$1,Overview_EN!A28,"")</f>
        <v/>
      </c>
      <c r="G27" t="str">
        <f t="array" ref="G27">INDEX(A:A,SMALL(IF($A$1:$A$1000&lt;&gt;"",ROW($1:$1000),4^8),ROW(A27)))&amp;""</f>
        <v/>
      </c>
      <c r="H27" t="str">
        <f t="array" ref="H27">INDEX(B:B,SMALL(IF($B$1:$B$1000&lt;&gt;"",ROW($1:$1000),4^8),ROW(B27)))&amp;""</f>
        <v/>
      </c>
      <c r="I27" t="str">
        <f t="array" ref="I27">INDEX(C:C,SMALL(IF($C$1:$C$1000&lt;&gt;"",ROW($1:$1000),4^8),ROW(C27)))&amp;""</f>
        <v/>
      </c>
      <c r="J27" t="str">
        <f t="array" ref="J27">INDEX(D:D,SMALL(IF($D$1:$D$1000&lt;&gt;"",ROW($1:$1000),4^8),ROW(D27)))&amp;""</f>
        <v/>
      </c>
      <c r="K27" t="str">
        <f t="array" ref="K27">INDEX(E:E,SMALL(IF($E$1:$E$1000&lt;&gt;"",ROW($1:$1000),4^8),ROW(E27)))&amp;""</f>
        <v/>
      </c>
      <c r="M27" s="1" t="str">
        <f>IF(Overview_EN!B28=M$1,Overview_EN!A28,"")</f>
        <v/>
      </c>
      <c r="N27" s="1" t="str">
        <f>IF(Overview_EN!$B28=N$1,Overview_EN!$A28,"")</f>
        <v>Green Tank</v>
      </c>
      <c r="O27" s="1" t="str">
        <f>IF(Overview_EN!$B28=O$1,Overview_EN!$A28,"")</f>
        <v/>
      </c>
      <c r="P27" s="1" t="str">
        <f>IF(Overview_EN!$B28=P$1,Overview_EN!$A28,"")</f>
        <v/>
      </c>
      <c r="Q27" s="1" t="str">
        <f>IF(Overview_EN!$B28=Q$1,Overview_EN!$A28,"")</f>
        <v/>
      </c>
      <c r="S27" t="str">
        <f t="array" ref="S27">INDEX(M:M,SMALL(IF(M$1:M$1000&lt;&gt;"",ROW($1:$1000),4^8),ROW(A27)))&amp;""</f>
        <v/>
      </c>
      <c r="T27" t="str">
        <f t="array" ref="T27">INDEX(N:N,SMALL(IF(N$1:N$1000&lt;&gt;"",ROW($1:$1000),4^8),ROW(B27)))&amp;""</f>
        <v/>
      </c>
      <c r="U27" t="str">
        <f t="array" ref="U27">INDEX(O:O,SMALL(IF(O$1:O$1000&lt;&gt;"",ROW($1:$1000),4^8),ROW(C27)))&amp;""</f>
        <v/>
      </c>
      <c r="V27" t="str">
        <f t="array" ref="V27">INDEX(P:P,SMALL(IF(P$1:P$1000&lt;&gt;"",ROW($1:$1000),4^8),ROW(D27)))&amp;""</f>
        <v/>
      </c>
      <c r="W27" t="str">
        <f t="array" ref="W27">INDEX(Q:Q,SMALL(IF(Q$1:Q$1000&lt;&gt;"",ROW($1:$1000),4^8),ROW(E27)))&amp;""</f>
        <v/>
      </c>
      <c r="Y27" t="str">
        <f>IF(Overview_EN!E28=$Y$1,Overview_EN!A28,"")</f>
        <v/>
      </c>
      <c r="Z27" t="str">
        <f>IF(Overview_EN!E28=$Z$1,Overview_EN!A28,"")</f>
        <v/>
      </c>
      <c r="AB27" s="58" t="str">
        <f t="array" ref="AB27">INDEX(Y:Y,SMALL(IF(Y$1:Y$1000&lt;&gt;"",ROW($1:$1000),4^8),ROW(Y27)))&amp;""</f>
        <v/>
      </c>
      <c r="AC27" s="58" t="str">
        <f t="array" ref="AC27">INDEX(Z:Z,SMALL(IF(Z$1:Z$1000&lt;&gt;"",ROW($1:$1000),4^8),ROW(J27)))&amp;""</f>
        <v/>
      </c>
      <c r="AE27" s="1" t="str">
        <f>IF(Overview_EN!$D28=AE$1,Overview_EN!$A28,"")</f>
        <v/>
      </c>
      <c r="AF27" s="1" t="str">
        <f>IF(Overview_EN!$D28=AF$1,Overview_EN!$A28,"")</f>
        <v/>
      </c>
      <c r="AG27" s="1" t="str">
        <f>IF(Overview_EN!$D28=AG$1,Overview_EN!$A28,"")</f>
        <v/>
      </c>
      <c r="AH27" s="1" t="str">
        <f>IF(Overview_EN!$D28=AH$1,Overview_EN!$A28,"")</f>
        <v/>
      </c>
      <c r="AI27" s="1" t="str">
        <f>IF(Overview_EN!$D28=AI$1,Overview_EN!$A28,"")</f>
        <v/>
      </c>
      <c r="AJ27" s="1" t="str">
        <f>IF(Overview_EN!$D28=AJ$1,Overview_EN!$A28,"")</f>
        <v/>
      </c>
      <c r="AK27" s="1" t="str">
        <f>IF(Overview_EN!$D28=AK$1,Overview_EN!$A28,"")</f>
        <v/>
      </c>
      <c r="AM27" s="58" t="str">
        <f t="array" ref="AM27">INDEX(AE:AE,SMALL(IF(AE$1:AE$1000&lt;&gt;"",ROW($1:$1000),4^8),ROW(AE27)))&amp;""</f>
        <v/>
      </c>
      <c r="AN27" s="58" t="str">
        <f t="array" ref="AN27">INDEX(AF:AF,SMALL(IF(AF$1:AF$1000&lt;&gt;"",ROW($1:$1000),4^8),ROW(AF27)))&amp;""</f>
        <v/>
      </c>
      <c r="AO27" s="58" t="str">
        <f t="array" ref="AO27">INDEX(AG:AG,SMALL(IF(AG$1:AG$1000&lt;&gt;"",ROW($1:$1000),4^8),ROW(AG27)))&amp;""</f>
        <v/>
      </c>
      <c r="AP27" s="58" t="str">
        <f t="array" ref="AP27">INDEX(AH:AH,SMALL(IF(AH$1:AH$1000&lt;&gt;"",ROW($1:$1000),4^8),ROW(AH27)))&amp;""</f>
        <v/>
      </c>
      <c r="AQ27" s="58" t="str">
        <f t="array" ref="AQ27">INDEX(AI:AI,SMALL(IF(AI$1:AI$1000&lt;&gt;"",ROW($1:$1000),4^8),ROW(AI27)))&amp;""</f>
        <v/>
      </c>
      <c r="AR27" s="58" t="str">
        <f t="array" ref="AR27">INDEX(AJ:AJ,SMALL(IF(AJ$1:AJ$1000&lt;&gt;"",ROW($1:$1000),4^8),ROW(AJ27)))&amp;""</f>
        <v/>
      </c>
      <c r="AS27" s="58" t="str">
        <f t="array" ref="AS27">INDEX(AK:AK,SMALL(IF(AK$1:AK$1000&lt;&gt;"",ROW($1:$1000),4^8),ROW(AK27)))&amp;""</f>
        <v/>
      </c>
    </row>
    <row r="28" spans="1:45">
      <c r="A28" s="1" t="str">
        <f>IF(Overview_EN!C29=$A$1,Overview_EN!A29,"")</f>
        <v/>
      </c>
      <c r="B28" t="str">
        <f>IF(Overview_EN!C29=$B$1,Overview_EN!A29,"")</f>
        <v/>
      </c>
      <c r="C28" s="1" t="str">
        <f>IF(Overview_EN!C29=$C$1,Overview_EN!A29,"")</f>
        <v/>
      </c>
      <c r="D28" t="str">
        <f>IF(Overview_EN!C29=$D$1,Overview_EN!A29,"")</f>
        <v/>
      </c>
      <c r="E28" t="str">
        <f>IF(Overview_EN!C29=$E$1,Overview_EN!A29,"")</f>
        <v>Unicorn</v>
      </c>
      <c r="G28" t="str">
        <f t="array" ref="G28">INDEX(A:A,SMALL(IF($A$1:$A$1000&lt;&gt;"",ROW($1:$1000),4^8),ROW(A28)))&amp;""</f>
        <v/>
      </c>
      <c r="H28" t="str">
        <f t="array" ref="H28">INDEX(B:B,SMALL(IF($B$1:$B$1000&lt;&gt;"",ROW($1:$1000),4^8),ROW(B28)))&amp;""</f>
        <v/>
      </c>
      <c r="I28" t="str">
        <f t="array" ref="I28">INDEX(C:C,SMALL(IF($C$1:$C$1000&lt;&gt;"",ROW($1:$1000),4^8),ROW(C28)))&amp;""</f>
        <v/>
      </c>
      <c r="J28" t="str">
        <f t="array" ref="J28">INDEX(D:D,SMALL(IF($D$1:$D$1000&lt;&gt;"",ROW($1:$1000),4^8),ROW(D28)))&amp;""</f>
        <v/>
      </c>
      <c r="K28" t="str">
        <f t="array" ref="K28">INDEX(E:E,SMALL(IF($E$1:$E$1000&lt;&gt;"",ROW($1:$1000),4^8),ROW(E28)))&amp;""</f>
        <v/>
      </c>
      <c r="M28" s="1" t="str">
        <f>IF(Overview_EN!B29=M$1,Overview_EN!A29,"")</f>
        <v/>
      </c>
      <c r="N28" s="1" t="str">
        <f>IF(Overview_EN!$B29=N$1,Overview_EN!$A29,"")</f>
        <v/>
      </c>
      <c r="O28" s="1" t="str">
        <f>IF(Overview_EN!$B29=O$1,Overview_EN!$A29,"")</f>
        <v/>
      </c>
      <c r="P28" s="1" t="str">
        <f>IF(Overview_EN!$B29=P$1,Overview_EN!$A29,"")</f>
        <v/>
      </c>
      <c r="Q28" s="1" t="str">
        <f>IF(Overview_EN!$B29=Q$1,Overview_EN!$A29,"")</f>
        <v>Unicorn</v>
      </c>
      <c r="S28" t="str">
        <f t="array" ref="S28">INDEX(M:M,SMALL(IF(M$1:M$1000&lt;&gt;"",ROW($1:$1000),4^8),ROW(A28)))&amp;""</f>
        <v/>
      </c>
      <c r="T28" t="str">
        <f t="array" ref="T28">INDEX(N:N,SMALL(IF(N$1:N$1000&lt;&gt;"",ROW($1:$1000),4^8),ROW(B28)))&amp;""</f>
        <v/>
      </c>
      <c r="U28" t="str">
        <f t="array" ref="U28">INDEX(O:O,SMALL(IF(O$1:O$1000&lt;&gt;"",ROW($1:$1000),4^8),ROW(C28)))&amp;""</f>
        <v/>
      </c>
      <c r="V28" t="str">
        <f t="array" ref="V28">INDEX(P:P,SMALL(IF(P$1:P$1000&lt;&gt;"",ROW($1:$1000),4^8),ROW(D28)))&amp;""</f>
        <v/>
      </c>
      <c r="W28" t="str">
        <f t="array" ref="W28">INDEX(Q:Q,SMALL(IF(Q$1:Q$1000&lt;&gt;"",ROW($1:$1000),4^8),ROW(E28)))&amp;""</f>
        <v/>
      </c>
      <c r="Y28" t="str">
        <f>IF(Overview_EN!E29=$Y$1,Overview_EN!A29,"")</f>
        <v>Unicorn</v>
      </c>
      <c r="Z28" t="str">
        <f>IF(Overview_EN!E29=$Z$1,Overview_EN!A29,"")</f>
        <v/>
      </c>
      <c r="AB28" s="58" t="str">
        <f t="array" ref="AB28">INDEX(Y:Y,SMALL(IF(Y$1:Y$1000&lt;&gt;"",ROW($1:$1000),4^8),ROW(Y28)))&amp;""</f>
        <v/>
      </c>
      <c r="AC28" s="58" t="str">
        <f t="array" ref="AC28">INDEX(Z:Z,SMALL(IF(Z$1:Z$1000&lt;&gt;"",ROW($1:$1000),4^8),ROW(J28)))&amp;""</f>
        <v/>
      </c>
      <c r="AE28" s="1" t="str">
        <f>IF(Overview_EN!$D29=AE$1,Overview_EN!$A29,"")</f>
        <v/>
      </c>
      <c r="AF28" s="1" t="str">
        <f>IF(Overview_EN!$D29=AF$1,Overview_EN!$A29,"")</f>
        <v/>
      </c>
      <c r="AG28" s="1" t="str">
        <f>IF(Overview_EN!$D29=AG$1,Overview_EN!$A29,"")</f>
        <v/>
      </c>
      <c r="AH28" s="1" t="str">
        <f>IF(Overview_EN!$D29=AH$1,Overview_EN!$A29,"")</f>
        <v>Unicorn</v>
      </c>
      <c r="AI28" s="1" t="str">
        <f>IF(Overview_EN!$D29=AI$1,Overview_EN!$A29,"")</f>
        <v/>
      </c>
      <c r="AJ28" s="1" t="str">
        <f>IF(Overview_EN!$D29=AJ$1,Overview_EN!$A29,"")</f>
        <v/>
      </c>
      <c r="AK28" s="1" t="str">
        <f>IF(Overview_EN!$D29=AK$1,Overview_EN!$A29,"")</f>
        <v/>
      </c>
      <c r="AM28" s="58" t="str">
        <f t="array" ref="AM28">INDEX(AE:AE,SMALL(IF(AE$1:AE$1000&lt;&gt;"",ROW($1:$1000),4^8),ROW(AE28)))&amp;""</f>
        <v/>
      </c>
      <c r="AN28" s="58" t="str">
        <f t="array" ref="AN28">INDEX(AF:AF,SMALL(IF(AF$1:AF$1000&lt;&gt;"",ROW($1:$1000),4^8),ROW(AF28)))&amp;""</f>
        <v/>
      </c>
      <c r="AO28" s="58" t="str">
        <f t="array" ref="AO28">INDEX(AG:AG,SMALL(IF(AG$1:AG$1000&lt;&gt;"",ROW($1:$1000),4^8),ROW(AG28)))&amp;""</f>
        <v/>
      </c>
      <c r="AP28" s="58" t="str">
        <f t="array" ref="AP28">INDEX(AH:AH,SMALL(IF(AH$1:AH$1000&lt;&gt;"",ROW($1:$1000),4^8),ROW(AH28)))&amp;""</f>
        <v/>
      </c>
      <c r="AQ28" s="58" t="str">
        <f t="array" ref="AQ28">INDEX(AI:AI,SMALL(IF(AI$1:AI$1000&lt;&gt;"",ROW($1:$1000),4^8),ROW(AI28)))&amp;""</f>
        <v/>
      </c>
      <c r="AR28" s="58" t="str">
        <f t="array" ref="AR28">INDEX(AJ:AJ,SMALL(IF(AJ$1:AJ$1000&lt;&gt;"",ROW($1:$1000),4^8),ROW(AJ28)))&amp;""</f>
        <v/>
      </c>
      <c r="AS28" s="58" t="str">
        <f t="array" ref="AS28">INDEX(AK:AK,SMALL(IF(AK$1:AK$1000&lt;&gt;"",ROW($1:$1000),4^8),ROW(AK28)))&amp;""</f>
        <v/>
      </c>
    </row>
    <row r="29" spans="1:45">
      <c r="A29" s="1" t="str">
        <f>IF(Overview_EN!C30=$A$1,Overview_EN!A30,"")</f>
        <v/>
      </c>
      <c r="B29" t="str">
        <f>IF(Overview_EN!C30=$B$1,Overview_EN!A30,"")</f>
        <v>Keres</v>
      </c>
      <c r="C29" s="1" t="str">
        <f>IF(Overview_EN!C30=$C$1,Overview_EN!A30,"")</f>
        <v/>
      </c>
      <c r="D29" t="str">
        <f>IF(Overview_EN!C30=$D$1,Overview_EN!A30,"")</f>
        <v/>
      </c>
      <c r="E29" t="str">
        <f>IF(Overview_EN!C30=$E$1,Overview_EN!A30,"")</f>
        <v/>
      </c>
      <c r="G29" t="str">
        <f t="array" ref="G29">INDEX(A:A,SMALL(IF($A$1:$A$1000&lt;&gt;"",ROW($1:$1000),4^8),ROW(A29)))&amp;""</f>
        <v/>
      </c>
      <c r="H29" t="str">
        <f t="array" ref="H29">INDEX(B:B,SMALL(IF($B$1:$B$1000&lt;&gt;"",ROW($1:$1000),4^8),ROW(B29)))&amp;""</f>
        <v/>
      </c>
      <c r="I29" t="str">
        <f t="array" ref="I29">INDEX(C:C,SMALL(IF($C$1:$C$1000&lt;&gt;"",ROW($1:$1000),4^8),ROW(C29)))&amp;""</f>
        <v/>
      </c>
      <c r="J29" t="str">
        <f t="array" ref="J29">INDEX(D:D,SMALL(IF($D$1:$D$1000&lt;&gt;"",ROW($1:$1000),4^8),ROW(D29)))&amp;""</f>
        <v/>
      </c>
      <c r="K29" t="str">
        <f t="array" ref="K29">INDEX(E:E,SMALL(IF($E$1:$E$1000&lt;&gt;"",ROW($1:$1000),4^8),ROW(E29)))&amp;""</f>
        <v/>
      </c>
      <c r="M29" s="1" t="str">
        <f>IF(Overview_EN!B30=M$1,Overview_EN!A30,"")</f>
        <v/>
      </c>
      <c r="N29" s="1" t="str">
        <f>IF(Overview_EN!$B30=N$1,Overview_EN!$A30,"")</f>
        <v/>
      </c>
      <c r="O29" s="1" t="str">
        <f>IF(Overview_EN!$B30=O$1,Overview_EN!$A30,"")</f>
        <v/>
      </c>
      <c r="P29" s="1" t="str">
        <f>IF(Overview_EN!$B30=P$1,Overview_EN!$A30,"")</f>
        <v>Keres</v>
      </c>
      <c r="Q29" s="1" t="str">
        <f>IF(Overview_EN!$B30=Q$1,Overview_EN!$A30,"")</f>
        <v/>
      </c>
      <c r="S29" t="str">
        <f t="array" ref="S29">INDEX(M:M,SMALL(IF(M$1:M$1000&lt;&gt;"",ROW($1:$1000),4^8),ROW(A29)))&amp;""</f>
        <v/>
      </c>
      <c r="T29" t="str">
        <f t="array" ref="T29">INDEX(N:N,SMALL(IF(N$1:N$1000&lt;&gt;"",ROW($1:$1000),4^8),ROW(B29)))&amp;""</f>
        <v/>
      </c>
      <c r="U29" t="str">
        <f t="array" ref="U29">INDEX(O:O,SMALL(IF(O$1:O$1000&lt;&gt;"",ROW($1:$1000),4^8),ROW(C29)))&amp;""</f>
        <v/>
      </c>
      <c r="V29" t="str">
        <f t="array" ref="V29">INDEX(P:P,SMALL(IF(P$1:P$1000&lt;&gt;"",ROW($1:$1000),4^8),ROW(D29)))&amp;""</f>
        <v/>
      </c>
      <c r="W29" t="str">
        <f t="array" ref="W29">INDEX(Q:Q,SMALL(IF(Q$1:Q$1000&lt;&gt;"",ROW($1:$1000),4^8),ROW(E29)))&amp;""</f>
        <v/>
      </c>
      <c r="Y29" t="str">
        <f>IF(Overview_EN!E30=$Y$1,Overview_EN!A30,"")</f>
        <v/>
      </c>
      <c r="Z29" t="str">
        <f>IF(Overview_EN!E30=$Z$1,Overview_EN!A30,"")</f>
        <v>Keres</v>
      </c>
      <c r="AB29" s="58" t="str">
        <f t="array" ref="AB29">INDEX(Y:Y,SMALL(IF(Y$1:Y$1000&lt;&gt;"",ROW($1:$1000),4^8),ROW(Y29)))&amp;""</f>
        <v/>
      </c>
      <c r="AC29" s="58" t="str">
        <f t="array" ref="AC29">INDEX(Z:Z,SMALL(IF(Z$1:Z$1000&lt;&gt;"",ROW($1:$1000),4^8),ROW(J29)))&amp;""</f>
        <v/>
      </c>
      <c r="AE29" s="1" t="str">
        <f>IF(Overview_EN!$D30=AE$1,Overview_EN!$A30,"")</f>
        <v/>
      </c>
      <c r="AF29" s="1" t="str">
        <f>IF(Overview_EN!$D30=AF$1,Overview_EN!$A30,"")</f>
        <v/>
      </c>
      <c r="AG29" s="1" t="str">
        <f>IF(Overview_EN!$D30=AG$1,Overview_EN!$A30,"")</f>
        <v/>
      </c>
      <c r="AH29" s="1" t="str">
        <f>IF(Overview_EN!$D30=AH$1,Overview_EN!$A30,"")</f>
        <v>Keres</v>
      </c>
      <c r="AI29" s="1" t="str">
        <f>IF(Overview_EN!$D30=AI$1,Overview_EN!$A30,"")</f>
        <v/>
      </c>
      <c r="AJ29" s="1" t="str">
        <f>IF(Overview_EN!$D30=AJ$1,Overview_EN!$A30,"")</f>
        <v/>
      </c>
      <c r="AK29" s="1" t="str">
        <f>IF(Overview_EN!$D30=AK$1,Overview_EN!$A30,"")</f>
        <v/>
      </c>
      <c r="AM29" s="58" t="str">
        <f t="array" ref="AM29">INDEX(AE:AE,SMALL(IF(AE$1:AE$1000&lt;&gt;"",ROW($1:$1000),4^8),ROW(AE29)))&amp;""</f>
        <v/>
      </c>
      <c r="AN29" s="58" t="str">
        <f t="array" ref="AN29">INDEX(AF:AF,SMALL(IF(AF$1:AF$1000&lt;&gt;"",ROW($1:$1000),4^8),ROW(AF29)))&amp;""</f>
        <v/>
      </c>
      <c r="AO29" s="58" t="str">
        <f t="array" ref="AO29">INDEX(AG:AG,SMALL(IF(AG$1:AG$1000&lt;&gt;"",ROW($1:$1000),4^8),ROW(AG29)))&amp;""</f>
        <v/>
      </c>
      <c r="AP29" s="58" t="str">
        <f t="array" ref="AP29">INDEX(AH:AH,SMALL(IF(AH$1:AH$1000&lt;&gt;"",ROW($1:$1000),4^8),ROW(AH29)))&amp;""</f>
        <v/>
      </c>
      <c r="AQ29" s="58" t="str">
        <f t="array" ref="AQ29">INDEX(AI:AI,SMALL(IF(AI$1:AI$1000&lt;&gt;"",ROW($1:$1000),4^8),ROW(AI29)))&amp;""</f>
        <v/>
      </c>
      <c r="AR29" s="58" t="str">
        <f t="array" ref="AR29">INDEX(AJ:AJ,SMALL(IF(AJ$1:AJ$1000&lt;&gt;"",ROW($1:$1000),4^8),ROW(AJ29)))&amp;""</f>
        <v/>
      </c>
      <c r="AS29" s="58" t="str">
        <f t="array" ref="AS29">INDEX(AK:AK,SMALL(IF(AK$1:AK$1000&lt;&gt;"",ROW($1:$1000),4^8),ROW(AK29)))&amp;""</f>
        <v/>
      </c>
    </row>
    <row r="30" spans="1:45">
      <c r="A30" s="1" t="str">
        <f>IF(Overview_EN!C31=$A$1,Overview_EN!A31,"")</f>
        <v>Ammut</v>
      </c>
      <c r="B30" t="str">
        <f>IF(Overview_EN!C31=$B$1,Overview_EN!A31,"")</f>
        <v/>
      </c>
      <c r="C30" s="1" t="str">
        <f>IF(Overview_EN!C31=$C$1,Overview_EN!A31,"")</f>
        <v/>
      </c>
      <c r="D30" t="str">
        <f>IF(Overview_EN!C31=$D$1,Overview_EN!A31,"")</f>
        <v/>
      </c>
      <c r="E30" t="str">
        <f>IF(Overview_EN!C31=$E$1,Overview_EN!A31,"")</f>
        <v/>
      </c>
      <c r="G30" t="str">
        <f t="array" ref="G30">INDEX(A:A,SMALL(IF($A$1:$A$1000&lt;&gt;"",ROW($1:$1000),4^8),ROW(A30)))&amp;""</f>
        <v/>
      </c>
      <c r="H30" t="str">
        <f t="array" ref="H30">INDEX(B:B,SMALL(IF($B$1:$B$1000&lt;&gt;"",ROW($1:$1000),4^8),ROW(B30)))&amp;""</f>
        <v/>
      </c>
      <c r="I30" t="str">
        <f t="array" ref="I30">INDEX(C:C,SMALL(IF($C$1:$C$1000&lt;&gt;"",ROW($1:$1000),4^8),ROW(C30)))&amp;""</f>
        <v/>
      </c>
      <c r="J30" t="str">
        <f t="array" ref="J30">INDEX(D:D,SMALL(IF($D$1:$D$1000&lt;&gt;"",ROW($1:$1000),4^8),ROW(D30)))&amp;""</f>
        <v/>
      </c>
      <c r="K30" t="str">
        <f t="array" ref="K30">INDEX(E:E,SMALL(IF($E$1:$E$1000&lt;&gt;"",ROW($1:$1000),4^8),ROW(E30)))&amp;""</f>
        <v/>
      </c>
      <c r="M30" s="1" t="str">
        <f>IF(Overview_EN!B31=M$1,Overview_EN!A31,"")</f>
        <v/>
      </c>
      <c r="N30" s="1" t="str">
        <f>IF(Overview_EN!$B31=N$1,Overview_EN!$A31,"")</f>
        <v/>
      </c>
      <c r="O30" s="1" t="str">
        <f>IF(Overview_EN!$B31=O$1,Overview_EN!$A31,"")</f>
        <v>Ammut</v>
      </c>
      <c r="P30" s="1" t="str">
        <f>IF(Overview_EN!$B31=P$1,Overview_EN!$A31,"")</f>
        <v/>
      </c>
      <c r="Q30" s="1" t="str">
        <f>IF(Overview_EN!$B31=Q$1,Overview_EN!$A31,"")</f>
        <v/>
      </c>
      <c r="S30" t="str">
        <f t="array" ref="S30">INDEX(M:M,SMALL(IF(M$1:M$1000&lt;&gt;"",ROW($1:$1000),4^8),ROW(A30)))&amp;""</f>
        <v/>
      </c>
      <c r="T30" t="str">
        <f t="array" ref="T30">INDEX(N:N,SMALL(IF(N$1:N$1000&lt;&gt;"",ROW($1:$1000),4^8),ROW(B30)))&amp;""</f>
        <v/>
      </c>
      <c r="U30" t="str">
        <f t="array" ref="U30">INDEX(O:O,SMALL(IF(O$1:O$1000&lt;&gt;"",ROW($1:$1000),4^8),ROW(C30)))&amp;""</f>
        <v/>
      </c>
      <c r="V30" t="str">
        <f t="array" ref="V30">INDEX(P:P,SMALL(IF(P$1:P$1000&lt;&gt;"",ROW($1:$1000),4^8),ROW(D30)))&amp;""</f>
        <v/>
      </c>
      <c r="W30" t="str">
        <f t="array" ref="W30">INDEX(Q:Q,SMALL(IF(Q$1:Q$1000&lt;&gt;"",ROW($1:$1000),4^8),ROW(E30)))&amp;""</f>
        <v/>
      </c>
      <c r="Y30" t="str">
        <f>IF(Overview_EN!E31=$Y$1,Overview_EN!A31,"")</f>
        <v/>
      </c>
      <c r="Z30" t="str">
        <f>IF(Overview_EN!E31=$Z$1,Overview_EN!A31,"")</f>
        <v>Ammut</v>
      </c>
      <c r="AB30" s="58" t="str">
        <f t="array" ref="AB30">INDEX(Y:Y,SMALL(IF(Y$1:Y$1000&lt;&gt;"",ROW($1:$1000),4^8),ROW(Y30)))&amp;""</f>
        <v/>
      </c>
      <c r="AC30" s="58" t="str">
        <f t="array" ref="AC30">INDEX(Z:Z,SMALL(IF(Z$1:Z$1000&lt;&gt;"",ROW($1:$1000),4^8),ROW(J30)))&amp;""</f>
        <v/>
      </c>
      <c r="AE30" s="1" t="str">
        <f>IF(Overview_EN!$D31=AE$1,Overview_EN!$A31,"")</f>
        <v/>
      </c>
      <c r="AF30" s="1" t="str">
        <f>IF(Overview_EN!$D31=AF$1,Overview_EN!$A31,"")</f>
        <v/>
      </c>
      <c r="AG30" s="1" t="str">
        <f>IF(Overview_EN!$D31=AG$1,Overview_EN!$A31,"")</f>
        <v>Ammut</v>
      </c>
      <c r="AH30" s="1" t="str">
        <f>IF(Overview_EN!$D31=AH$1,Overview_EN!$A31,"")</f>
        <v/>
      </c>
      <c r="AI30" s="1" t="str">
        <f>IF(Overview_EN!$D31=AI$1,Overview_EN!$A31,"")</f>
        <v/>
      </c>
      <c r="AJ30" s="1" t="str">
        <f>IF(Overview_EN!$D31=AJ$1,Overview_EN!$A31,"")</f>
        <v/>
      </c>
      <c r="AK30" s="1" t="str">
        <f>IF(Overview_EN!$D31=AK$1,Overview_EN!$A31,"")</f>
        <v/>
      </c>
      <c r="AM30" s="58" t="str">
        <f t="array" ref="AM30">INDEX(AE:AE,SMALL(IF(AE$1:AE$1000&lt;&gt;"",ROW($1:$1000),4^8),ROW(AE30)))&amp;""</f>
        <v/>
      </c>
      <c r="AN30" s="58" t="str">
        <f t="array" ref="AN30">INDEX(AF:AF,SMALL(IF(AF$1:AF$1000&lt;&gt;"",ROW($1:$1000),4^8),ROW(AF30)))&amp;""</f>
        <v/>
      </c>
      <c r="AO30" s="58" t="str">
        <f t="array" ref="AO30">INDEX(AG:AG,SMALL(IF(AG$1:AG$1000&lt;&gt;"",ROW($1:$1000),4^8),ROW(AG30)))&amp;""</f>
        <v/>
      </c>
      <c r="AP30" s="58" t="str">
        <f t="array" ref="AP30">INDEX(AH:AH,SMALL(IF(AH$1:AH$1000&lt;&gt;"",ROW($1:$1000),4^8),ROW(AH30)))&amp;""</f>
        <v/>
      </c>
      <c r="AQ30" s="58" t="str">
        <f t="array" ref="AQ30">INDEX(AI:AI,SMALL(IF(AI$1:AI$1000&lt;&gt;"",ROW($1:$1000),4^8),ROW(AI30)))&amp;""</f>
        <v/>
      </c>
      <c r="AR30" s="58" t="str">
        <f t="array" ref="AR30">INDEX(AJ:AJ,SMALL(IF(AJ$1:AJ$1000&lt;&gt;"",ROW($1:$1000),4^8),ROW(AJ30)))&amp;""</f>
        <v/>
      </c>
      <c r="AS30" s="58" t="str">
        <f t="array" ref="AS30">INDEX(AK:AK,SMALL(IF(AK$1:AK$1000&lt;&gt;"",ROW($1:$1000),4^8),ROW(AK30)))&amp;""</f>
        <v/>
      </c>
    </row>
    <row r="31" spans="1:45">
      <c r="A31" s="1" t="str">
        <f>IF(Overview_EN!C32=$A$1,Overview_EN!A32,"")</f>
        <v/>
      </c>
      <c r="B31" t="str">
        <f>IF(Overview_EN!C32=$B$1,Overview_EN!A32,"")</f>
        <v/>
      </c>
      <c r="C31" s="1" t="str">
        <f>IF(Overview_EN!C32=$C$1,Overview_EN!A32,"")</f>
        <v>Nephila</v>
      </c>
      <c r="D31" t="str">
        <f>IF(Overview_EN!C32=$D$1,Overview_EN!A32,"")</f>
        <v/>
      </c>
      <c r="E31" t="str">
        <f>IF(Overview_EN!C32=$E$1,Overview_EN!A32,"")</f>
        <v/>
      </c>
      <c r="G31" t="str">
        <f t="array" ref="G31">INDEX(A:A,SMALL(IF($A$1:$A$1000&lt;&gt;"",ROW($1:$1000),4^8),ROW(A31)))&amp;""</f>
        <v/>
      </c>
      <c r="H31" t="str">
        <f t="array" ref="H31">INDEX(B:B,SMALL(IF($B$1:$B$1000&lt;&gt;"",ROW($1:$1000),4^8),ROW(B31)))&amp;""</f>
        <v/>
      </c>
      <c r="I31" t="str">
        <f t="array" ref="I31">INDEX(C:C,SMALL(IF($C$1:$C$1000&lt;&gt;"",ROW($1:$1000),4^8),ROW(C31)))&amp;""</f>
        <v/>
      </c>
      <c r="J31" t="str">
        <f t="array" ref="J31">INDEX(D:D,SMALL(IF($D$1:$D$1000&lt;&gt;"",ROW($1:$1000),4^8),ROW(D31)))&amp;""</f>
        <v/>
      </c>
      <c r="K31" t="str">
        <f t="array" ref="K31">INDEX(E:E,SMALL(IF($E$1:$E$1000&lt;&gt;"",ROW($1:$1000),4^8),ROW(E31)))&amp;""</f>
        <v/>
      </c>
      <c r="M31" s="1" t="str">
        <f>IF(Overview_EN!B32=M$1,Overview_EN!A32,"")</f>
        <v/>
      </c>
      <c r="N31" s="1" t="str">
        <f>IF(Overview_EN!$B32=N$1,Overview_EN!$A32,"")</f>
        <v/>
      </c>
      <c r="O31" s="1" t="str">
        <f>IF(Overview_EN!$B32=O$1,Overview_EN!$A32,"")</f>
        <v/>
      </c>
      <c r="P31" s="1" t="str">
        <f>IF(Overview_EN!$B32=P$1,Overview_EN!$A32,"")</f>
        <v>Nephila</v>
      </c>
      <c r="Q31" s="1" t="str">
        <f>IF(Overview_EN!$B32=Q$1,Overview_EN!$A32,"")</f>
        <v/>
      </c>
      <c r="S31" t="str">
        <f t="array" ref="S31">INDEX(M:M,SMALL(IF(M$1:M$1000&lt;&gt;"",ROW($1:$1000),4^8),ROW(A31)))&amp;""</f>
        <v/>
      </c>
      <c r="T31" t="str">
        <f t="array" ref="T31">INDEX(N:N,SMALL(IF(N$1:N$1000&lt;&gt;"",ROW($1:$1000),4^8),ROW(B31)))&amp;""</f>
        <v/>
      </c>
      <c r="U31" t="str">
        <f t="array" ref="U31">INDEX(O:O,SMALL(IF(O$1:O$1000&lt;&gt;"",ROW($1:$1000),4^8),ROW(C31)))&amp;""</f>
        <v/>
      </c>
      <c r="V31" t="str">
        <f t="array" ref="V31">INDEX(P:P,SMALL(IF(P$1:P$1000&lt;&gt;"",ROW($1:$1000),4^8),ROW(D31)))&amp;""</f>
        <v/>
      </c>
      <c r="W31" t="str">
        <f t="array" ref="W31">INDEX(Q:Q,SMALL(IF(Q$1:Q$1000&lt;&gt;"",ROW($1:$1000),4^8),ROW(E31)))&amp;""</f>
        <v/>
      </c>
      <c r="Y31" t="str">
        <f>IF(Overview_EN!E32=$Y$1,Overview_EN!A32,"")</f>
        <v/>
      </c>
      <c r="Z31" t="str">
        <f>IF(Overview_EN!E32=$Z$1,Overview_EN!A32,"")</f>
        <v>Nephila</v>
      </c>
      <c r="AB31" s="58" t="str">
        <f t="array" ref="AB31">INDEX(Y:Y,SMALL(IF(Y$1:Y$1000&lt;&gt;"",ROW($1:$1000),4^8),ROW(Y31)))&amp;""</f>
        <v/>
      </c>
      <c r="AC31" s="58" t="str">
        <f t="array" ref="AC31">INDEX(Z:Z,SMALL(IF(Z$1:Z$1000&lt;&gt;"",ROW($1:$1000),4^8),ROW(J31)))&amp;""</f>
        <v/>
      </c>
      <c r="AE31" s="1" t="str">
        <f>IF(Overview_EN!$D32=AE$1,Overview_EN!$A32,"")</f>
        <v/>
      </c>
      <c r="AF31" s="1" t="str">
        <f>IF(Overview_EN!$D32=AF$1,Overview_EN!$A32,"")</f>
        <v/>
      </c>
      <c r="AG31" s="1" t="str">
        <f>IF(Overview_EN!$D32=AG$1,Overview_EN!$A32,"")</f>
        <v/>
      </c>
      <c r="AH31" s="1" t="str">
        <f>IF(Overview_EN!$D32=AH$1,Overview_EN!$A32,"")</f>
        <v/>
      </c>
      <c r="AI31" s="1" t="str">
        <f>IF(Overview_EN!$D32=AI$1,Overview_EN!$A32,"")</f>
        <v>Nephila</v>
      </c>
      <c r="AJ31" s="1" t="str">
        <f>IF(Overview_EN!$D32=AJ$1,Overview_EN!$A32,"")</f>
        <v/>
      </c>
      <c r="AK31" s="1" t="str">
        <f>IF(Overview_EN!$D32=AK$1,Overview_EN!$A32,"")</f>
        <v/>
      </c>
      <c r="AM31" s="58" t="str">
        <f t="array" ref="AM31">INDEX(AE:AE,SMALL(IF(AE$1:AE$1000&lt;&gt;"",ROW($1:$1000),4^8),ROW(AE31)))&amp;""</f>
        <v/>
      </c>
      <c r="AN31" s="58" t="str">
        <f t="array" ref="AN31">INDEX(AF:AF,SMALL(IF(AF$1:AF$1000&lt;&gt;"",ROW($1:$1000),4^8),ROW(AF31)))&amp;""</f>
        <v/>
      </c>
      <c r="AO31" s="58" t="str">
        <f t="array" ref="AO31">INDEX(AG:AG,SMALL(IF(AG$1:AG$1000&lt;&gt;"",ROW($1:$1000),4^8),ROW(AG31)))&amp;""</f>
        <v/>
      </c>
      <c r="AP31" s="58" t="str">
        <f t="array" ref="AP31">INDEX(AH:AH,SMALL(IF(AH$1:AH$1000&lt;&gt;"",ROW($1:$1000),4^8),ROW(AH31)))&amp;""</f>
        <v/>
      </c>
      <c r="AQ31" s="58" t="str">
        <f t="array" ref="AQ31">INDEX(AI:AI,SMALL(IF(AI$1:AI$1000&lt;&gt;"",ROW($1:$1000),4^8),ROW(AI31)))&amp;""</f>
        <v/>
      </c>
      <c r="AR31" s="58" t="str">
        <f t="array" ref="AR31">INDEX(AJ:AJ,SMALL(IF(AJ$1:AJ$1000&lt;&gt;"",ROW($1:$1000),4^8),ROW(AJ31)))&amp;""</f>
        <v/>
      </c>
      <c r="AS31" s="58" t="str">
        <f t="array" ref="AS31">INDEX(AK:AK,SMALL(IF(AK$1:AK$1000&lt;&gt;"",ROW($1:$1000),4^8),ROW(AK31)))&amp;""</f>
        <v/>
      </c>
    </row>
    <row r="32" spans="1:45">
      <c r="A32" s="1" t="str">
        <f>IF(Overview_EN!C33=$A$1,Overview_EN!A33,"")</f>
        <v>Dragon Maiden</v>
      </c>
      <c r="B32" t="str">
        <f>IF(Overview_EN!C33=$B$1,Overview_EN!A33,"")</f>
        <v/>
      </c>
      <c r="C32" s="1" t="str">
        <f>IF(Overview_EN!C33=$C$1,Overview_EN!A33,"")</f>
        <v/>
      </c>
      <c r="D32" t="str">
        <f>IF(Overview_EN!C33=$D$1,Overview_EN!A33,"")</f>
        <v/>
      </c>
      <c r="E32" t="str">
        <f>IF(Overview_EN!C33=$E$1,Overview_EN!A33,"")</f>
        <v/>
      </c>
      <c r="G32" t="str">
        <f t="array" ref="G32">INDEX(A:A,SMALL(IF($A$1:$A$1000&lt;&gt;"",ROW($1:$1000),4^8),ROW(A32)))&amp;""</f>
        <v/>
      </c>
      <c r="H32" t="str">
        <f t="array" ref="H32">INDEX(B:B,SMALL(IF($B$1:$B$1000&lt;&gt;"",ROW($1:$1000),4^8),ROW(B32)))&amp;""</f>
        <v/>
      </c>
      <c r="I32" t="str">
        <f t="array" ref="I32">INDEX(C:C,SMALL(IF($C$1:$C$1000&lt;&gt;"",ROW($1:$1000),4^8),ROW(C32)))&amp;""</f>
        <v/>
      </c>
      <c r="J32" t="str">
        <f t="array" ref="J32">INDEX(D:D,SMALL(IF($D$1:$D$1000&lt;&gt;"",ROW($1:$1000),4^8),ROW(D32)))&amp;""</f>
        <v/>
      </c>
      <c r="K32" t="str">
        <f t="array" ref="K32">INDEX(E:E,SMALL(IF($E$1:$E$1000&lt;&gt;"",ROW($1:$1000),4^8),ROW(E32)))&amp;""</f>
        <v/>
      </c>
      <c r="M32" s="1" t="str">
        <f>IF(Overview_EN!B33=M$1,Overview_EN!A33,"")</f>
        <v/>
      </c>
      <c r="N32" s="1" t="str">
        <f>IF(Overview_EN!$B33=N$1,Overview_EN!$A33,"")</f>
        <v/>
      </c>
      <c r="O32" s="1" t="str">
        <f>IF(Overview_EN!$B33=O$1,Overview_EN!$A33,"")</f>
        <v>Dragon Maiden</v>
      </c>
      <c r="P32" s="1" t="str">
        <f>IF(Overview_EN!$B33=P$1,Overview_EN!$A33,"")</f>
        <v/>
      </c>
      <c r="Q32" s="1" t="str">
        <f>IF(Overview_EN!$B33=Q$1,Overview_EN!$A33,"")</f>
        <v/>
      </c>
      <c r="S32" t="str">
        <f t="array" ref="S32">INDEX(M:M,SMALL(IF(M$1:M$1000&lt;&gt;"",ROW($1:$1000),4^8),ROW(A32)))&amp;""</f>
        <v/>
      </c>
      <c r="T32" t="str">
        <f t="array" ref="T32">INDEX(N:N,SMALL(IF(N$1:N$1000&lt;&gt;"",ROW($1:$1000),4^8),ROW(B32)))&amp;""</f>
        <v/>
      </c>
      <c r="U32" t="str">
        <f t="array" ref="U32">INDEX(O:O,SMALL(IF(O$1:O$1000&lt;&gt;"",ROW($1:$1000),4^8),ROW(C32)))&amp;""</f>
        <v/>
      </c>
      <c r="V32" t="str">
        <f t="array" ref="V32">INDEX(P:P,SMALL(IF(P$1:P$1000&lt;&gt;"",ROW($1:$1000),4^8),ROW(D32)))&amp;""</f>
        <v/>
      </c>
      <c r="W32" t="str">
        <f t="array" ref="W32">INDEX(Q:Q,SMALL(IF(Q$1:Q$1000&lt;&gt;"",ROW($1:$1000),4^8),ROW(E32)))&amp;""</f>
        <v/>
      </c>
      <c r="Y32" t="str">
        <f>IF(Overview_EN!E33=$Y$1,Overview_EN!A33,"")</f>
        <v/>
      </c>
      <c r="Z32" t="str">
        <f>IF(Overview_EN!E33=$Z$1,Overview_EN!A33,"")</f>
        <v>Dragon Maiden</v>
      </c>
      <c r="AB32" s="58" t="str">
        <f t="array" ref="AB32">INDEX(Y:Y,SMALL(IF(Y$1:Y$1000&lt;&gt;"",ROW($1:$1000),4^8),ROW(Y32)))&amp;""</f>
        <v/>
      </c>
      <c r="AC32" s="58" t="str">
        <f t="array" ref="AC32">INDEX(Z:Z,SMALL(IF(Z$1:Z$1000&lt;&gt;"",ROW($1:$1000),4^8),ROW(J32)))&amp;""</f>
        <v/>
      </c>
      <c r="AE32" s="1" t="str">
        <f>IF(Overview_EN!$D33=AE$1,Overview_EN!$A33,"")</f>
        <v/>
      </c>
      <c r="AF32" s="1" t="str">
        <f>IF(Overview_EN!$D33=AF$1,Overview_EN!$A33,"")</f>
        <v>Dragon Maiden</v>
      </c>
      <c r="AG32" s="1" t="str">
        <f>IF(Overview_EN!$D33=AG$1,Overview_EN!$A33,"")</f>
        <v/>
      </c>
      <c r="AH32" s="1" t="str">
        <f>IF(Overview_EN!$D33=AH$1,Overview_EN!$A33,"")</f>
        <v/>
      </c>
      <c r="AI32" s="1" t="str">
        <f>IF(Overview_EN!$D33=AI$1,Overview_EN!$A33,"")</f>
        <v/>
      </c>
      <c r="AJ32" s="1" t="str">
        <f>IF(Overview_EN!$D33=AJ$1,Overview_EN!$A33,"")</f>
        <v/>
      </c>
      <c r="AK32" s="1" t="str">
        <f>IF(Overview_EN!$D33=AK$1,Overview_EN!$A33,"")</f>
        <v/>
      </c>
      <c r="AM32" s="58" t="str">
        <f t="array" ref="AM32">INDEX(AE:AE,SMALL(IF(AE$1:AE$1000&lt;&gt;"",ROW($1:$1000),4^8),ROW(AE32)))&amp;""</f>
        <v/>
      </c>
      <c r="AN32" s="58" t="str">
        <f t="array" ref="AN32">INDEX(AF:AF,SMALL(IF(AF$1:AF$1000&lt;&gt;"",ROW($1:$1000),4^8),ROW(AF32)))&amp;""</f>
        <v/>
      </c>
      <c r="AO32" s="58" t="str">
        <f t="array" ref="AO32">INDEX(AG:AG,SMALL(IF(AG$1:AG$1000&lt;&gt;"",ROW($1:$1000),4^8),ROW(AG32)))&amp;""</f>
        <v/>
      </c>
      <c r="AP32" s="58" t="str">
        <f t="array" ref="AP32">INDEX(AH:AH,SMALL(IF(AH$1:AH$1000&lt;&gt;"",ROW($1:$1000),4^8),ROW(AH32)))&amp;""</f>
        <v/>
      </c>
      <c r="AQ32" s="58" t="str">
        <f t="array" ref="AQ32">INDEX(AI:AI,SMALL(IF(AI$1:AI$1000&lt;&gt;"",ROW($1:$1000),4^8),ROW(AI32)))&amp;""</f>
        <v/>
      </c>
      <c r="AR32" s="58" t="str">
        <f t="array" ref="AR32">INDEX(AJ:AJ,SMALL(IF(AJ$1:AJ$1000&lt;&gt;"",ROW($1:$1000),4^8),ROW(AJ32)))&amp;""</f>
        <v/>
      </c>
      <c r="AS32" s="58" t="str">
        <f t="array" ref="AS32">INDEX(AK:AK,SMALL(IF(AK$1:AK$1000&lt;&gt;"",ROW($1:$1000),4^8),ROW(AK32)))&amp;""</f>
        <v/>
      </c>
    </row>
    <row r="33" spans="1:45">
      <c r="A33" s="1" t="str">
        <f>IF(Overview_EN!C34=$A$1,Overview_EN!A34,"")</f>
        <v/>
      </c>
      <c r="B33" t="str">
        <f>IF(Overview_EN!C34=$B$1,Overview_EN!A34,"")</f>
        <v/>
      </c>
      <c r="C33" s="1" t="str">
        <f>IF(Overview_EN!C34=$C$1,Overview_EN!A34,"")</f>
        <v/>
      </c>
      <c r="D33" t="str">
        <f>IF(Overview_EN!C34=$D$1,Overview_EN!A34,"")</f>
        <v>Twisted Cypress</v>
      </c>
      <c r="E33" t="str">
        <f>IF(Overview_EN!C34=$E$1,Overview_EN!A34,"")</f>
        <v/>
      </c>
      <c r="G33" t="str">
        <f t="array" ref="G33">INDEX(A:A,SMALL(IF($A$1:$A$1000&lt;&gt;"",ROW($1:$1000),4^8),ROW(A33)))&amp;""</f>
        <v/>
      </c>
      <c r="H33" t="str">
        <f t="array" ref="H33">INDEX(B:B,SMALL(IF($B$1:$B$1000&lt;&gt;"",ROW($1:$1000),4^8),ROW(B33)))&amp;""</f>
        <v/>
      </c>
      <c r="I33" t="str">
        <f t="array" ref="I33">INDEX(C:C,SMALL(IF($C$1:$C$1000&lt;&gt;"",ROW($1:$1000),4^8),ROW(C33)))&amp;""</f>
        <v/>
      </c>
      <c r="J33" t="str">
        <f t="array" ref="J33">INDEX(D:D,SMALL(IF($D$1:$D$1000&lt;&gt;"",ROW($1:$1000),4^8),ROW(D33)))&amp;""</f>
        <v/>
      </c>
      <c r="K33" t="str">
        <f t="array" ref="K33">INDEX(E:E,SMALL(IF($E$1:$E$1000&lt;&gt;"",ROW($1:$1000),4^8),ROW(E33)))&amp;""</f>
        <v/>
      </c>
      <c r="M33" s="1" t="str">
        <f>IF(Overview_EN!B34=M$1,Overview_EN!A34,"")</f>
        <v/>
      </c>
      <c r="N33" s="1" t="str">
        <f>IF(Overview_EN!$B34=N$1,Overview_EN!$A34,"")</f>
        <v>Twisted Cypress</v>
      </c>
      <c r="O33" s="1" t="str">
        <f>IF(Overview_EN!$B34=O$1,Overview_EN!$A34,"")</f>
        <v/>
      </c>
      <c r="P33" s="1" t="str">
        <f>IF(Overview_EN!$B34=P$1,Overview_EN!$A34,"")</f>
        <v/>
      </c>
      <c r="Q33" s="1" t="str">
        <f>IF(Overview_EN!$B34=Q$1,Overview_EN!$A34,"")</f>
        <v/>
      </c>
      <c r="S33" t="str">
        <f t="array" ref="S33">INDEX(M:M,SMALL(IF(M$1:M$1000&lt;&gt;"",ROW($1:$1000),4^8),ROW(A33)))&amp;""</f>
        <v/>
      </c>
      <c r="T33" t="str">
        <f t="array" ref="T33">INDEX(N:N,SMALL(IF(N$1:N$1000&lt;&gt;"",ROW($1:$1000),4^8),ROW(B33)))&amp;""</f>
        <v/>
      </c>
      <c r="U33" t="str">
        <f t="array" ref="U33">INDEX(O:O,SMALL(IF(O$1:O$1000&lt;&gt;"",ROW($1:$1000),4^8),ROW(C33)))&amp;""</f>
        <v/>
      </c>
      <c r="V33" t="str">
        <f t="array" ref="V33">INDEX(P:P,SMALL(IF(P$1:P$1000&lt;&gt;"",ROW($1:$1000),4^8),ROW(D33)))&amp;""</f>
        <v/>
      </c>
      <c r="W33" t="str">
        <f t="array" ref="W33">INDEX(Q:Q,SMALL(IF(Q$1:Q$1000&lt;&gt;"",ROW($1:$1000),4^8),ROW(E33)))&amp;""</f>
        <v/>
      </c>
      <c r="Y33" t="str">
        <f>IF(Overview_EN!E34=$Y$1,Overview_EN!A34,"")</f>
        <v/>
      </c>
      <c r="Z33" t="str">
        <f>IF(Overview_EN!E34=$Z$1,Overview_EN!A34,"")</f>
        <v/>
      </c>
      <c r="AB33" s="58" t="str">
        <f t="array" ref="AB33">INDEX(Y:Y,SMALL(IF(Y$1:Y$1000&lt;&gt;"",ROW($1:$1000),4^8),ROW(Y33)))&amp;""</f>
        <v/>
      </c>
      <c r="AC33" s="58" t="str">
        <f t="array" ref="AC33">INDEX(Z:Z,SMALL(IF(Z$1:Z$1000&lt;&gt;"",ROW($1:$1000),4^8),ROW(J33)))&amp;""</f>
        <v/>
      </c>
      <c r="AE33" s="1" t="str">
        <f>IF(Overview_EN!$D34=AE$1,Overview_EN!$A34,"")</f>
        <v/>
      </c>
      <c r="AF33" s="1" t="str">
        <f>IF(Overview_EN!$D34=AF$1,Overview_EN!$A34,"")</f>
        <v/>
      </c>
      <c r="AG33" s="1" t="str">
        <f>IF(Overview_EN!$D34=AG$1,Overview_EN!$A34,"")</f>
        <v/>
      </c>
      <c r="AH33" s="1" t="str">
        <f>IF(Overview_EN!$D34=AH$1,Overview_EN!$A34,"")</f>
        <v/>
      </c>
      <c r="AI33" s="1" t="str">
        <f>IF(Overview_EN!$D34=AI$1,Overview_EN!$A34,"")</f>
        <v/>
      </c>
      <c r="AJ33" s="1" t="str">
        <f>IF(Overview_EN!$D34=AJ$1,Overview_EN!$A34,"")</f>
        <v/>
      </c>
      <c r="AK33" s="1" t="str">
        <f>IF(Overview_EN!$D34=AK$1,Overview_EN!$A34,"")</f>
        <v/>
      </c>
      <c r="AM33" s="58" t="str">
        <f t="array" ref="AM33">INDEX(AE:AE,SMALL(IF(AE$1:AE$1000&lt;&gt;"",ROW($1:$1000),4^8),ROW(AE33)))&amp;""</f>
        <v/>
      </c>
      <c r="AN33" s="58" t="str">
        <f t="array" ref="AN33">INDEX(AF:AF,SMALL(IF(AF$1:AF$1000&lt;&gt;"",ROW($1:$1000),4^8),ROW(AF33)))&amp;""</f>
        <v/>
      </c>
      <c r="AO33" s="58" t="str">
        <f t="array" ref="AO33">INDEX(AG:AG,SMALL(IF(AG$1:AG$1000&lt;&gt;"",ROW($1:$1000),4^8),ROW(AG33)))&amp;""</f>
        <v/>
      </c>
      <c r="AP33" s="58" t="str">
        <f t="array" ref="AP33">INDEX(AH:AH,SMALL(IF(AH$1:AH$1000&lt;&gt;"",ROW($1:$1000),4^8),ROW(AH33)))&amp;""</f>
        <v/>
      </c>
      <c r="AQ33" s="58" t="str">
        <f t="array" ref="AQ33">INDEX(AI:AI,SMALL(IF(AI$1:AI$1000&lt;&gt;"",ROW($1:$1000),4^8),ROW(AI33)))&amp;""</f>
        <v/>
      </c>
      <c r="AR33" s="58" t="str">
        <f t="array" ref="AR33">INDEX(AJ:AJ,SMALL(IF(AJ$1:AJ$1000&lt;&gt;"",ROW($1:$1000),4^8),ROW(AJ33)))&amp;""</f>
        <v/>
      </c>
      <c r="AS33" s="58" t="str">
        <f t="array" ref="AS33">INDEX(AK:AK,SMALL(IF(AK$1:AK$1000&lt;&gt;"",ROW($1:$1000),4^8),ROW(AK33)))&amp;""</f>
        <v/>
      </c>
    </row>
    <row r="34" spans="1:45">
      <c r="A34" s="1" t="str">
        <f>IF(Overview_EN!C35=$A$1,Overview_EN!A35,"")</f>
        <v/>
      </c>
      <c r="B34" t="str">
        <f>IF(Overview_EN!C35=$B$1,Overview_EN!A35,"")</f>
        <v>Ifrit</v>
      </c>
      <c r="C34" s="1" t="str">
        <f>IF(Overview_EN!C35=$C$1,Overview_EN!A35,"")</f>
        <v/>
      </c>
      <c r="D34" t="str">
        <f>IF(Overview_EN!C35=$D$1,Overview_EN!A35,"")</f>
        <v/>
      </c>
      <c r="E34" t="str">
        <f>IF(Overview_EN!C35=$E$1,Overview_EN!A35,"")</f>
        <v/>
      </c>
      <c r="G34" t="str">
        <f t="array" ref="G34">INDEX(A:A,SMALL(IF($A$1:$A$1000&lt;&gt;"",ROW($1:$1000),4^8),ROW(A34)))&amp;""</f>
        <v/>
      </c>
      <c r="H34" t="str">
        <f t="array" ref="H34">INDEX(B:B,SMALL(IF($B$1:$B$1000&lt;&gt;"",ROW($1:$1000),4^8),ROW(B34)))&amp;""</f>
        <v/>
      </c>
      <c r="I34" t="str">
        <f t="array" ref="I34">INDEX(C:C,SMALL(IF($C$1:$C$1000&lt;&gt;"",ROW($1:$1000),4^8),ROW(C34)))&amp;""</f>
        <v/>
      </c>
      <c r="J34" t="str">
        <f t="array" ref="J34">INDEX(D:D,SMALL(IF($D$1:$D$1000&lt;&gt;"",ROW($1:$1000),4^8),ROW(D34)))&amp;""</f>
        <v/>
      </c>
      <c r="K34" t="str">
        <f t="array" ref="K34">INDEX(E:E,SMALL(IF($E$1:$E$1000&lt;&gt;"",ROW($1:$1000),4^8),ROW(E34)))&amp;""</f>
        <v/>
      </c>
      <c r="M34" s="1" t="str">
        <f>IF(Overview_EN!B35=M$1,Overview_EN!A35,"")</f>
        <v>Ifrit</v>
      </c>
      <c r="N34" s="1" t="str">
        <f>IF(Overview_EN!$B35=N$1,Overview_EN!$A35,"")</f>
        <v/>
      </c>
      <c r="O34" s="1" t="str">
        <f>IF(Overview_EN!$B35=O$1,Overview_EN!$A35,"")</f>
        <v/>
      </c>
      <c r="P34" s="1" t="str">
        <f>IF(Overview_EN!$B35=P$1,Overview_EN!$A35,"")</f>
        <v/>
      </c>
      <c r="Q34" s="1" t="str">
        <f>IF(Overview_EN!$B35=Q$1,Overview_EN!$A35,"")</f>
        <v/>
      </c>
      <c r="S34" t="str">
        <f t="array" ref="S34">INDEX(M:M,SMALL(IF(M$1:M$1000&lt;&gt;"",ROW($1:$1000),4^8),ROW(A34)))&amp;""</f>
        <v/>
      </c>
      <c r="T34" t="str">
        <f t="array" ref="T34">INDEX(N:N,SMALL(IF(N$1:N$1000&lt;&gt;"",ROW($1:$1000),4^8),ROW(B34)))&amp;""</f>
        <v/>
      </c>
      <c r="U34" t="str">
        <f t="array" ref="U34">INDEX(O:O,SMALL(IF(O$1:O$1000&lt;&gt;"",ROW($1:$1000),4^8),ROW(C34)))&amp;""</f>
        <v/>
      </c>
      <c r="V34" t="str">
        <f t="array" ref="V34">INDEX(P:P,SMALL(IF(P$1:P$1000&lt;&gt;"",ROW($1:$1000),4^8),ROW(D34)))&amp;""</f>
        <v/>
      </c>
      <c r="W34" t="str">
        <f t="array" ref="W34">INDEX(Q:Q,SMALL(IF(Q$1:Q$1000&lt;&gt;"",ROW($1:$1000),4^8),ROW(E34)))&amp;""</f>
        <v/>
      </c>
      <c r="Y34" t="str">
        <f>IF(Overview_EN!E35=$Y$1,Overview_EN!A35,"")</f>
        <v>Ifrit</v>
      </c>
      <c r="Z34" t="str">
        <f>IF(Overview_EN!E35=$Z$1,Overview_EN!A35,"")</f>
        <v/>
      </c>
      <c r="AB34" s="58" t="str">
        <f t="array" ref="AB34">INDEX(Y:Y,SMALL(IF(Y$1:Y$1000&lt;&gt;"",ROW($1:$1000),4^8),ROW(Y34)))&amp;""</f>
        <v/>
      </c>
      <c r="AC34" s="58" t="str">
        <f t="array" ref="AC34">INDEX(Z:Z,SMALL(IF(Z$1:Z$1000&lt;&gt;"",ROW($1:$1000),4^8),ROW(J34)))&amp;""</f>
        <v/>
      </c>
      <c r="AE34" s="1" t="str">
        <f>IF(Overview_EN!$D35=AE$1,Overview_EN!$A35,"")</f>
        <v>Ifrit</v>
      </c>
      <c r="AF34" s="1" t="str">
        <f>IF(Overview_EN!$D35=AF$1,Overview_EN!$A35,"")</f>
        <v/>
      </c>
      <c r="AG34" s="1" t="str">
        <f>IF(Overview_EN!$D35=AG$1,Overview_EN!$A35,"")</f>
        <v/>
      </c>
      <c r="AH34" s="1" t="str">
        <f>IF(Overview_EN!$D35=AH$1,Overview_EN!$A35,"")</f>
        <v/>
      </c>
      <c r="AI34" s="1" t="str">
        <f>IF(Overview_EN!$D35=AI$1,Overview_EN!$A35,"")</f>
        <v/>
      </c>
      <c r="AJ34" s="1" t="str">
        <f>IF(Overview_EN!$D35=AJ$1,Overview_EN!$A35,"")</f>
        <v/>
      </c>
      <c r="AK34" s="1" t="str">
        <f>IF(Overview_EN!$D35=AK$1,Overview_EN!$A35,"")</f>
        <v/>
      </c>
      <c r="AM34" s="58" t="str">
        <f t="array" ref="AM34">INDEX(AE:AE,SMALL(IF(AE$1:AE$1000&lt;&gt;"",ROW($1:$1000),4^8),ROW(AE34)))&amp;""</f>
        <v/>
      </c>
      <c r="AN34" s="58" t="str">
        <f t="array" ref="AN34">INDEX(AF:AF,SMALL(IF(AF$1:AF$1000&lt;&gt;"",ROW($1:$1000),4^8),ROW(AF34)))&amp;""</f>
        <v/>
      </c>
      <c r="AO34" s="58" t="str">
        <f t="array" ref="AO34">INDEX(AG:AG,SMALL(IF(AG$1:AG$1000&lt;&gt;"",ROW($1:$1000),4^8),ROW(AG34)))&amp;""</f>
        <v/>
      </c>
      <c r="AP34" s="58" t="str">
        <f t="array" ref="AP34">INDEX(AH:AH,SMALL(IF(AH$1:AH$1000&lt;&gt;"",ROW($1:$1000),4^8),ROW(AH34)))&amp;""</f>
        <v/>
      </c>
      <c r="AQ34" s="58" t="str">
        <f t="array" ref="AQ34">INDEX(AI:AI,SMALL(IF(AI$1:AI$1000&lt;&gt;"",ROW($1:$1000),4^8),ROW(AI34)))&amp;""</f>
        <v/>
      </c>
      <c r="AR34" s="58" t="str">
        <f t="array" ref="AR34">INDEX(AJ:AJ,SMALL(IF(AJ$1:AJ$1000&lt;&gt;"",ROW($1:$1000),4^8),ROW(AJ34)))&amp;""</f>
        <v/>
      </c>
      <c r="AS34" s="58" t="str">
        <f t="array" ref="AS34">INDEX(AK:AK,SMALL(IF(AK$1:AK$1000&lt;&gt;"",ROW($1:$1000),4^8),ROW(AK34)))&amp;""</f>
        <v/>
      </c>
    </row>
    <row r="35" spans="1:45">
      <c r="A35" s="1" t="str">
        <f>IF(Overview_EN!C36=$A$1,Overview_EN!A36,"")</f>
        <v/>
      </c>
      <c r="B35" t="str">
        <f>IF(Overview_EN!C36=$B$1,Overview_EN!A36,"")</f>
        <v/>
      </c>
      <c r="C35" s="1" t="str">
        <f>IF(Overview_EN!C36=$C$1,Overview_EN!A36,"")</f>
        <v/>
      </c>
      <c r="D35" t="str">
        <f>IF(Overview_EN!C36=$D$1,Overview_EN!A36,"")</f>
        <v/>
      </c>
      <c r="E35" t="str">
        <f>IF(Overview_EN!C36=$E$1,Overview_EN!A36,"")</f>
        <v>Dryad</v>
      </c>
      <c r="G35" t="str">
        <f t="array" ref="G35">INDEX(A:A,SMALL(IF($A$1:$A$1000&lt;&gt;"",ROW($1:$1000),4^8),ROW(A35)))&amp;""</f>
        <v/>
      </c>
      <c r="H35" t="str">
        <f t="array" ref="H35">INDEX(B:B,SMALL(IF($B$1:$B$1000&lt;&gt;"",ROW($1:$1000),4^8),ROW(B35)))&amp;""</f>
        <v/>
      </c>
      <c r="I35" t="str">
        <f t="array" ref="I35">INDEX(C:C,SMALL(IF($C$1:$C$1000&lt;&gt;"",ROW($1:$1000),4^8),ROW(C35)))&amp;""</f>
        <v/>
      </c>
      <c r="J35" t="str">
        <f t="array" ref="J35">INDEX(D:D,SMALL(IF($D$1:$D$1000&lt;&gt;"",ROW($1:$1000),4^8),ROW(D35)))&amp;""</f>
        <v/>
      </c>
      <c r="K35" t="str">
        <f t="array" ref="K35">INDEX(E:E,SMALL(IF($E$1:$E$1000&lt;&gt;"",ROW($1:$1000),4^8),ROW(E35)))&amp;""</f>
        <v/>
      </c>
      <c r="M35" s="1" t="str">
        <f>IF(Overview_EN!B36=M$1,Overview_EN!A36,"")</f>
        <v/>
      </c>
      <c r="N35" s="1" t="str">
        <f>IF(Overview_EN!$B36=N$1,Overview_EN!$A36,"")</f>
        <v>Dryad</v>
      </c>
      <c r="O35" s="1" t="str">
        <f>IF(Overview_EN!$B36=O$1,Overview_EN!$A36,"")</f>
        <v/>
      </c>
      <c r="P35" s="1" t="str">
        <f>IF(Overview_EN!$B36=P$1,Overview_EN!$A36,"")</f>
        <v/>
      </c>
      <c r="Q35" s="1" t="str">
        <f>IF(Overview_EN!$B36=Q$1,Overview_EN!$A36,"")</f>
        <v/>
      </c>
      <c r="S35" t="str">
        <f t="array" ref="S35">INDEX(M:M,SMALL(IF(M$1:M$1000&lt;&gt;"",ROW($1:$1000),4^8),ROW(A35)))&amp;""</f>
        <v/>
      </c>
      <c r="T35" t="str">
        <f t="array" ref="T35">INDEX(N:N,SMALL(IF(N$1:N$1000&lt;&gt;"",ROW($1:$1000),4^8),ROW(B35)))&amp;""</f>
        <v/>
      </c>
      <c r="U35" t="str">
        <f t="array" ref="U35">INDEX(O:O,SMALL(IF(O$1:O$1000&lt;&gt;"",ROW($1:$1000),4^8),ROW(C35)))&amp;""</f>
        <v/>
      </c>
      <c r="V35" t="str">
        <f t="array" ref="V35">INDEX(P:P,SMALL(IF(P$1:P$1000&lt;&gt;"",ROW($1:$1000),4^8),ROW(D35)))&amp;""</f>
        <v/>
      </c>
      <c r="W35" t="str">
        <f t="array" ref="W35">INDEX(Q:Q,SMALL(IF(Q$1:Q$1000&lt;&gt;"",ROW($1:$1000),4^8),ROW(E35)))&amp;""</f>
        <v/>
      </c>
      <c r="Y35" t="str">
        <f>IF(Overview_EN!E36=$Y$1,Overview_EN!A36,"")</f>
        <v/>
      </c>
      <c r="Z35" t="str">
        <f>IF(Overview_EN!E36=$Z$1,Overview_EN!A36,"")</f>
        <v>Dryad</v>
      </c>
      <c r="AB35" s="58" t="str">
        <f t="array" ref="AB35">INDEX(Y:Y,SMALL(IF(Y$1:Y$1000&lt;&gt;"",ROW($1:$1000),4^8),ROW(Y35)))&amp;""</f>
        <v/>
      </c>
      <c r="AC35" s="58" t="str">
        <f t="array" ref="AC35">INDEX(Z:Z,SMALL(IF(Z$1:Z$1000&lt;&gt;"",ROW($1:$1000),4^8),ROW(J35)))&amp;""</f>
        <v/>
      </c>
      <c r="AE35" s="1" t="str">
        <f>IF(Overview_EN!$D36=AE$1,Overview_EN!$A36,"")</f>
        <v/>
      </c>
      <c r="AF35" s="1" t="str">
        <f>IF(Overview_EN!$D36=AF$1,Overview_EN!$A36,"")</f>
        <v/>
      </c>
      <c r="AG35" s="1" t="str">
        <f>IF(Overview_EN!$D36=AG$1,Overview_EN!$A36,"")</f>
        <v/>
      </c>
      <c r="AH35" s="1" t="str">
        <f>IF(Overview_EN!$D36=AH$1,Overview_EN!$A36,"")</f>
        <v>Dryad</v>
      </c>
      <c r="AI35" s="1" t="str">
        <f>IF(Overview_EN!$D36=AI$1,Overview_EN!$A36,"")</f>
        <v/>
      </c>
      <c r="AJ35" s="1" t="str">
        <f>IF(Overview_EN!$D36=AJ$1,Overview_EN!$A36,"")</f>
        <v/>
      </c>
      <c r="AK35" s="1" t="str">
        <f>IF(Overview_EN!$D36=AK$1,Overview_EN!$A36,"")</f>
        <v/>
      </c>
      <c r="AM35" s="58" t="str">
        <f t="array" ref="AM35">INDEX(AE:AE,SMALL(IF(AE$1:AE$1000&lt;&gt;"",ROW($1:$1000),4^8),ROW(AE35)))&amp;""</f>
        <v/>
      </c>
      <c r="AN35" s="58" t="str">
        <f t="array" ref="AN35">INDEX(AF:AF,SMALL(IF(AF$1:AF$1000&lt;&gt;"",ROW($1:$1000),4^8),ROW(AF35)))&amp;""</f>
        <v/>
      </c>
      <c r="AO35" s="58" t="str">
        <f t="array" ref="AO35">INDEX(AG:AG,SMALL(IF(AG$1:AG$1000&lt;&gt;"",ROW($1:$1000),4^8),ROW(AG35)))&amp;""</f>
        <v/>
      </c>
      <c r="AP35" s="58" t="str">
        <f t="array" ref="AP35">INDEX(AH:AH,SMALL(IF(AH$1:AH$1000&lt;&gt;"",ROW($1:$1000),4^8),ROW(AH35)))&amp;""</f>
        <v/>
      </c>
      <c r="AQ35" s="58" t="str">
        <f t="array" ref="AQ35">INDEX(AI:AI,SMALL(IF(AI$1:AI$1000&lt;&gt;"",ROW($1:$1000),4^8),ROW(AI35)))&amp;""</f>
        <v/>
      </c>
      <c r="AR35" s="58" t="str">
        <f t="array" ref="AR35">INDEX(AJ:AJ,SMALL(IF(AJ$1:AJ$1000&lt;&gt;"",ROW($1:$1000),4^8),ROW(AJ35)))&amp;""</f>
        <v/>
      </c>
      <c r="AS35" s="58" t="str">
        <f t="array" ref="AS35">INDEX(AK:AK,SMALL(IF(AK$1:AK$1000&lt;&gt;"",ROW($1:$1000),4^8),ROW(AK35)))&amp;""</f>
        <v/>
      </c>
    </row>
    <row r="36" spans="1:45">
      <c r="A36" s="1" t="str">
        <f>IF(Overview_EN!C37=$A$1,Overview_EN!A37,"")</f>
        <v/>
      </c>
      <c r="B36" t="str">
        <f>IF(Overview_EN!C37=$B$1,Overview_EN!A37,"")</f>
        <v/>
      </c>
      <c r="C36" s="1" t="str">
        <f>IF(Overview_EN!C37=$C$1,Overview_EN!A37,"")</f>
        <v/>
      </c>
      <c r="D36" t="str">
        <f>IF(Overview_EN!C37=$D$1,Overview_EN!A37,"")</f>
        <v/>
      </c>
      <c r="E36" t="str">
        <f>IF(Overview_EN!C37=$E$1,Overview_EN!A37,"")</f>
        <v>Tengu</v>
      </c>
      <c r="G36" t="str">
        <f t="array" ref="G36">INDEX(A:A,SMALL(IF($A$1:$A$1000&lt;&gt;"",ROW($1:$1000),4^8),ROW(A36)))&amp;""</f>
        <v/>
      </c>
      <c r="H36" t="str">
        <f t="array" ref="H36">INDEX(B:B,SMALL(IF($B$1:$B$1000&lt;&gt;"",ROW($1:$1000),4^8),ROW(B36)))&amp;""</f>
        <v/>
      </c>
      <c r="I36" t="str">
        <f t="array" ref="I36">INDEX(C:C,SMALL(IF($C$1:$C$1000&lt;&gt;"",ROW($1:$1000),4^8),ROW(C36)))&amp;""</f>
        <v/>
      </c>
      <c r="J36" t="str">
        <f t="array" ref="J36">INDEX(D:D,SMALL(IF($D$1:$D$1000&lt;&gt;"",ROW($1:$1000),4^8),ROW(D36)))&amp;""</f>
        <v/>
      </c>
      <c r="K36" t="str">
        <f t="array" ref="K36">INDEX(E:E,SMALL(IF($E$1:$E$1000&lt;&gt;"",ROW($1:$1000),4^8),ROW(E36)))&amp;""</f>
        <v/>
      </c>
      <c r="M36" s="1" t="str">
        <f>IF(Overview_EN!B37=M$1,Overview_EN!A37,"")</f>
        <v>Tengu</v>
      </c>
      <c r="N36" s="1" t="str">
        <f>IF(Overview_EN!$B37=N$1,Overview_EN!$A37,"")</f>
        <v/>
      </c>
      <c r="O36" s="1" t="str">
        <f>IF(Overview_EN!$B37=O$1,Overview_EN!$A37,"")</f>
        <v/>
      </c>
      <c r="P36" s="1" t="str">
        <f>IF(Overview_EN!$B37=P$1,Overview_EN!$A37,"")</f>
        <v/>
      </c>
      <c r="Q36" s="1" t="str">
        <f>IF(Overview_EN!$B37=Q$1,Overview_EN!$A37,"")</f>
        <v/>
      </c>
      <c r="S36" t="str">
        <f t="array" ref="S36">INDEX(M:M,SMALL(IF(M$1:M$1000&lt;&gt;"",ROW($1:$1000),4^8),ROW(A36)))&amp;""</f>
        <v/>
      </c>
      <c r="T36" t="str">
        <f t="array" ref="T36">INDEX(N:N,SMALL(IF(N$1:N$1000&lt;&gt;"",ROW($1:$1000),4^8),ROW(B36)))&amp;""</f>
        <v/>
      </c>
      <c r="U36" t="str">
        <f t="array" ref="U36">INDEX(O:O,SMALL(IF(O$1:O$1000&lt;&gt;"",ROW($1:$1000),4^8),ROW(C36)))&amp;""</f>
        <v/>
      </c>
      <c r="V36" t="str">
        <f t="array" ref="V36">INDEX(P:P,SMALL(IF(P$1:P$1000&lt;&gt;"",ROW($1:$1000),4^8),ROW(D36)))&amp;""</f>
        <v/>
      </c>
      <c r="W36" t="str">
        <f t="array" ref="W36">INDEX(Q:Q,SMALL(IF(Q$1:Q$1000&lt;&gt;"",ROW($1:$1000),4^8),ROW(E36)))&amp;""</f>
        <v/>
      </c>
      <c r="Y36" t="str">
        <f>IF(Overview_EN!E37=$Y$1,Overview_EN!A37,"")</f>
        <v>Tengu</v>
      </c>
      <c r="Z36" t="str">
        <f>IF(Overview_EN!E37=$Z$1,Overview_EN!A37,"")</f>
        <v/>
      </c>
      <c r="AB36" s="58" t="str">
        <f t="array" ref="AB36">INDEX(Y:Y,SMALL(IF(Y$1:Y$1000&lt;&gt;"",ROW($1:$1000),4^8),ROW(Y36)))&amp;""</f>
        <v/>
      </c>
      <c r="AC36" s="58" t="str">
        <f t="array" ref="AC36">INDEX(Z:Z,SMALL(IF(Z$1:Z$1000&lt;&gt;"",ROW($1:$1000),4^8),ROW(J36)))&amp;""</f>
        <v/>
      </c>
      <c r="AE36" s="1" t="str">
        <f>IF(Overview_EN!$D37=AE$1,Overview_EN!$A37,"")</f>
        <v/>
      </c>
      <c r="AF36" s="1" t="str">
        <f>IF(Overview_EN!$D37=AF$1,Overview_EN!$A37,"")</f>
        <v/>
      </c>
      <c r="AG36" s="1" t="str">
        <f>IF(Overview_EN!$D37=AG$1,Overview_EN!$A37,"")</f>
        <v/>
      </c>
      <c r="AH36" s="1" t="str">
        <f>IF(Overview_EN!$D37=AH$1,Overview_EN!$A37,"")</f>
        <v/>
      </c>
      <c r="AI36" s="1" t="str">
        <f>IF(Overview_EN!$D37=AI$1,Overview_EN!$A37,"")</f>
        <v>Tengu</v>
      </c>
      <c r="AJ36" s="1" t="str">
        <f>IF(Overview_EN!$D37=AJ$1,Overview_EN!$A37,"")</f>
        <v/>
      </c>
      <c r="AK36" s="1" t="str">
        <f>IF(Overview_EN!$D37=AK$1,Overview_EN!$A37,"")</f>
        <v/>
      </c>
      <c r="AM36" s="58" t="str">
        <f t="array" ref="AM36">INDEX(AE:AE,SMALL(IF(AE$1:AE$1000&lt;&gt;"",ROW($1:$1000),4^8),ROW(AE36)))&amp;""</f>
        <v/>
      </c>
      <c r="AN36" s="58" t="str">
        <f t="array" ref="AN36">INDEX(AF:AF,SMALL(IF(AF$1:AF$1000&lt;&gt;"",ROW($1:$1000),4^8),ROW(AF36)))&amp;""</f>
        <v/>
      </c>
      <c r="AO36" s="58" t="str">
        <f t="array" ref="AO36">INDEX(AG:AG,SMALL(IF(AG$1:AG$1000&lt;&gt;"",ROW($1:$1000),4^8),ROW(AG36)))&amp;""</f>
        <v/>
      </c>
      <c r="AP36" s="58" t="str">
        <f t="array" ref="AP36">INDEX(AH:AH,SMALL(IF(AH$1:AH$1000&lt;&gt;"",ROW($1:$1000),4^8),ROW(AH36)))&amp;""</f>
        <v/>
      </c>
      <c r="AQ36" s="58" t="str">
        <f t="array" ref="AQ36">INDEX(AI:AI,SMALL(IF(AI$1:AI$1000&lt;&gt;"",ROW($1:$1000),4^8),ROW(AI36)))&amp;""</f>
        <v/>
      </c>
      <c r="AR36" s="58" t="str">
        <f t="array" ref="AR36">INDEX(AJ:AJ,SMALL(IF(AJ$1:AJ$1000&lt;&gt;"",ROW($1:$1000),4^8),ROW(AJ36)))&amp;""</f>
        <v/>
      </c>
      <c r="AS36" s="58" t="str">
        <f t="array" ref="AS36">INDEX(AK:AK,SMALL(IF(AK$1:AK$1000&lt;&gt;"",ROW($1:$1000),4^8),ROW(AK36)))&amp;""</f>
        <v/>
      </c>
    </row>
    <row r="37" spans="1:45">
      <c r="A37" s="1" t="str">
        <f>IF(Overview_EN!C38=$A$1,Overview_EN!A38,"")</f>
        <v/>
      </c>
      <c r="B37" t="str">
        <f>IF(Overview_EN!C38=$B$1,Overview_EN!A38,"")</f>
        <v/>
      </c>
      <c r="C37" s="1" t="str">
        <f>IF(Overview_EN!C38=$C$1,Overview_EN!A38,"")</f>
        <v/>
      </c>
      <c r="D37" t="str">
        <f>IF(Overview_EN!C38=$D$1,Overview_EN!A38,"")</f>
        <v/>
      </c>
      <c r="E37" t="str">
        <f>IF(Overview_EN!C38=$E$1,Overview_EN!A38,"")</f>
        <v>Empusae</v>
      </c>
      <c r="G37" t="str">
        <f t="array" ref="G37">INDEX(A:A,SMALL(IF($A$1:$A$1000&lt;&gt;"",ROW($1:$1000),4^8),ROW(A37)))&amp;""</f>
        <v/>
      </c>
      <c r="H37" t="str">
        <f t="array" ref="H37">INDEX(B:B,SMALL(IF($B$1:$B$1000&lt;&gt;"",ROW($1:$1000),4^8),ROW(B37)))&amp;""</f>
        <v/>
      </c>
      <c r="I37" t="str">
        <f t="array" ref="I37">INDEX(C:C,SMALL(IF($C$1:$C$1000&lt;&gt;"",ROW($1:$1000),4^8),ROW(C37)))&amp;""</f>
        <v/>
      </c>
      <c r="J37" t="str">
        <f t="array" ref="J37">INDEX(D:D,SMALL(IF($D$1:$D$1000&lt;&gt;"",ROW($1:$1000),4^8),ROW(D37)))&amp;""</f>
        <v/>
      </c>
      <c r="K37" t="str">
        <f t="array" ref="K37">INDEX(E:E,SMALL(IF($E$1:$E$1000&lt;&gt;"",ROW($1:$1000),4^8),ROW(E37)))&amp;""</f>
        <v/>
      </c>
      <c r="M37" s="1" t="str">
        <f>IF(Overview_EN!B38=M$1,Overview_EN!A38,"")</f>
        <v/>
      </c>
      <c r="N37" s="1" t="str">
        <f>IF(Overview_EN!$B38=N$1,Overview_EN!$A38,"")</f>
        <v/>
      </c>
      <c r="O37" s="1" t="str">
        <f>IF(Overview_EN!$B38=O$1,Overview_EN!$A38,"")</f>
        <v/>
      </c>
      <c r="P37" s="1" t="str">
        <f>IF(Overview_EN!$B38=P$1,Overview_EN!$A38,"")</f>
        <v>Empusae</v>
      </c>
      <c r="Q37" s="1" t="str">
        <f>IF(Overview_EN!$B38=Q$1,Overview_EN!$A38,"")</f>
        <v/>
      </c>
      <c r="S37" t="str">
        <f t="array" ref="S37">INDEX(M:M,SMALL(IF(M$1:M$1000&lt;&gt;"",ROW($1:$1000),4^8),ROW(A37)))&amp;""</f>
        <v/>
      </c>
      <c r="T37" t="str">
        <f t="array" ref="T37">INDEX(N:N,SMALL(IF(N$1:N$1000&lt;&gt;"",ROW($1:$1000),4^8),ROW(B37)))&amp;""</f>
        <v/>
      </c>
      <c r="U37" t="str">
        <f t="array" ref="U37">INDEX(O:O,SMALL(IF(O$1:O$1000&lt;&gt;"",ROW($1:$1000),4^8),ROW(C37)))&amp;""</f>
        <v/>
      </c>
      <c r="V37" t="str">
        <f t="array" ref="V37">INDEX(P:P,SMALL(IF(P$1:P$1000&lt;&gt;"",ROW($1:$1000),4^8),ROW(D37)))&amp;""</f>
        <v/>
      </c>
      <c r="W37" t="str">
        <f t="array" ref="W37">INDEX(Q:Q,SMALL(IF(Q$1:Q$1000&lt;&gt;"",ROW($1:$1000),4^8),ROW(E37)))&amp;""</f>
        <v/>
      </c>
      <c r="Y37" t="str">
        <f>IF(Overview_EN!E38=$Y$1,Overview_EN!A38,"")</f>
        <v/>
      </c>
      <c r="Z37" t="str">
        <f>IF(Overview_EN!E38=$Z$1,Overview_EN!A38,"")</f>
        <v>Empusae</v>
      </c>
      <c r="AB37" s="58" t="str">
        <f t="array" ref="AB37">INDEX(Y:Y,SMALL(IF(Y$1:Y$1000&lt;&gt;"",ROW($1:$1000),4^8),ROW(Y37)))&amp;""</f>
        <v/>
      </c>
      <c r="AC37" s="58" t="str">
        <f t="array" ref="AC37">INDEX(Z:Z,SMALL(IF(Z$1:Z$1000&lt;&gt;"",ROW($1:$1000),4^8),ROW(J37)))&amp;""</f>
        <v/>
      </c>
      <c r="AE37" s="1" t="str">
        <f>IF(Overview_EN!$D38=AE$1,Overview_EN!$A38,"")</f>
        <v/>
      </c>
      <c r="AF37" s="1" t="str">
        <f>IF(Overview_EN!$D38=AF$1,Overview_EN!$A38,"")</f>
        <v/>
      </c>
      <c r="AG37" s="1" t="str">
        <f>IF(Overview_EN!$D38=AG$1,Overview_EN!$A38,"")</f>
        <v/>
      </c>
      <c r="AH37" s="1" t="str">
        <f>IF(Overview_EN!$D38=AH$1,Overview_EN!$A38,"")</f>
        <v>Empusae</v>
      </c>
      <c r="AI37" s="1" t="str">
        <f>IF(Overview_EN!$D38=AI$1,Overview_EN!$A38,"")</f>
        <v/>
      </c>
      <c r="AJ37" s="1" t="str">
        <f>IF(Overview_EN!$D38=AJ$1,Overview_EN!$A38,"")</f>
        <v/>
      </c>
      <c r="AK37" s="1" t="str">
        <f>IF(Overview_EN!$D38=AK$1,Overview_EN!$A38,"")</f>
        <v/>
      </c>
      <c r="AM37" s="58" t="str">
        <f t="array" ref="AM37">INDEX(AE:AE,SMALL(IF(AE$1:AE$1000&lt;&gt;"",ROW($1:$1000),4^8),ROW(AE37)))&amp;""</f>
        <v/>
      </c>
      <c r="AN37" s="58" t="str">
        <f t="array" ref="AN37">INDEX(AF:AF,SMALL(IF(AF$1:AF$1000&lt;&gt;"",ROW($1:$1000),4^8),ROW(AF37)))&amp;""</f>
        <v/>
      </c>
      <c r="AO37" s="58" t="str">
        <f t="array" ref="AO37">INDEX(AG:AG,SMALL(IF(AG$1:AG$1000&lt;&gt;"",ROW($1:$1000),4^8),ROW(AG37)))&amp;""</f>
        <v/>
      </c>
      <c r="AP37" s="58" t="str">
        <f t="array" ref="AP37">INDEX(AH:AH,SMALL(IF(AH$1:AH$1000&lt;&gt;"",ROW($1:$1000),4^8),ROW(AH37)))&amp;""</f>
        <v/>
      </c>
      <c r="AQ37" s="58" t="str">
        <f t="array" ref="AQ37">INDEX(AI:AI,SMALL(IF(AI$1:AI$1000&lt;&gt;"",ROW($1:$1000),4^8),ROW(AI37)))&amp;""</f>
        <v/>
      </c>
      <c r="AR37" s="58" t="str">
        <f t="array" ref="AR37">INDEX(AJ:AJ,SMALL(IF(AJ$1:AJ$1000&lt;&gt;"",ROW($1:$1000),4^8),ROW(AJ37)))&amp;""</f>
        <v/>
      </c>
      <c r="AS37" s="58" t="str">
        <f t="array" ref="AS37">INDEX(AK:AK,SMALL(IF(AK$1:AK$1000&lt;&gt;"",ROW($1:$1000),4^8),ROW(AK37)))&amp;""</f>
        <v/>
      </c>
    </row>
    <row r="38" spans="1:45">
      <c r="A38" s="1" t="str">
        <f>IF(Overview_EN!C39=$A$1,Overview_EN!A39,"")</f>
        <v/>
      </c>
      <c r="B38" t="str">
        <f>IF(Overview_EN!C39=$B$1,Overview_EN!A39,"")</f>
        <v/>
      </c>
      <c r="C38" s="1" t="str">
        <f>IF(Overview_EN!C39=$C$1,Overview_EN!A39,"")</f>
        <v/>
      </c>
      <c r="D38" t="str">
        <f>IF(Overview_EN!C39=$D$1,Overview_EN!A39,"")</f>
        <v/>
      </c>
      <c r="E38" t="str">
        <f>IF(Overview_EN!C39=$E$1,Overview_EN!A39,"")</f>
        <v/>
      </c>
      <c r="G38" t="str">
        <f t="array" ref="G38">INDEX(A:A,SMALL(IF($A$1:$A$1000&lt;&gt;"",ROW($1:$1000),4^8),ROW(A38)))&amp;""</f>
        <v/>
      </c>
      <c r="H38" t="str">
        <f t="array" ref="H38">INDEX(B:B,SMALL(IF($B$1:$B$1000&lt;&gt;"",ROW($1:$1000),4^8),ROW(B38)))&amp;""</f>
        <v/>
      </c>
      <c r="I38" t="str">
        <f t="array" ref="I38">INDEX(C:C,SMALL(IF($C$1:$C$1000&lt;&gt;"",ROW($1:$1000),4^8),ROW(C38)))&amp;""</f>
        <v/>
      </c>
      <c r="J38" t="str">
        <f t="array" ref="J38">INDEX(D:D,SMALL(IF($D$1:$D$1000&lt;&gt;"",ROW($1:$1000),4^8),ROW(D38)))&amp;""</f>
        <v/>
      </c>
      <c r="K38" t="str">
        <f t="array" ref="K38">INDEX(E:E,SMALL(IF($E$1:$E$1000&lt;&gt;"",ROW($1:$1000),4^8),ROW(E38)))&amp;""</f>
        <v/>
      </c>
      <c r="M38" s="1" t="str">
        <f>IF(Overview_EN!B39=M$1,Overview_EN!A39,"")</f>
        <v/>
      </c>
      <c r="Y38" t="str">
        <f>IF(Overview_EN!E39=$Y$1,Overview_EN!A39,"")</f>
        <v/>
      </c>
      <c r="Z38" t="str">
        <f>IF(Overview_EN!E39=$Z$1,Overview_EN!A39,"")</f>
        <v/>
      </c>
      <c r="AB38" s="58" t="str">
        <f t="array" ref="AB38">INDEX(Y:Y,SMALL(IF(Y$1:Y$1000&lt;&gt;"",ROW($1:$1000),4^8),ROW(Y38)))&amp;""</f>
        <v/>
      </c>
      <c r="AC38" s="58" t="str">
        <f t="array" ref="AC38">INDEX(Z:Z,SMALL(IF(Z$1:Z$1000&lt;&gt;"",ROW($1:$1000),4^8),ROW(J38)))&amp;""</f>
        <v/>
      </c>
      <c r="AE38" s="1" t="str">
        <f>IF(Overview_EN!$D39=AE$1,Overview_EN!$A39,"")</f>
        <v/>
      </c>
      <c r="AF38" s="1" t="str">
        <f>IF(Overview_EN!$D39=AF$1,Overview_EN!$A39,"")</f>
        <v/>
      </c>
      <c r="AG38" s="1" t="str">
        <f>IF(Overview_EN!$D39=AG$1,Overview_EN!$A39,"")</f>
        <v/>
      </c>
      <c r="AH38" s="1" t="str">
        <f>IF(Overview_EN!$D39=AH$1,Overview_EN!$A39,"")</f>
        <v/>
      </c>
      <c r="AI38" s="1" t="str">
        <f>IF(Overview_EN!$D39=AI$1,Overview_EN!$A39,"")</f>
        <v/>
      </c>
      <c r="AJ38" s="1" t="str">
        <f>IF(Overview_EN!$D39=AJ$1,Overview_EN!$A39,"")</f>
        <v/>
      </c>
      <c r="AK38" s="1" t="str">
        <f>IF(Overview_EN!$D39=AK$1,Overview_EN!$A39,"")</f>
        <v/>
      </c>
      <c r="AM38" s="58" t="str">
        <f t="array" ref="AM38">INDEX(AE:AE,SMALL(IF(AE$1:AE$1000&lt;&gt;"",ROW($1:$1000),4^8),ROW(AE38)))&amp;""</f>
        <v/>
      </c>
      <c r="AN38" s="58" t="str">
        <f t="array" ref="AN38">INDEX(AF:AF,SMALL(IF(AF$1:AF$1000&lt;&gt;"",ROW($1:$1000),4^8),ROW(AF38)))&amp;""</f>
        <v/>
      </c>
      <c r="AO38" s="58" t="str">
        <f t="array" ref="AO38">INDEX(AG:AG,SMALL(IF(AG$1:AG$1000&lt;&gt;"",ROW($1:$1000),4^8),ROW(AG38)))&amp;""</f>
        <v/>
      </c>
      <c r="AP38" s="58" t="str">
        <f t="array" ref="AP38">INDEX(AH:AH,SMALL(IF(AH$1:AH$1000&lt;&gt;"",ROW($1:$1000),4^8),ROW(AH38)))&amp;""</f>
        <v/>
      </c>
      <c r="AQ38" s="58" t="str">
        <f t="array" ref="AQ38">INDEX(AI:AI,SMALL(IF(AI$1:AI$1000&lt;&gt;"",ROW($1:$1000),4^8),ROW(AI38)))&amp;""</f>
        <v/>
      </c>
      <c r="AR38" s="58" t="str">
        <f t="array" ref="AR38">INDEX(AJ:AJ,SMALL(IF(AJ$1:AJ$1000&lt;&gt;"",ROW($1:$1000),4^8),ROW(AJ38)))&amp;""</f>
        <v/>
      </c>
      <c r="AS38" s="58" t="str">
        <f t="array" ref="AS38">INDEX(AK:AK,SMALL(IF(AK$1:AK$1000&lt;&gt;"",ROW($1:$1000),4^8),ROW(AK38)))&amp;""</f>
        <v/>
      </c>
    </row>
    <row r="39" spans="1:45">
      <c r="A39" s="1" t="str">
        <f>IF(Overview_EN!C40=$A$1,Overview_EN!A40,"")</f>
        <v/>
      </c>
      <c r="B39" t="str">
        <f>IF(Overview_EN!C40=$B$1,Overview_EN!A40,"")</f>
        <v/>
      </c>
      <c r="C39" s="1" t="str">
        <f>IF(Overview_EN!C40=$C$1,Overview_EN!A40,"")</f>
        <v/>
      </c>
      <c r="D39" t="str">
        <f>IF(Overview_EN!C40=$D$1,Overview_EN!A40,"")</f>
        <v/>
      </c>
      <c r="E39" t="str">
        <f>IF(Overview_EN!C40=$E$1,Overview_EN!A40,"")</f>
        <v/>
      </c>
      <c r="G39" t="str">
        <f t="array" ref="G39">INDEX(A:A,SMALL(IF($A$1:$A$1000&lt;&gt;"",ROW($1:$1000),4^8),ROW(A39)))&amp;""</f>
        <v/>
      </c>
      <c r="H39" t="str">
        <f t="array" ref="H39">INDEX(B:B,SMALL(IF($B$1:$B$1000&lt;&gt;"",ROW($1:$1000),4^8),ROW(B39)))&amp;""</f>
        <v/>
      </c>
      <c r="I39" t="str">
        <f t="array" ref="I39">INDEX(C:C,SMALL(IF($C$1:$C$1000&lt;&gt;"",ROW($1:$1000),4^8),ROW(C39)))&amp;""</f>
        <v/>
      </c>
      <c r="J39" t="str">
        <f t="array" ref="J39">INDEX(D:D,SMALL(IF($D$1:$D$1000&lt;&gt;"",ROW($1:$1000),4^8),ROW(D39)))&amp;""</f>
        <v/>
      </c>
      <c r="K39" t="str">
        <f t="array" ref="K39">INDEX(E:E,SMALL(IF($E$1:$E$1000&lt;&gt;"",ROW($1:$1000),4^8),ROW(E39)))&amp;""</f>
        <v/>
      </c>
      <c r="Y39" t="str">
        <f>IF(Overview_EN!E40=$Y$1,Overview_EN!A40,"")</f>
        <v/>
      </c>
      <c r="Z39" t="str">
        <f>IF(Overview_EN!E40=$Z$1,Overview_EN!A40,"")</f>
        <v/>
      </c>
      <c r="AB39" s="58" t="str">
        <f t="array" ref="AB39">INDEX(Y:Y,SMALL(IF(Y$1:Y$1000&lt;&gt;"",ROW($1:$1000),4^8),ROW(Y39)))&amp;""</f>
        <v/>
      </c>
      <c r="AC39" s="58" t="str">
        <f t="array" ref="AC39">INDEX(Z:Z,SMALL(IF(Z$1:Z$1000&lt;&gt;"",ROW($1:$1000),4^8),ROW(J39)))&amp;""</f>
        <v/>
      </c>
      <c r="AM39" s="58" t="str">
        <f t="array" ref="AM39">INDEX(AE:AE,SMALL(IF(AE$1:AE$1000&lt;&gt;"",ROW($1:$1000),4^8),ROW(AE39)))&amp;""</f>
        <v/>
      </c>
      <c r="AN39" s="58" t="str">
        <f t="array" ref="AN39">INDEX(AF:AF,SMALL(IF(AF$1:AF$1000&lt;&gt;"",ROW($1:$1000),4^8),ROW(AF39)))&amp;""</f>
        <v/>
      </c>
      <c r="AO39" s="58" t="str">
        <f t="array" ref="AO39">INDEX(AG:AG,SMALL(IF(AG$1:AG$1000&lt;&gt;"",ROW($1:$1000),4^8),ROW(AG39)))&amp;""</f>
        <v/>
      </c>
      <c r="AP39" s="58" t="str">
        <f t="array" ref="AP39">INDEX(AH:AH,SMALL(IF(AH$1:AH$1000&lt;&gt;"",ROW($1:$1000),4^8),ROW(AH39)))&amp;""</f>
        <v/>
      </c>
      <c r="AQ39" s="58" t="str">
        <f t="array" ref="AQ39">INDEX(AI:AI,SMALL(IF(AI$1:AI$1000&lt;&gt;"",ROW($1:$1000),4^8),ROW(AI39)))&amp;""</f>
        <v/>
      </c>
      <c r="AR39" s="58" t="str">
        <f t="array" ref="AR39">INDEX(AJ:AJ,SMALL(IF(AJ$1:AJ$1000&lt;&gt;"",ROW($1:$1000),4^8),ROW(AJ39)))&amp;""</f>
        <v/>
      </c>
      <c r="AS39" s="58" t="str">
        <f t="array" ref="AS39">INDEX(AK:AK,SMALL(IF(AK$1:AK$1000&lt;&gt;"",ROW($1:$1000),4^8),ROW(AK39)))&amp;""</f>
        <v/>
      </c>
    </row>
    <row r="40" spans="1:45">
      <c r="A40" s="1" t="str">
        <f>IF(Overview_EN!C41=$A$1,Overview_EN!A41,"")</f>
        <v/>
      </c>
      <c r="B40" t="str">
        <f>IF(Overview_EN!C41=$B$1,Overview_EN!A41,"")</f>
        <v/>
      </c>
      <c r="C40" s="1" t="str">
        <f>IF(Overview_EN!C41=$C$1,Overview_EN!A41,"")</f>
        <v/>
      </c>
      <c r="D40" t="str">
        <f>IF(Overview_EN!C41=$D$1,Overview_EN!A41,"")</f>
        <v/>
      </c>
      <c r="E40" t="str">
        <f>IF(Overview_EN!C41=$E$1,Overview_EN!A41,"")</f>
        <v/>
      </c>
      <c r="G40" t="str">
        <f t="array" ref="G40">INDEX(A:A,SMALL(IF($A$1:$A$1000&lt;&gt;"",ROW($1:$1000),4^8),ROW(A40)))&amp;""</f>
        <v/>
      </c>
      <c r="H40" t="str">
        <f t="array" ref="H40">INDEX(B:B,SMALL(IF($B$1:$B$1000&lt;&gt;"",ROW($1:$1000),4^8),ROW(B40)))&amp;""</f>
        <v/>
      </c>
      <c r="I40" t="str">
        <f t="array" ref="I40">INDEX(C:C,SMALL(IF($C$1:$C$1000&lt;&gt;"",ROW($1:$1000),4^8),ROW(C40)))&amp;""</f>
        <v/>
      </c>
      <c r="J40" t="str">
        <f t="array" ref="J40">INDEX(D:D,SMALL(IF($D$1:$D$1000&lt;&gt;"",ROW($1:$1000),4^8),ROW(D40)))&amp;""</f>
        <v/>
      </c>
      <c r="K40" t="str">
        <f t="array" ref="K40">INDEX(E:E,SMALL(IF($E$1:$E$1000&lt;&gt;"",ROW($1:$1000),4^8),ROW(E40)))&amp;""</f>
        <v/>
      </c>
      <c r="Y40" t="str">
        <f>IF(Overview_EN!E41=$Y$1,Overview_EN!A41,"")</f>
        <v/>
      </c>
      <c r="Z40" t="str">
        <f>IF(Overview_EN!E41=$Z$1,Overview_EN!A41,"")</f>
        <v/>
      </c>
      <c r="AB40" s="58" t="str">
        <f t="array" ref="AB40">INDEX(Y:Y,SMALL(IF(Y$1:Y$1000&lt;&gt;"",ROW($1:$1000),4^8),ROW(Y40)))&amp;""</f>
        <v/>
      </c>
      <c r="AC40" s="58" t="str">
        <f t="array" ref="AC40">INDEX(Z:Z,SMALL(IF(Z$1:Z$1000&lt;&gt;"",ROW($1:$1000),4^8),ROW(J40)))&amp;""</f>
        <v/>
      </c>
      <c r="AM40" s="58" t="str">
        <f t="array" ref="AM40">INDEX(AE:AE,SMALL(IF(AE$1:AE$1000&lt;&gt;"",ROW($1:$1000),4^8),ROW(AE40)))&amp;""</f>
        <v/>
      </c>
      <c r="AN40" s="58" t="str">
        <f t="array" ref="AN40">INDEX(AF:AF,SMALL(IF(AF$1:AF$1000&lt;&gt;"",ROW($1:$1000),4^8),ROW(AF40)))&amp;""</f>
        <v/>
      </c>
      <c r="AO40" s="58" t="str">
        <f t="array" ref="AO40">INDEX(AG:AG,SMALL(IF(AG$1:AG$1000&lt;&gt;"",ROW($1:$1000),4^8),ROW(AG40)))&amp;""</f>
        <v/>
      </c>
      <c r="AP40" s="58" t="str">
        <f t="array" ref="AP40">INDEX(AH:AH,SMALL(IF(AH$1:AH$1000&lt;&gt;"",ROW($1:$1000),4^8),ROW(AH40)))&amp;""</f>
        <v/>
      </c>
      <c r="AQ40" s="58" t="str">
        <f t="array" ref="AQ40">INDEX(AI:AI,SMALL(IF(AI$1:AI$1000&lt;&gt;"",ROW($1:$1000),4^8),ROW(AI40)))&amp;""</f>
        <v/>
      </c>
      <c r="AR40" s="58" t="str">
        <f t="array" ref="AR40">INDEX(AJ:AJ,SMALL(IF(AJ$1:AJ$1000&lt;&gt;"",ROW($1:$1000),4^8),ROW(AJ40)))&amp;""</f>
        <v/>
      </c>
      <c r="AS40" s="58" t="str">
        <f t="array" ref="AS40">INDEX(AK:AK,SMALL(IF(AK$1:AK$1000&lt;&gt;"",ROW($1:$1000),4^8),ROW(AK40)))&amp;""</f>
        <v/>
      </c>
    </row>
    <row r="41" spans="1:45">
      <c r="A41" s="1"/>
      <c r="C41" s="1"/>
      <c r="Y41" t="str">
        <f>IF(Overview_EN!E42=$Y$1,Overview_EN!A42,"")</f>
        <v/>
      </c>
      <c r="Z41" t="str">
        <f>IF(Overview_EN!E42=$Z$1,Overview_EN!A42,"")</f>
        <v/>
      </c>
      <c r="AB41" s="58" t="str">
        <f t="array" ref="AB41">INDEX(Y:Y,SMALL(IF(Y$1:Y$1000&lt;&gt;"",ROW($1:$1000),4^8),ROW(Y41)))&amp;""</f>
        <v/>
      </c>
      <c r="AC41" s="58" t="str">
        <f t="array" ref="AC41">INDEX(Z:Z,SMALL(IF(Z$1:Z$1000&lt;&gt;"",ROW($1:$1000),4^8),ROW(J41)))&amp;""</f>
        <v/>
      </c>
      <c r="AM41" s="58" t="str">
        <f t="array" ref="AM41">INDEX(AE:AE,SMALL(IF(AE$1:AE$1000&lt;&gt;"",ROW($1:$1000),4^8),ROW(AE41)))&amp;""</f>
        <v/>
      </c>
      <c r="AN41" s="58" t="str">
        <f t="array" ref="AN41">INDEX(AF:AF,SMALL(IF(AF$1:AF$1000&lt;&gt;"",ROW($1:$1000),4^8),ROW(AF41)))&amp;""</f>
        <v/>
      </c>
      <c r="AO41" s="58" t="str">
        <f t="array" ref="AO41">INDEX(AG:AG,SMALL(IF(AG$1:AG$1000&lt;&gt;"",ROW($1:$1000),4^8),ROW(AG41)))&amp;""</f>
        <v/>
      </c>
      <c r="AP41" s="58" t="str">
        <f t="array" ref="AP41">INDEX(AH:AH,SMALL(IF(AH$1:AH$1000&lt;&gt;"",ROW($1:$1000),4^8),ROW(AH41)))&amp;""</f>
        <v/>
      </c>
      <c r="AQ41" s="58" t="str">
        <f t="array" ref="AQ41">INDEX(AI:AI,SMALL(IF(AI$1:AI$1000&lt;&gt;"",ROW($1:$1000),4^8),ROW(AI41)))&amp;""</f>
        <v/>
      </c>
      <c r="AR41" s="58" t="str">
        <f t="array" ref="AR41">INDEX(AJ:AJ,SMALL(IF(AJ$1:AJ$1000&lt;&gt;"",ROW($1:$1000),4^8),ROW(AJ41)))&amp;""</f>
        <v/>
      </c>
      <c r="AS41" s="58" t="str">
        <f t="array" ref="AS41">INDEX(AK:AK,SMALL(IF(AK$1:AK$1000&lt;&gt;"",ROW($1:$1000),4^8),ROW(AK41)))&amp;""</f>
        <v/>
      </c>
    </row>
    <row r="42" spans="1:45">
      <c r="A42" s="1"/>
      <c r="C42" s="1"/>
      <c r="Y42" t="str">
        <f>IF(Overview_EN!E43=$Y$1,Overview_EN!A43,"")</f>
        <v/>
      </c>
      <c r="Z42" t="str">
        <f>IF(Overview_EN!E43=$Z$1,Overview_EN!A43,"")</f>
        <v/>
      </c>
      <c r="AB42" s="58" t="str">
        <f t="array" ref="AB42">INDEX(Y:Y,SMALL(IF(Y$1:Y$1000&lt;&gt;"",ROW($1:$1000),4^8),ROW(Y42)))&amp;""</f>
        <v/>
      </c>
      <c r="AC42" s="58" t="str">
        <f t="array" ref="AC42">INDEX(Z:Z,SMALL(IF(Z$1:Z$1000&lt;&gt;"",ROW($1:$1000),4^8),ROW(J42)))&amp;""</f>
        <v/>
      </c>
      <c r="AM42" s="58" t="str">
        <f t="array" ref="AM42">INDEX(AE:AE,SMALL(IF(AE$1:AE$1000&lt;&gt;"",ROW($1:$1000),4^8),ROW(AE42)))&amp;""</f>
        <v/>
      </c>
      <c r="AN42" s="58" t="str">
        <f t="array" ref="AN42">INDEX(AF:AF,SMALL(IF(AF$1:AF$1000&lt;&gt;"",ROW($1:$1000),4^8),ROW(AF42)))&amp;""</f>
        <v/>
      </c>
      <c r="AO42" s="58" t="str">
        <f t="array" ref="AO42">INDEX(AG:AG,SMALL(IF(AG$1:AG$1000&lt;&gt;"",ROW($1:$1000),4^8),ROW(AG42)))&amp;""</f>
        <v/>
      </c>
      <c r="AP42" s="58" t="str">
        <f t="array" ref="AP42">INDEX(AH:AH,SMALL(IF(AH$1:AH$1000&lt;&gt;"",ROW($1:$1000),4^8),ROW(AH42)))&amp;""</f>
        <v/>
      </c>
      <c r="AQ42" s="58" t="str">
        <f t="array" ref="AQ42">INDEX(AI:AI,SMALL(IF(AI$1:AI$1000&lt;&gt;"",ROW($1:$1000),4^8),ROW(AI42)))&amp;""</f>
        <v/>
      </c>
      <c r="AR42" s="58" t="str">
        <f t="array" ref="AR42">INDEX(AJ:AJ,SMALL(IF(AJ$1:AJ$1000&lt;&gt;"",ROW($1:$1000),4^8),ROW(AJ42)))&amp;""</f>
        <v/>
      </c>
      <c r="AS42" s="58" t="str">
        <f t="array" ref="AS42">INDEX(AK:AK,SMALL(IF(AK$1:AK$1000&lt;&gt;"",ROW($1:$1000),4^8),ROW(AK42)))&amp;""</f>
        <v/>
      </c>
    </row>
    <row r="43" spans="1:45">
      <c r="A43" s="1"/>
      <c r="C43" s="1"/>
      <c r="Y43" t="str">
        <f>IF(Overview_EN!E44=$Y$1,Overview_EN!A44,"")</f>
        <v/>
      </c>
      <c r="Z43" t="str">
        <f>IF(Overview_EN!E44=$Z$1,Overview_EN!A44,"")</f>
        <v/>
      </c>
      <c r="AB43" s="58" t="str">
        <f t="array" ref="AB43">INDEX(Y:Y,SMALL(IF(Y$1:Y$1000&lt;&gt;"",ROW($1:$1000),4^8),ROW(Y43)))&amp;""</f>
        <v/>
      </c>
      <c r="AC43" s="58" t="str">
        <f t="array" ref="AC43">INDEX(Z:Z,SMALL(IF(Z$1:Z$1000&lt;&gt;"",ROW($1:$1000),4^8),ROW(J43)))&amp;""</f>
        <v/>
      </c>
      <c r="AM43" s="58" t="str">
        <f t="array" ref="AM43">INDEX(AE:AE,SMALL(IF(AE$1:AE$1000&lt;&gt;"",ROW($1:$1000),4^8),ROW(AE43)))&amp;""</f>
        <v/>
      </c>
      <c r="AN43" s="58" t="str">
        <f t="array" ref="AN43">INDEX(AF:AF,SMALL(IF(AF$1:AF$1000&lt;&gt;"",ROW($1:$1000),4^8),ROW(AF43)))&amp;""</f>
        <v/>
      </c>
      <c r="AO43" s="58" t="str">
        <f t="array" ref="AO43">INDEX(AG:AG,SMALL(IF(AG$1:AG$1000&lt;&gt;"",ROW($1:$1000),4^8),ROW(AG43)))&amp;""</f>
        <v/>
      </c>
      <c r="AP43" s="58" t="str">
        <f t="array" ref="AP43">INDEX(AH:AH,SMALL(IF(AH$1:AH$1000&lt;&gt;"",ROW($1:$1000),4^8),ROW(AH43)))&amp;""</f>
        <v/>
      </c>
      <c r="AQ43" s="58" t="str">
        <f t="array" ref="AQ43">INDEX(AI:AI,SMALL(IF(AI$1:AI$1000&lt;&gt;"",ROW($1:$1000),4^8),ROW(AI43)))&amp;""</f>
        <v/>
      </c>
      <c r="AR43" s="58" t="str">
        <f t="array" ref="AR43">INDEX(AJ:AJ,SMALL(IF(AJ$1:AJ$1000&lt;&gt;"",ROW($1:$1000),4^8),ROW(AJ43)))&amp;""</f>
        <v/>
      </c>
      <c r="AS43" s="58" t="str">
        <f t="array" ref="AS43">INDEX(AK:AK,SMALL(IF(AK$1:AK$1000&lt;&gt;"",ROW($1:$1000),4^8),ROW(AK43)))&amp;""</f>
        <v/>
      </c>
    </row>
    <row r="44" spans="1:45">
      <c r="A44" s="1"/>
      <c r="C44" s="1"/>
      <c r="Y44" t="str">
        <f>IF(Overview_EN!E45=$Y$1,Overview_EN!A45,"")</f>
        <v/>
      </c>
      <c r="Z44" t="str">
        <f>IF(Overview_EN!E45=$Z$1,Overview_EN!A45,"")</f>
        <v/>
      </c>
      <c r="AB44" s="58" t="str">
        <f t="array" ref="AB44">INDEX(Y:Y,SMALL(IF(Y$1:Y$1000&lt;&gt;"",ROW($1:$1000),4^8),ROW(Y44)))&amp;""</f>
        <v/>
      </c>
      <c r="AC44" s="58" t="str">
        <f t="array" ref="AC44">INDEX(Z:Z,SMALL(IF(Z$1:Z$1000&lt;&gt;"",ROW($1:$1000),4^8),ROW(J44)))&amp;""</f>
        <v/>
      </c>
      <c r="AM44" s="58" t="str">
        <f t="array" ref="AM44">INDEX(AE:AE,SMALL(IF(AE$1:AE$1000&lt;&gt;"",ROW($1:$1000),4^8),ROW(AE44)))&amp;""</f>
        <v/>
      </c>
      <c r="AN44" s="58" t="str">
        <f t="array" ref="AN44">INDEX(AF:AF,SMALL(IF(AF$1:AF$1000&lt;&gt;"",ROW($1:$1000),4^8),ROW(AF44)))&amp;""</f>
        <v/>
      </c>
      <c r="AO44" s="58" t="str">
        <f t="array" ref="AO44">INDEX(AG:AG,SMALL(IF(AG$1:AG$1000&lt;&gt;"",ROW($1:$1000),4^8),ROW(AG44)))&amp;""</f>
        <v/>
      </c>
      <c r="AP44" s="58" t="str">
        <f t="array" ref="AP44">INDEX(AH:AH,SMALL(IF(AH$1:AH$1000&lt;&gt;"",ROW($1:$1000),4^8),ROW(AH44)))&amp;""</f>
        <v/>
      </c>
      <c r="AQ44" s="58" t="str">
        <f t="array" ref="AQ44">INDEX(AI:AI,SMALL(IF(AI$1:AI$1000&lt;&gt;"",ROW($1:$1000),4^8),ROW(AI44)))&amp;""</f>
        <v/>
      </c>
      <c r="AR44" s="58" t="str">
        <f t="array" ref="AR44">INDEX(AJ:AJ,SMALL(IF(AJ$1:AJ$1000&lt;&gt;"",ROW($1:$1000),4^8),ROW(AJ44)))&amp;""</f>
        <v/>
      </c>
      <c r="AS44" s="58" t="str">
        <f t="array" ref="AS44">INDEX(AK:AK,SMALL(IF(AK$1:AK$1000&lt;&gt;"",ROW($1:$1000),4^8),ROW(AK44)))&amp;""</f>
        <v/>
      </c>
    </row>
    <row r="45" spans="1:45">
      <c r="A45" s="1"/>
      <c r="C45" s="1"/>
      <c r="Y45" t="str">
        <f>IF(Overview_EN!E46=$Y$1,Overview_EN!A46,"")</f>
        <v/>
      </c>
      <c r="Z45" t="str">
        <f>IF(Overview_EN!E46=$Z$1,Overview_EN!A46,"")</f>
        <v/>
      </c>
      <c r="AB45" s="58" t="str">
        <f t="array" ref="AB45">INDEX(Y:Y,SMALL(IF(Y$1:Y$1000&lt;&gt;"",ROW($1:$1000),4^8),ROW(Y45)))&amp;""</f>
        <v/>
      </c>
      <c r="AC45" s="58" t="str">
        <f t="array" ref="AC45">INDEX(Z:Z,SMALL(IF(Z$1:Z$1000&lt;&gt;"",ROW($1:$1000),4^8),ROW(J45)))&amp;""</f>
        <v/>
      </c>
      <c r="AM45" s="58" t="str">
        <f t="array" ref="AM45">INDEX(AE:AE,SMALL(IF(AE$1:AE$1000&lt;&gt;"",ROW($1:$1000),4^8),ROW(AE45)))&amp;""</f>
        <v/>
      </c>
      <c r="AN45" s="58" t="str">
        <f t="array" ref="AN45">INDEX(AF:AF,SMALL(IF(AF$1:AF$1000&lt;&gt;"",ROW($1:$1000),4^8),ROW(AF45)))&amp;""</f>
        <v/>
      </c>
      <c r="AO45" s="58" t="str">
        <f t="array" ref="AO45">INDEX(AG:AG,SMALL(IF(AG$1:AG$1000&lt;&gt;"",ROW($1:$1000),4^8),ROW(AG45)))&amp;""</f>
        <v/>
      </c>
      <c r="AP45" s="58" t="str">
        <f t="array" ref="AP45">INDEX(AH:AH,SMALL(IF(AH$1:AH$1000&lt;&gt;"",ROW($1:$1000),4^8),ROW(AH45)))&amp;""</f>
        <v/>
      </c>
      <c r="AQ45" s="58" t="str">
        <f t="array" ref="AQ45">INDEX(AI:AI,SMALL(IF(AI$1:AI$1000&lt;&gt;"",ROW($1:$1000),4^8),ROW(AI45)))&amp;""</f>
        <v/>
      </c>
      <c r="AR45" s="58" t="str">
        <f t="array" ref="AR45">INDEX(AJ:AJ,SMALL(IF(AJ$1:AJ$1000&lt;&gt;"",ROW($1:$1000),4^8),ROW(AJ45)))&amp;""</f>
        <v/>
      </c>
      <c r="AS45" s="58" t="str">
        <f t="array" ref="AS45">INDEX(AK:AK,SMALL(IF(AK$1:AK$1000&lt;&gt;"",ROW($1:$1000),4^8),ROW(AK45)))&amp;""</f>
        <v/>
      </c>
    </row>
    <row r="46" spans="1:45">
      <c r="A46" s="1"/>
      <c r="C46" s="1"/>
      <c r="Z46" t="str">
        <f>IF(Overview_EN!E47=$Z$1,Overview_EN!A47,"")</f>
        <v/>
      </c>
      <c r="AB46" s="58" t="str">
        <f t="array" ref="AB46">INDEX(Y:Y,SMALL(IF(Y$1:Y$1000&lt;&gt;"",ROW($1:$1000),4^8),ROW(Y46)))&amp;""</f>
        <v/>
      </c>
      <c r="AC46" s="58" t="str">
        <f t="array" ref="AC46">INDEX(Z:Z,SMALL(IF(Z$1:Z$1000&lt;&gt;"",ROW($1:$1000),4^8),ROW(J46)))&amp;""</f>
        <v/>
      </c>
      <c r="AM46" s="58" t="str">
        <f t="array" ref="AM46">INDEX(AE:AE,SMALL(IF(AE$1:AE$1000&lt;&gt;"",ROW($1:$1000),4^8),ROW(AE46)))&amp;""</f>
        <v/>
      </c>
      <c r="AN46" s="58" t="str">
        <f t="array" ref="AN46">INDEX(AF:AF,SMALL(IF(AF$1:AF$1000&lt;&gt;"",ROW($1:$1000),4^8),ROW(AF46)))&amp;""</f>
        <v/>
      </c>
      <c r="AO46" s="58" t="str">
        <f t="array" ref="AO46">INDEX(AG:AG,SMALL(IF(AG$1:AG$1000&lt;&gt;"",ROW($1:$1000),4^8),ROW(AG46)))&amp;""</f>
        <v/>
      </c>
      <c r="AP46" s="58" t="str">
        <f t="array" ref="AP46">INDEX(AH:AH,SMALL(IF(AH$1:AH$1000&lt;&gt;"",ROW($1:$1000),4^8),ROW(AH46)))&amp;""</f>
        <v/>
      </c>
      <c r="AQ46" s="58" t="str">
        <f t="array" ref="AQ46">INDEX(AI:AI,SMALL(IF(AI$1:AI$1000&lt;&gt;"",ROW($1:$1000),4^8),ROW(AI46)))&amp;""</f>
        <v/>
      </c>
      <c r="AR46" s="58" t="str">
        <f t="array" ref="AR46">INDEX(AJ:AJ,SMALL(IF(AJ$1:AJ$1000&lt;&gt;"",ROW($1:$1000),4^8),ROW(AJ46)))&amp;""</f>
        <v/>
      </c>
      <c r="AS46" s="58" t="str">
        <f t="array" ref="AS46">INDEX(AK:AK,SMALL(IF(AK$1:AK$1000&lt;&gt;"",ROW($1:$1000),4^8),ROW(AK46)))&amp;""</f>
        <v/>
      </c>
    </row>
    <row r="47" spans="1:45">
      <c r="A47" s="1"/>
      <c r="C47" s="1"/>
      <c r="I47" s="25"/>
      <c r="Z47" t="str">
        <f>IF(Overview_EN!E48=$Z$1,Overview_EN!A48,"")</f>
        <v/>
      </c>
      <c r="AB47" s="58" t="str">
        <f t="array" ref="AB47">INDEX(Y:Y,SMALL(IF(Y$1:Y$1000&lt;&gt;"",ROW($1:$1000),4^8),ROW(Y47)))&amp;""</f>
        <v/>
      </c>
      <c r="AC47" s="58" t="str">
        <f t="array" ref="AC47">INDEX(Z:Z,SMALL(IF(Z$1:Z$1000&lt;&gt;"",ROW($1:$1000),4^8),ROW(J47)))&amp;""</f>
        <v/>
      </c>
      <c r="AM47" s="58" t="str">
        <f t="array" ref="AM47">INDEX(AE:AE,SMALL(IF(AE$1:AE$1000&lt;&gt;"",ROW($1:$1000),4^8),ROW(AE47)))&amp;""</f>
        <v/>
      </c>
      <c r="AN47" s="58" t="str">
        <f t="array" ref="AN47">INDEX(AF:AF,SMALL(IF(AF$1:AF$1000&lt;&gt;"",ROW($1:$1000),4^8),ROW(AF47)))&amp;""</f>
        <v/>
      </c>
      <c r="AO47" s="58" t="str">
        <f t="array" ref="AO47">INDEX(AG:AG,SMALL(IF(AG$1:AG$1000&lt;&gt;"",ROW($1:$1000),4^8),ROW(AG47)))&amp;""</f>
        <v/>
      </c>
      <c r="AP47" s="58" t="str">
        <f t="array" ref="AP47">INDEX(AH:AH,SMALL(IF(AH$1:AH$1000&lt;&gt;"",ROW($1:$1000),4^8),ROW(AH47)))&amp;""</f>
        <v/>
      </c>
      <c r="AQ47" s="58" t="str">
        <f t="array" ref="AQ47">INDEX(AI:AI,SMALL(IF(AI$1:AI$1000&lt;&gt;"",ROW($1:$1000),4^8),ROW(AI47)))&amp;""</f>
        <v/>
      </c>
      <c r="AR47" s="58" t="str">
        <f t="array" ref="AR47">INDEX(AJ:AJ,SMALL(IF(AJ$1:AJ$1000&lt;&gt;"",ROW($1:$1000),4^8),ROW(AJ47)))&amp;""</f>
        <v/>
      </c>
      <c r="AS47" s="58" t="str">
        <f t="array" ref="AS47">INDEX(AK:AK,SMALL(IF(AK$1:AK$1000&lt;&gt;"",ROW($1:$1000),4^8),ROW(AK47)))&amp;""</f>
        <v/>
      </c>
    </row>
    <row r="48" spans="1:45">
      <c r="A48" s="1"/>
      <c r="C48" s="1"/>
      <c r="AB48" s="58" t="str">
        <f t="array" ref="AB48">INDEX(Y:Y,SMALL(IF(Y$1:Y$1000&lt;&gt;"",ROW($1:$1000),4^8),ROW(Y48)))&amp;""</f>
        <v/>
      </c>
      <c r="AC48" s="58" t="str">
        <f t="array" ref="AC48">INDEX(Z:Z,SMALL(IF(Z$1:Z$1000&lt;&gt;"",ROW($1:$1000),4^8),ROW(J48)))&amp;""</f>
        <v/>
      </c>
      <c r="AM48" s="58" t="str">
        <f t="array" ref="AM48">INDEX(AE:AE,SMALL(IF(AE$1:AE$1000&lt;&gt;"",ROW($1:$1000),4^8),ROW(AE48)))&amp;""</f>
        <v/>
      </c>
      <c r="AN48" s="58" t="str">
        <f t="array" ref="AN48">INDEX(AF:AF,SMALL(IF(AF$1:AF$1000&lt;&gt;"",ROW($1:$1000),4^8),ROW(AF48)))&amp;""</f>
        <v/>
      </c>
      <c r="AO48" s="58" t="str">
        <f t="array" ref="AO48">INDEX(AG:AG,SMALL(IF(AG$1:AG$1000&lt;&gt;"",ROW($1:$1000),4^8),ROW(AG48)))&amp;""</f>
        <v/>
      </c>
      <c r="AP48" s="58" t="str">
        <f t="array" ref="AP48">INDEX(AH:AH,SMALL(IF(AH$1:AH$1000&lt;&gt;"",ROW($1:$1000),4^8),ROW(AH48)))&amp;""</f>
        <v/>
      </c>
      <c r="AQ48" s="58" t="str">
        <f t="array" ref="AQ48">INDEX(AI:AI,SMALL(IF(AI$1:AI$1000&lt;&gt;"",ROW($1:$1000),4^8),ROW(AI48)))&amp;""</f>
        <v/>
      </c>
      <c r="AR48" s="58" t="str">
        <f t="array" ref="AR48">INDEX(AJ:AJ,SMALL(IF(AJ$1:AJ$1000&lt;&gt;"",ROW($1:$1000),4^8),ROW(AJ48)))&amp;""</f>
        <v/>
      </c>
      <c r="AS48" s="58" t="str">
        <f t="array" ref="AS48">INDEX(AK:AK,SMALL(IF(AK$1:AK$1000&lt;&gt;"",ROW($1:$1000),4^8),ROW(AK48)))&amp;""</f>
        <v/>
      </c>
    </row>
    <row r="49" spans="1:45">
      <c r="A49" s="1"/>
      <c r="C49" s="1"/>
      <c r="AB49" s="58" t="str">
        <f t="array" ref="AB49">INDEX(Y:Y,SMALL(IF(Y$1:Y$1000&lt;&gt;"",ROW($1:$1000),4^8),ROW(Y49)))&amp;""</f>
        <v/>
      </c>
      <c r="AC49" s="58" t="str">
        <f t="array" ref="AC49">INDEX(Z:Z,SMALL(IF(Z$1:Z$1000&lt;&gt;"",ROW($1:$1000),4^8),ROW(J49)))&amp;""</f>
        <v/>
      </c>
      <c r="AM49" s="58" t="str">
        <f t="array" ref="AM49">INDEX(AE:AE,SMALL(IF(AE$1:AE$1000&lt;&gt;"",ROW($1:$1000),4^8),ROW(AE49)))&amp;""</f>
        <v/>
      </c>
      <c r="AN49" s="58" t="str">
        <f t="array" ref="AN49">INDEX(AF:AF,SMALL(IF(AF$1:AF$1000&lt;&gt;"",ROW($1:$1000),4^8),ROW(AF49)))&amp;""</f>
        <v/>
      </c>
      <c r="AO49" s="58" t="str">
        <f t="array" ref="AO49">INDEX(AG:AG,SMALL(IF(AG$1:AG$1000&lt;&gt;"",ROW($1:$1000),4^8),ROW(AG49)))&amp;""</f>
        <v/>
      </c>
      <c r="AP49" s="58" t="str">
        <f t="array" ref="AP49">INDEX(AH:AH,SMALL(IF(AH$1:AH$1000&lt;&gt;"",ROW($1:$1000),4^8),ROW(AH49)))&amp;""</f>
        <v/>
      </c>
      <c r="AQ49" s="58" t="str">
        <f t="array" ref="AQ49">INDEX(AI:AI,SMALL(IF(AI$1:AI$1000&lt;&gt;"",ROW($1:$1000),4^8),ROW(AI49)))&amp;""</f>
        <v/>
      </c>
      <c r="AR49" s="58" t="str">
        <f t="array" ref="AR49">INDEX(AJ:AJ,SMALL(IF(AJ$1:AJ$1000&lt;&gt;"",ROW($1:$1000),4^8),ROW(AJ49)))&amp;""</f>
        <v/>
      </c>
      <c r="AS49" s="58" t="str">
        <f t="array" ref="AS49">INDEX(AK:AK,SMALL(IF(AK$1:AK$1000&lt;&gt;"",ROW($1:$1000),4^8),ROW(AK49)))&amp;""</f>
        <v/>
      </c>
    </row>
    <row r="50" spans="1:45">
      <c r="A50" s="1"/>
      <c r="C50" s="1"/>
      <c r="AB50" s="58" t="str">
        <f t="array" ref="AB50">INDEX(Y:Y,SMALL(IF(Y$1:Y$1000&lt;&gt;"",ROW($1:$1000),4^8),ROW(Y50)))&amp;""</f>
        <v/>
      </c>
      <c r="AC50" s="58" t="str">
        <f t="array" ref="AC50">INDEX(Z:Z,SMALL(IF(Z$1:Z$1000&lt;&gt;"",ROW($1:$1000),4^8),ROW(J50)))&amp;""</f>
        <v/>
      </c>
      <c r="AM50" s="58" t="str">
        <f t="array" ref="AM50">INDEX(AE:AE,SMALL(IF(AE$1:AE$1000&lt;&gt;"",ROW($1:$1000),4^8),ROW(AE50)))&amp;""</f>
        <v/>
      </c>
      <c r="AN50" s="58" t="str">
        <f t="array" ref="AN50">INDEX(AF:AF,SMALL(IF(AF$1:AF$1000&lt;&gt;"",ROW($1:$1000),4^8),ROW(AF50)))&amp;""</f>
        <v/>
      </c>
      <c r="AO50" s="58" t="str">
        <f t="array" ref="AO50">INDEX(AG:AG,SMALL(IF(AG$1:AG$1000&lt;&gt;"",ROW($1:$1000),4^8),ROW(AG50)))&amp;""</f>
        <v/>
      </c>
      <c r="AP50" s="58" t="str">
        <f t="array" ref="AP50">INDEX(AH:AH,SMALL(IF(AH$1:AH$1000&lt;&gt;"",ROW($1:$1000),4^8),ROW(AH50)))&amp;""</f>
        <v/>
      </c>
      <c r="AQ50" s="58" t="str">
        <f t="array" ref="AQ50">INDEX(AI:AI,SMALL(IF(AI$1:AI$1000&lt;&gt;"",ROW($1:$1000),4^8),ROW(AI50)))&amp;""</f>
        <v/>
      </c>
      <c r="AR50" s="58" t="str">
        <f t="array" ref="AR50">INDEX(AJ:AJ,SMALL(IF(AJ$1:AJ$1000&lt;&gt;"",ROW($1:$1000),4^8),ROW(AJ50)))&amp;""</f>
        <v/>
      </c>
      <c r="AS50" s="58" t="str">
        <f t="array" ref="AS50">INDEX(AK:AK,SMALL(IF(AK$1:AK$1000&lt;&gt;"",ROW($1:$1000),4^8),ROW(AK50)))&amp;""</f>
        <v/>
      </c>
    </row>
    <row r="51" spans="1:45">
      <c r="A51" s="1"/>
      <c r="C51" s="1"/>
      <c r="AB51" s="58" t="str">
        <f t="array" ref="AB51">INDEX(Y:Y,SMALL(IF(Y$1:Y$1000&lt;&gt;"",ROW($1:$1000),4^8),ROW(Y51)))&amp;""</f>
        <v/>
      </c>
      <c r="AC51" s="58" t="str">
        <f t="array" ref="AC51">INDEX(Z:Z,SMALL(IF(Z$1:Z$1000&lt;&gt;"",ROW($1:$1000),4^8),ROW(J51)))&amp;""</f>
        <v/>
      </c>
      <c r="AM51" s="58" t="str">
        <f t="array" ref="AM51">INDEX(AE:AE,SMALL(IF(AE$1:AE$1000&lt;&gt;"",ROW($1:$1000),4^8),ROW(AE51)))&amp;""</f>
        <v/>
      </c>
      <c r="AN51" s="58" t="str">
        <f t="array" ref="AN51">INDEX(AF:AF,SMALL(IF(AF$1:AF$1000&lt;&gt;"",ROW($1:$1000),4^8),ROW(AF51)))&amp;""</f>
        <v/>
      </c>
      <c r="AO51" s="58" t="str">
        <f t="array" ref="AO51">INDEX(AG:AG,SMALL(IF(AG$1:AG$1000&lt;&gt;"",ROW($1:$1000),4^8),ROW(AG51)))&amp;""</f>
        <v/>
      </c>
      <c r="AP51" s="58" t="str">
        <f t="array" ref="AP51">INDEX(AH:AH,SMALL(IF(AH$1:AH$1000&lt;&gt;"",ROW($1:$1000),4^8),ROW(AH51)))&amp;""</f>
        <v/>
      </c>
      <c r="AQ51" s="58" t="str">
        <f t="array" ref="AQ51">INDEX(AI:AI,SMALL(IF(AI$1:AI$1000&lt;&gt;"",ROW($1:$1000),4^8),ROW(AI51)))&amp;""</f>
        <v/>
      </c>
      <c r="AR51" s="58" t="str">
        <f t="array" ref="AR51">INDEX(AJ:AJ,SMALL(IF(AJ$1:AJ$1000&lt;&gt;"",ROW($1:$1000),4^8),ROW(AJ51)))&amp;""</f>
        <v/>
      </c>
      <c r="AS51" s="58" t="str">
        <f t="array" ref="AS51">INDEX(AK:AK,SMALL(IF(AK$1:AK$1000&lt;&gt;"",ROW($1:$1000),4^8),ROW(AK51)))&amp;""</f>
        <v/>
      </c>
    </row>
    <row r="52" spans="1:45">
      <c r="A52" s="1"/>
      <c r="C52" s="1"/>
      <c r="AB52" s="58" t="str">
        <f t="array" ref="AB52">INDEX(Y:Y,SMALL(IF(Y$1:Y$1000&lt;&gt;"",ROW($1:$1000),4^8),ROW(Y52)))&amp;""</f>
        <v/>
      </c>
      <c r="AC52" s="58" t="str">
        <f t="array" ref="AC52">INDEX(Z:Z,SMALL(IF(Z$1:Z$1000&lt;&gt;"",ROW($1:$1000),4^8),ROW(J52)))&amp;""</f>
        <v/>
      </c>
      <c r="AM52" s="58" t="str">
        <f t="array" ref="AM52">INDEX(AE:AE,SMALL(IF(AE$1:AE$1000&lt;&gt;"",ROW($1:$1000),4^8),ROW(AE52)))&amp;""</f>
        <v/>
      </c>
      <c r="AN52" s="58" t="str">
        <f t="array" ref="AN52">INDEX(AF:AF,SMALL(IF(AF$1:AF$1000&lt;&gt;"",ROW($1:$1000),4^8),ROW(AF52)))&amp;""</f>
        <v/>
      </c>
      <c r="AO52" s="58" t="str">
        <f t="array" ref="AO52">INDEX(AG:AG,SMALL(IF(AG$1:AG$1000&lt;&gt;"",ROW($1:$1000),4^8),ROW(AG52)))&amp;""</f>
        <v/>
      </c>
      <c r="AP52" s="58" t="str">
        <f t="array" ref="AP52">INDEX(AH:AH,SMALL(IF(AH$1:AH$1000&lt;&gt;"",ROW($1:$1000),4^8),ROW(AH52)))&amp;""</f>
        <v/>
      </c>
      <c r="AQ52" s="58" t="str">
        <f t="array" ref="AQ52">INDEX(AI:AI,SMALL(IF(AI$1:AI$1000&lt;&gt;"",ROW($1:$1000),4^8),ROW(AI52)))&amp;""</f>
        <v/>
      </c>
      <c r="AR52" s="58" t="str">
        <f t="array" ref="AR52">INDEX(AJ:AJ,SMALL(IF(AJ$1:AJ$1000&lt;&gt;"",ROW($1:$1000),4^8),ROW(AJ52)))&amp;""</f>
        <v/>
      </c>
      <c r="AS52" s="58" t="str">
        <f t="array" ref="AS52">INDEX(AK:AK,SMALL(IF(AK$1:AK$1000&lt;&gt;"",ROW($1:$1000),4^8),ROW(AK52)))&amp;""</f>
        <v/>
      </c>
    </row>
    <row r="53" spans="1:45">
      <c r="A53" s="1"/>
      <c r="C53" s="1"/>
      <c r="AB53" s="58" t="str">
        <f t="array" ref="AB53">INDEX(Y:Y,SMALL(IF(Y$1:Y$1000&lt;&gt;"",ROW($1:$1000),4^8),ROW(Y53)))&amp;""</f>
        <v/>
      </c>
      <c r="AC53" s="58" t="str">
        <f t="array" ref="AC53">INDEX(Z:Z,SMALL(IF(Z$1:Z$1000&lt;&gt;"",ROW($1:$1000),4^8),ROW(J53)))&amp;""</f>
        <v/>
      </c>
      <c r="AM53" s="58" t="str">
        <f t="array" ref="AM53">INDEX(AE:AE,SMALL(IF(AE$1:AE$1000&lt;&gt;"",ROW($1:$1000),4^8),ROW(AE53)))&amp;""</f>
        <v/>
      </c>
      <c r="AN53" s="58" t="str">
        <f t="array" ref="AN53">INDEX(AF:AF,SMALL(IF(AF$1:AF$1000&lt;&gt;"",ROW($1:$1000),4^8),ROW(AF53)))&amp;""</f>
        <v/>
      </c>
      <c r="AO53" s="58" t="str">
        <f t="array" ref="AO53">INDEX(AG:AG,SMALL(IF(AG$1:AG$1000&lt;&gt;"",ROW($1:$1000),4^8),ROW(AG53)))&amp;""</f>
        <v/>
      </c>
      <c r="AP53" s="58" t="str">
        <f t="array" ref="AP53">INDEX(AH:AH,SMALL(IF(AH$1:AH$1000&lt;&gt;"",ROW($1:$1000),4^8),ROW(AH53)))&amp;""</f>
        <v/>
      </c>
      <c r="AQ53" s="58" t="str">
        <f t="array" ref="AQ53">INDEX(AI:AI,SMALL(IF(AI$1:AI$1000&lt;&gt;"",ROW($1:$1000),4^8),ROW(AI53)))&amp;""</f>
        <v/>
      </c>
      <c r="AR53" s="58" t="str">
        <f t="array" ref="AR53">INDEX(AJ:AJ,SMALL(IF(AJ$1:AJ$1000&lt;&gt;"",ROW($1:$1000),4^8),ROW(AJ53)))&amp;""</f>
        <v/>
      </c>
      <c r="AS53" s="58" t="str">
        <f t="array" ref="AS53">INDEX(AK:AK,SMALL(IF(AK$1:AK$1000&lt;&gt;"",ROW($1:$1000),4^8),ROW(AK53)))&amp;""</f>
        <v/>
      </c>
    </row>
    <row r="54" spans="1:45">
      <c r="A54" s="1"/>
      <c r="C54" s="1"/>
      <c r="AB54" s="58" t="str">
        <f t="array" ref="AB54">INDEX(Y:Y,SMALL(IF(Y$1:Y$1000&lt;&gt;"",ROW($1:$1000),4^8),ROW(Y54)))&amp;""</f>
        <v/>
      </c>
      <c r="AC54" s="58" t="str">
        <f t="array" ref="AC54">INDEX(Z:Z,SMALL(IF(Z$1:Z$1000&lt;&gt;"",ROW($1:$1000),4^8),ROW(J54)))&amp;""</f>
        <v/>
      </c>
      <c r="AM54" s="58" t="str">
        <f t="array" ref="AM54">INDEX(AE:AE,SMALL(IF(AE$1:AE$1000&lt;&gt;"",ROW($1:$1000),4^8),ROW(AE54)))&amp;""</f>
        <v/>
      </c>
      <c r="AN54" s="58" t="str">
        <f t="array" ref="AN54">INDEX(AF:AF,SMALL(IF(AF$1:AF$1000&lt;&gt;"",ROW($1:$1000),4^8),ROW(AF54)))&amp;""</f>
        <v/>
      </c>
      <c r="AO54" s="58" t="str">
        <f t="array" ref="AO54">INDEX(AG:AG,SMALL(IF(AG$1:AG$1000&lt;&gt;"",ROW($1:$1000),4^8),ROW(AG54)))&amp;""</f>
        <v/>
      </c>
      <c r="AP54" s="58" t="str">
        <f t="array" ref="AP54">INDEX(AH:AH,SMALL(IF(AH$1:AH$1000&lt;&gt;"",ROW($1:$1000),4^8),ROW(AH54)))&amp;""</f>
        <v/>
      </c>
      <c r="AQ54" s="58" t="str">
        <f t="array" ref="AQ54">INDEX(AI:AI,SMALL(IF(AI$1:AI$1000&lt;&gt;"",ROW($1:$1000),4^8),ROW(AI54)))&amp;""</f>
        <v/>
      </c>
      <c r="AR54" s="58" t="str">
        <f t="array" ref="AR54">INDEX(AJ:AJ,SMALL(IF(AJ$1:AJ$1000&lt;&gt;"",ROW($1:$1000),4^8),ROW(AJ54)))&amp;""</f>
        <v/>
      </c>
      <c r="AS54" s="58" t="str">
        <f t="array" ref="AS54">INDEX(AK:AK,SMALL(IF(AK$1:AK$1000&lt;&gt;"",ROW($1:$1000),4^8),ROW(AK54)))&amp;""</f>
        <v/>
      </c>
    </row>
    <row r="55" spans="1:45">
      <c r="A55" s="1"/>
      <c r="C55" s="1"/>
      <c r="AB55" s="58" t="str">
        <f t="array" ref="AB55">INDEX(Y:Y,SMALL(IF(Y$1:Y$1000&lt;&gt;"",ROW($1:$1000),4^8),ROW(Y55)))&amp;""</f>
        <v/>
      </c>
      <c r="AC55" s="58" t="str">
        <f t="array" ref="AC55">INDEX(Z:Z,SMALL(IF(Z$1:Z$1000&lt;&gt;"",ROW($1:$1000),4^8),ROW(J55)))&amp;""</f>
        <v/>
      </c>
      <c r="AM55" s="58" t="str">
        <f t="array" ref="AM55">INDEX(AE:AE,SMALL(IF(AE$1:AE$1000&lt;&gt;"",ROW($1:$1000),4^8),ROW(AE55)))&amp;""</f>
        <v/>
      </c>
      <c r="AN55" s="58" t="str">
        <f t="array" ref="AN55">INDEX(AF:AF,SMALL(IF(AF$1:AF$1000&lt;&gt;"",ROW($1:$1000),4^8),ROW(AF55)))&amp;""</f>
        <v/>
      </c>
      <c r="AO55" s="58" t="str">
        <f t="array" ref="AO55">INDEX(AG:AG,SMALL(IF(AG$1:AG$1000&lt;&gt;"",ROW($1:$1000),4^8),ROW(AG55)))&amp;""</f>
        <v/>
      </c>
      <c r="AP55" s="58" t="str">
        <f t="array" ref="AP55">INDEX(AH:AH,SMALL(IF(AH$1:AH$1000&lt;&gt;"",ROW($1:$1000),4^8),ROW(AH55)))&amp;""</f>
        <v/>
      </c>
      <c r="AQ55" s="58" t="str">
        <f t="array" ref="AQ55">INDEX(AI:AI,SMALL(IF(AI$1:AI$1000&lt;&gt;"",ROW($1:$1000),4^8),ROW(AI55)))&amp;""</f>
        <v/>
      </c>
      <c r="AR55" s="58" t="str">
        <f t="array" ref="AR55">INDEX(AJ:AJ,SMALL(IF(AJ$1:AJ$1000&lt;&gt;"",ROW($1:$1000),4^8),ROW(AJ55)))&amp;""</f>
        <v/>
      </c>
      <c r="AS55" s="58" t="str">
        <f t="array" ref="AS55">INDEX(AK:AK,SMALL(IF(AK$1:AK$1000&lt;&gt;"",ROW($1:$1000),4^8),ROW(AK55)))&amp;""</f>
        <v/>
      </c>
    </row>
    <row r="56" spans="1:45">
      <c r="A56" s="1"/>
      <c r="C56" s="1"/>
      <c r="AB56" s="58" t="str">
        <f t="array" ref="AB56">INDEX(Y:Y,SMALL(IF(Y$1:Y$1000&lt;&gt;"",ROW($1:$1000),4^8),ROW(Y56)))&amp;""</f>
        <v/>
      </c>
      <c r="AC56" s="58" t="str">
        <f t="array" ref="AC56">INDEX(Z:Z,SMALL(IF(Z$1:Z$1000&lt;&gt;"",ROW($1:$1000),4^8),ROW(J56)))&amp;""</f>
        <v/>
      </c>
      <c r="AM56" s="58" t="str">
        <f t="array" ref="AM56">INDEX(AE:AE,SMALL(IF(AE$1:AE$1000&lt;&gt;"",ROW($1:$1000),4^8),ROW(AE56)))&amp;""</f>
        <v/>
      </c>
      <c r="AN56" s="58" t="str">
        <f t="array" ref="AN56">INDEX(AF:AF,SMALL(IF(AF$1:AF$1000&lt;&gt;"",ROW($1:$1000),4^8),ROW(AF56)))&amp;""</f>
        <v/>
      </c>
      <c r="AO56" s="58" t="str">
        <f t="array" ref="AO56">INDEX(AG:AG,SMALL(IF(AG$1:AG$1000&lt;&gt;"",ROW($1:$1000),4^8),ROW(AG56)))&amp;""</f>
        <v/>
      </c>
      <c r="AP56" s="58" t="str">
        <f t="array" ref="AP56">INDEX(AH:AH,SMALL(IF(AH$1:AH$1000&lt;&gt;"",ROW($1:$1000),4^8),ROW(AH56)))&amp;""</f>
        <v/>
      </c>
      <c r="AQ56" s="58" t="str">
        <f t="array" ref="AQ56">INDEX(AI:AI,SMALL(IF(AI$1:AI$1000&lt;&gt;"",ROW($1:$1000),4^8),ROW(AI56)))&amp;""</f>
        <v/>
      </c>
      <c r="AR56" s="58" t="str">
        <f t="array" ref="AR56">INDEX(AJ:AJ,SMALL(IF(AJ$1:AJ$1000&lt;&gt;"",ROW($1:$1000),4^8),ROW(AJ56)))&amp;""</f>
        <v/>
      </c>
      <c r="AS56" s="58" t="str">
        <f t="array" ref="AS56">INDEX(AK:AK,SMALL(IF(AK$1:AK$1000&lt;&gt;"",ROW($1:$1000),4^8),ROW(AK56)))&amp;""</f>
        <v/>
      </c>
    </row>
    <row r="57" spans="1:45">
      <c r="A57" s="1"/>
      <c r="C57" s="1"/>
      <c r="AB57" s="58" t="str">
        <f t="array" ref="AB57">INDEX(Y:Y,SMALL(IF(Y$1:Y$1000&lt;&gt;"",ROW($1:$1000),4^8),ROW(Y57)))&amp;""</f>
        <v/>
      </c>
      <c r="AC57" s="58" t="str">
        <f t="array" ref="AC57">INDEX(Z:Z,SMALL(IF(Z$1:Z$1000&lt;&gt;"",ROW($1:$1000),4^8),ROW(J57)))&amp;""</f>
        <v/>
      </c>
      <c r="AM57" s="58" t="str">
        <f t="array" ref="AM57">INDEX(AE:AE,SMALL(IF(AE$1:AE$1000&lt;&gt;"",ROW($1:$1000),4^8),ROW(AE57)))&amp;""</f>
        <v/>
      </c>
      <c r="AN57" s="58" t="str">
        <f t="array" ref="AN57">INDEX(AF:AF,SMALL(IF(AF$1:AF$1000&lt;&gt;"",ROW($1:$1000),4^8),ROW(AF57)))&amp;""</f>
        <v/>
      </c>
      <c r="AO57" s="58" t="str">
        <f t="array" ref="AO57">INDEX(AG:AG,SMALL(IF(AG$1:AG$1000&lt;&gt;"",ROW($1:$1000),4^8),ROW(AG57)))&amp;""</f>
        <v/>
      </c>
      <c r="AP57" s="58" t="str">
        <f t="array" ref="AP57">INDEX(AH:AH,SMALL(IF(AH$1:AH$1000&lt;&gt;"",ROW($1:$1000),4^8),ROW(AH57)))&amp;""</f>
        <v/>
      </c>
      <c r="AQ57" s="58" t="str">
        <f t="array" ref="AQ57">INDEX(AI:AI,SMALL(IF(AI$1:AI$1000&lt;&gt;"",ROW($1:$1000),4^8),ROW(AI57)))&amp;""</f>
        <v/>
      </c>
      <c r="AR57" s="58" t="str">
        <f t="array" ref="AR57">INDEX(AJ:AJ,SMALL(IF(AJ$1:AJ$1000&lt;&gt;"",ROW($1:$1000),4^8),ROW(AJ57)))&amp;""</f>
        <v/>
      </c>
      <c r="AS57" s="58" t="str">
        <f t="array" ref="AS57">INDEX(AK:AK,SMALL(IF(AK$1:AK$1000&lt;&gt;"",ROW($1:$1000),4^8),ROW(AK57)))&amp;""</f>
        <v/>
      </c>
    </row>
    <row r="58" spans="1:45">
      <c r="A58" s="1"/>
      <c r="C58" s="1"/>
      <c r="AB58" s="58" t="str">
        <f t="array" ref="AB58">INDEX(Y:Y,SMALL(IF(Y$1:Y$1000&lt;&gt;"",ROW($1:$1000),4^8),ROW(Y58)))&amp;""</f>
        <v/>
      </c>
      <c r="AC58" s="58" t="str">
        <f t="array" ref="AC58">INDEX(Z:Z,SMALL(IF(Z$1:Z$1000&lt;&gt;"",ROW($1:$1000),4^8),ROW(J58)))&amp;""</f>
        <v/>
      </c>
      <c r="AM58" s="58" t="str">
        <f t="array" ref="AM58">INDEX(AE:AE,SMALL(IF(AE$1:AE$1000&lt;&gt;"",ROW($1:$1000),4^8),ROW(AE58)))&amp;""</f>
        <v/>
      </c>
      <c r="AN58" s="58" t="str">
        <f t="array" ref="AN58">INDEX(AF:AF,SMALL(IF(AF$1:AF$1000&lt;&gt;"",ROW($1:$1000),4^8),ROW(AF58)))&amp;""</f>
        <v/>
      </c>
      <c r="AO58" s="58" t="str">
        <f t="array" ref="AO58">INDEX(AG:AG,SMALL(IF(AG$1:AG$1000&lt;&gt;"",ROW($1:$1000),4^8),ROW(AG58)))&amp;""</f>
        <v/>
      </c>
      <c r="AP58" s="58" t="str">
        <f t="array" ref="AP58">INDEX(AH:AH,SMALL(IF(AH$1:AH$1000&lt;&gt;"",ROW($1:$1000),4^8),ROW(AH58)))&amp;""</f>
        <v/>
      </c>
      <c r="AQ58" s="58" t="str">
        <f t="array" ref="AQ58">INDEX(AI:AI,SMALL(IF(AI$1:AI$1000&lt;&gt;"",ROW($1:$1000),4^8),ROW(AI58)))&amp;""</f>
        <v/>
      </c>
      <c r="AR58" s="58" t="str">
        <f t="array" ref="AR58">INDEX(AJ:AJ,SMALL(IF(AJ$1:AJ$1000&lt;&gt;"",ROW($1:$1000),4^8),ROW(AJ58)))&amp;""</f>
        <v/>
      </c>
      <c r="AS58" s="58" t="str">
        <f t="array" ref="AS58">INDEX(AK:AK,SMALL(IF(AK$1:AK$1000&lt;&gt;"",ROW($1:$1000),4^8),ROW(AK58)))&amp;""</f>
        <v/>
      </c>
    </row>
    <row r="59" spans="1:45">
      <c r="A59" s="1"/>
      <c r="C59" s="1"/>
      <c r="AB59" s="58" t="str">
        <f t="array" ref="AB59">INDEX(Y:Y,SMALL(IF(Y$1:Y$1000&lt;&gt;"",ROW($1:$1000),4^8),ROW(Y59)))&amp;""</f>
        <v/>
      </c>
      <c r="AC59" s="58" t="str">
        <f t="array" ref="AC59">INDEX(Z:Z,SMALL(IF(Z$1:Z$1000&lt;&gt;"",ROW($1:$1000),4^8),ROW(J59)))&amp;""</f>
        <v/>
      </c>
      <c r="AM59" s="58" t="str">
        <f t="array" ref="AM59">INDEX(AE:AE,SMALL(IF(AE$1:AE$1000&lt;&gt;"",ROW($1:$1000),4^8),ROW(AE59)))&amp;""</f>
        <v/>
      </c>
      <c r="AN59" s="58" t="str">
        <f t="array" ref="AN59">INDEX(AF:AF,SMALL(IF(AF$1:AF$1000&lt;&gt;"",ROW($1:$1000),4^8),ROW(AF59)))&amp;""</f>
        <v/>
      </c>
      <c r="AO59" s="58" t="str">
        <f t="array" ref="AO59">INDEX(AG:AG,SMALL(IF(AG$1:AG$1000&lt;&gt;"",ROW($1:$1000),4^8),ROW(AG59)))&amp;""</f>
        <v/>
      </c>
      <c r="AP59" s="58" t="str">
        <f t="array" ref="AP59">INDEX(AH:AH,SMALL(IF(AH$1:AH$1000&lt;&gt;"",ROW($1:$1000),4^8),ROW(AH59)))&amp;""</f>
        <v/>
      </c>
      <c r="AQ59" s="58" t="str">
        <f t="array" ref="AQ59">INDEX(AI:AI,SMALL(IF(AI$1:AI$1000&lt;&gt;"",ROW($1:$1000),4^8),ROW(AI59)))&amp;""</f>
        <v/>
      </c>
      <c r="AR59" s="58" t="str">
        <f t="array" ref="AR59">INDEX(AJ:AJ,SMALL(IF(AJ$1:AJ$1000&lt;&gt;"",ROW($1:$1000),4^8),ROW(AJ59)))&amp;""</f>
        <v/>
      </c>
      <c r="AS59" s="58" t="str">
        <f t="array" ref="AS59">INDEX(AK:AK,SMALL(IF(AK$1:AK$1000&lt;&gt;"",ROW($1:$1000),4^8),ROW(AK59)))&amp;""</f>
        <v/>
      </c>
    </row>
    <row r="60" spans="1:45">
      <c r="A60" s="1"/>
      <c r="C60" s="1"/>
      <c r="AB60" s="58" t="str">
        <f t="array" ref="AB60">INDEX(Y:Y,SMALL(IF(Y$1:Y$1000&lt;&gt;"",ROW($1:$1000),4^8),ROW(Y60)))&amp;""</f>
        <v/>
      </c>
      <c r="AC60" s="58" t="str">
        <f t="array" ref="AC60">INDEX(Z:Z,SMALL(IF(Z$1:Z$1000&lt;&gt;"",ROW($1:$1000),4^8),ROW(J60)))&amp;""</f>
        <v/>
      </c>
      <c r="AM60" s="58" t="str">
        <f t="array" ref="AM60">INDEX(AE:AE,SMALL(IF(AE$1:AE$1000&lt;&gt;"",ROW($1:$1000),4^8),ROW(AE60)))&amp;""</f>
        <v/>
      </c>
      <c r="AN60" s="58" t="str">
        <f t="array" ref="AN60">INDEX(AF:AF,SMALL(IF(AF$1:AF$1000&lt;&gt;"",ROW($1:$1000),4^8),ROW(AF60)))&amp;""</f>
        <v/>
      </c>
      <c r="AO60" s="58" t="str">
        <f t="array" ref="AO60">INDEX(AG:AG,SMALL(IF(AG$1:AG$1000&lt;&gt;"",ROW($1:$1000),4^8),ROW(AG60)))&amp;""</f>
        <v/>
      </c>
      <c r="AP60" s="58" t="str">
        <f t="array" ref="AP60">INDEX(AH:AH,SMALL(IF(AH$1:AH$1000&lt;&gt;"",ROW($1:$1000),4^8),ROW(AH60)))&amp;""</f>
        <v/>
      </c>
      <c r="AQ60" s="58" t="str">
        <f t="array" ref="AQ60">INDEX(AI:AI,SMALL(IF(AI$1:AI$1000&lt;&gt;"",ROW($1:$1000),4^8),ROW(AI60)))&amp;""</f>
        <v/>
      </c>
      <c r="AR60" s="58" t="str">
        <f t="array" ref="AR60">INDEX(AJ:AJ,SMALL(IF(AJ$1:AJ$1000&lt;&gt;"",ROW($1:$1000),4^8),ROW(AJ60)))&amp;""</f>
        <v/>
      </c>
      <c r="AS60" s="58" t="str">
        <f t="array" ref="AS60">INDEX(AK:AK,SMALL(IF(AK$1:AK$1000&lt;&gt;"",ROW($1:$1000),4^8),ROW(AK60)))&amp;""</f>
        <v/>
      </c>
    </row>
    <row r="61" spans="1:45">
      <c r="A61" s="1"/>
      <c r="C61" s="1"/>
      <c r="AB61" s="58" t="str">
        <f t="array" ref="AB61">INDEX(Y:Y,SMALL(IF(Y$1:Y$1000&lt;&gt;"",ROW($1:$1000),4^8),ROW(Y61)))&amp;""</f>
        <v/>
      </c>
      <c r="AC61" s="58" t="str">
        <f t="array" ref="AC61">INDEX(Z:Z,SMALL(IF(Z$1:Z$1000&lt;&gt;"",ROW($1:$1000),4^8),ROW(J61)))&amp;""</f>
        <v/>
      </c>
      <c r="AM61" s="58" t="str">
        <f t="array" ref="AM61">INDEX(AE:AE,SMALL(IF(AE$1:AE$1000&lt;&gt;"",ROW($1:$1000),4^8),ROW(AE61)))&amp;""</f>
        <v/>
      </c>
      <c r="AN61" s="58" t="str">
        <f t="array" ref="AN61">INDEX(AF:AF,SMALL(IF(AF$1:AF$1000&lt;&gt;"",ROW($1:$1000),4^8),ROW(AF61)))&amp;""</f>
        <v/>
      </c>
      <c r="AO61" s="58" t="str">
        <f t="array" ref="AO61">INDEX(AG:AG,SMALL(IF(AG$1:AG$1000&lt;&gt;"",ROW($1:$1000),4^8),ROW(AG61)))&amp;""</f>
        <v/>
      </c>
      <c r="AP61" s="58" t="str">
        <f t="array" ref="AP61">INDEX(AH:AH,SMALL(IF(AH$1:AH$1000&lt;&gt;"",ROW($1:$1000),4^8),ROW(AH61)))&amp;""</f>
        <v/>
      </c>
      <c r="AQ61" s="58" t="str">
        <f t="array" ref="AQ61">INDEX(AI:AI,SMALL(IF(AI$1:AI$1000&lt;&gt;"",ROW($1:$1000),4^8),ROW(AI61)))&amp;""</f>
        <v/>
      </c>
      <c r="AR61" s="58" t="str">
        <f t="array" ref="AR61">INDEX(AJ:AJ,SMALL(IF(AJ$1:AJ$1000&lt;&gt;"",ROW($1:$1000),4^8),ROW(AJ61)))&amp;""</f>
        <v/>
      </c>
      <c r="AS61" s="58" t="str">
        <f t="array" ref="AS61">INDEX(AK:AK,SMALL(IF(AK$1:AK$1000&lt;&gt;"",ROW($1:$1000),4^8),ROW(AK61)))&amp;""</f>
        <v/>
      </c>
    </row>
    <row r="62" spans="1:45">
      <c r="A62" s="1"/>
      <c r="C62" s="1"/>
      <c r="AB62" s="58" t="str">
        <f t="array" ref="AB62">INDEX(Y:Y,SMALL(IF(Y$1:Y$1000&lt;&gt;"",ROW($1:$1000),4^8),ROW(Y62)))&amp;""</f>
        <v/>
      </c>
      <c r="AC62" s="58" t="str">
        <f t="array" ref="AC62">INDEX(Z:Z,SMALL(IF(Z$1:Z$1000&lt;&gt;"",ROW($1:$1000),4^8),ROW(J62)))&amp;""</f>
        <v/>
      </c>
      <c r="AM62" s="58" t="str">
        <f t="array" ref="AM62">INDEX(AE:AE,SMALL(IF(AE$1:AE$1000&lt;&gt;"",ROW($1:$1000),4^8),ROW(AE62)))&amp;""</f>
        <v/>
      </c>
      <c r="AN62" s="58" t="str">
        <f t="array" ref="AN62">INDEX(AF:AF,SMALL(IF(AF$1:AF$1000&lt;&gt;"",ROW($1:$1000),4^8),ROW(AF62)))&amp;""</f>
        <v/>
      </c>
      <c r="AO62" s="58" t="str">
        <f t="array" ref="AO62">INDEX(AG:AG,SMALL(IF(AG$1:AG$1000&lt;&gt;"",ROW($1:$1000),4^8),ROW(AG62)))&amp;""</f>
        <v/>
      </c>
      <c r="AP62" s="58" t="str">
        <f t="array" ref="AP62">INDEX(AH:AH,SMALL(IF(AH$1:AH$1000&lt;&gt;"",ROW($1:$1000),4^8),ROW(AH62)))&amp;""</f>
        <v/>
      </c>
      <c r="AQ62" s="58" t="str">
        <f t="array" ref="AQ62">INDEX(AI:AI,SMALL(IF(AI$1:AI$1000&lt;&gt;"",ROW($1:$1000),4^8),ROW(AI62)))&amp;""</f>
        <v/>
      </c>
      <c r="AR62" s="58" t="str">
        <f t="array" ref="AR62">INDEX(AJ:AJ,SMALL(IF(AJ$1:AJ$1000&lt;&gt;"",ROW($1:$1000),4^8),ROW(AJ62)))&amp;""</f>
        <v/>
      </c>
      <c r="AS62" s="58" t="str">
        <f t="array" ref="AS62">INDEX(AK:AK,SMALL(IF(AK$1:AK$1000&lt;&gt;"",ROW($1:$1000),4^8),ROW(AK62)))&amp;""</f>
        <v/>
      </c>
    </row>
    <row r="63" spans="1:45">
      <c r="A63" s="1"/>
      <c r="C63" s="1"/>
      <c r="AB63" s="58" t="str">
        <f t="array" ref="AB63">INDEX(Y:Y,SMALL(IF(Y$1:Y$1000&lt;&gt;"",ROW($1:$1000),4^8),ROW(Y63)))&amp;""</f>
        <v/>
      </c>
      <c r="AC63" s="58" t="str">
        <f t="array" ref="AC63">INDEX(Z:Z,SMALL(IF(Z$1:Z$1000&lt;&gt;"",ROW($1:$1000),4^8),ROW(J63)))&amp;""</f>
        <v/>
      </c>
      <c r="AM63" s="58" t="str">
        <f t="array" ref="AM63">INDEX(AE:AE,SMALL(IF(AE$1:AE$1000&lt;&gt;"",ROW($1:$1000),4^8),ROW(AE63)))&amp;""</f>
        <v/>
      </c>
      <c r="AN63" s="58" t="str">
        <f t="array" ref="AN63">INDEX(AF:AF,SMALL(IF(AF$1:AF$1000&lt;&gt;"",ROW($1:$1000),4^8),ROW(AF63)))&amp;""</f>
        <v/>
      </c>
      <c r="AO63" s="58" t="str">
        <f t="array" ref="AO63">INDEX(AG:AG,SMALL(IF(AG$1:AG$1000&lt;&gt;"",ROW($1:$1000),4^8),ROW(AG63)))&amp;""</f>
        <v/>
      </c>
      <c r="AP63" s="58" t="str">
        <f t="array" ref="AP63">INDEX(AH:AH,SMALL(IF(AH$1:AH$1000&lt;&gt;"",ROW($1:$1000),4^8),ROW(AH63)))&amp;""</f>
        <v/>
      </c>
      <c r="AQ63" s="58" t="str">
        <f t="array" ref="AQ63">INDEX(AI:AI,SMALL(IF(AI$1:AI$1000&lt;&gt;"",ROW($1:$1000),4^8),ROW(AI63)))&amp;""</f>
        <v/>
      </c>
      <c r="AR63" s="58" t="str">
        <f t="array" ref="AR63">INDEX(AJ:AJ,SMALL(IF(AJ$1:AJ$1000&lt;&gt;"",ROW($1:$1000),4^8),ROW(AJ63)))&amp;""</f>
        <v/>
      </c>
      <c r="AS63" s="58" t="str">
        <f t="array" ref="AS63">INDEX(AK:AK,SMALL(IF(AK$1:AK$1000&lt;&gt;"",ROW($1:$1000),4^8),ROW(AK63)))&amp;""</f>
        <v/>
      </c>
    </row>
    <row r="64" spans="1:45">
      <c r="A64" s="1"/>
      <c r="C64" s="1"/>
      <c r="AC64" s="58" t="str">
        <f t="array" ref="AC64">INDEX(Z:Z,SMALL(IF(Z$1:Z$1000&lt;&gt;"",ROW($1:$1000),4^8),ROW(J64)))&amp;""</f>
        <v/>
      </c>
      <c r="AM64" s="58" t="str">
        <f t="array" ref="AM64">INDEX(AE:AE,SMALL(IF(AE$1:AE$1000&lt;&gt;"",ROW($1:$1000),4^8),ROW(AE64)))&amp;""</f>
        <v/>
      </c>
      <c r="AN64" s="58" t="str">
        <f t="array" ref="AN64">INDEX(AF:AF,SMALL(IF(AF$1:AF$1000&lt;&gt;"",ROW($1:$1000),4^8),ROW(AF64)))&amp;""</f>
        <v/>
      </c>
      <c r="AO64" s="58" t="str">
        <f t="array" ref="AO64">INDEX(AG:AG,SMALL(IF(AG$1:AG$1000&lt;&gt;"",ROW($1:$1000),4^8),ROW(AG64)))&amp;""</f>
        <v/>
      </c>
      <c r="AP64" s="58" t="str">
        <f t="array" ref="AP64">INDEX(AH:AH,SMALL(IF(AH$1:AH$1000&lt;&gt;"",ROW($1:$1000),4^8),ROW(AH64)))&amp;""</f>
        <v/>
      </c>
      <c r="AQ64" s="58" t="str">
        <f t="array" ref="AQ64">INDEX(AI:AI,SMALL(IF(AI$1:AI$1000&lt;&gt;"",ROW($1:$1000),4^8),ROW(AI64)))&amp;""</f>
        <v/>
      </c>
      <c r="AR64" s="58" t="str">
        <f t="array" ref="AR64">INDEX(AJ:AJ,SMALL(IF(AJ$1:AJ$1000&lt;&gt;"",ROW($1:$1000),4^8),ROW(AJ64)))&amp;""</f>
        <v/>
      </c>
      <c r="AS64" s="58" t="str">
        <f t="array" ref="AS64">INDEX(AK:AK,SMALL(IF(AK$1:AK$1000&lt;&gt;"",ROW($1:$1000),4^8),ROW(AK64)))&amp;""</f>
        <v/>
      </c>
    </row>
    <row r="65" spans="1:45">
      <c r="A65" s="1"/>
      <c r="C65" s="1"/>
      <c r="AC65" s="58" t="str">
        <f t="array" ref="AC65">INDEX(Z:Z,SMALL(IF(Z$1:Z$1000&lt;&gt;"",ROW($1:$1000),4^8),ROW(J65)))&amp;""</f>
        <v/>
      </c>
      <c r="AM65" s="58" t="str">
        <f t="array" ref="AM65">INDEX(AE:AE,SMALL(IF(AE$1:AE$1000&lt;&gt;"",ROW($1:$1000),4^8),ROW(AE65)))&amp;""</f>
        <v/>
      </c>
      <c r="AN65" s="58" t="str">
        <f t="array" ref="AN65">INDEX(AF:AF,SMALL(IF(AF$1:AF$1000&lt;&gt;"",ROW($1:$1000),4^8),ROW(AF65)))&amp;""</f>
        <v/>
      </c>
      <c r="AO65" s="58" t="str">
        <f t="array" ref="AO65">INDEX(AG:AG,SMALL(IF(AG$1:AG$1000&lt;&gt;"",ROW($1:$1000),4^8),ROW(AG65)))&amp;""</f>
        <v/>
      </c>
      <c r="AP65" s="58" t="str">
        <f t="array" ref="AP65">INDEX(AH:AH,SMALL(IF(AH$1:AH$1000&lt;&gt;"",ROW($1:$1000),4^8),ROW(AH65)))&amp;""</f>
        <v/>
      </c>
      <c r="AQ65" s="58" t="str">
        <f t="array" ref="AQ65">INDEX(AI:AI,SMALL(IF(AI$1:AI$1000&lt;&gt;"",ROW($1:$1000),4^8),ROW(AI65)))&amp;""</f>
        <v/>
      </c>
      <c r="AR65" s="58" t="str">
        <f t="array" ref="AR65">INDEX(AJ:AJ,SMALL(IF(AJ$1:AJ$1000&lt;&gt;"",ROW($1:$1000),4^8),ROW(AJ65)))&amp;""</f>
        <v/>
      </c>
      <c r="AS65" s="58" t="str">
        <f t="array" ref="AS65">INDEX(AK:AK,SMALL(IF(AK$1:AK$1000&lt;&gt;"",ROW($1:$1000),4^8),ROW(AK65)))&amp;""</f>
        <v/>
      </c>
    </row>
    <row r="66" spans="1:45">
      <c r="A66" s="1"/>
      <c r="C66" s="1"/>
      <c r="AC66" s="58" t="str">
        <f t="array" ref="AC66">INDEX(Z:Z,SMALL(IF(Z$1:Z$1000&lt;&gt;"",ROW($1:$1000),4^8),ROW(J66)))&amp;""</f>
        <v/>
      </c>
      <c r="AM66" s="58" t="str">
        <f t="array" ref="AM66">INDEX(AE:AE,SMALL(IF(AE$1:AE$1000&lt;&gt;"",ROW($1:$1000),4^8),ROW(AE66)))&amp;""</f>
        <v/>
      </c>
      <c r="AN66" s="58" t="str">
        <f t="array" ref="AN66">INDEX(AF:AF,SMALL(IF(AF$1:AF$1000&lt;&gt;"",ROW($1:$1000),4^8),ROW(AF66)))&amp;""</f>
        <v/>
      </c>
      <c r="AO66" s="58" t="str">
        <f t="array" ref="AO66">INDEX(AG:AG,SMALL(IF(AG$1:AG$1000&lt;&gt;"",ROW($1:$1000),4^8),ROW(AG66)))&amp;""</f>
        <v/>
      </c>
      <c r="AP66" s="58" t="str">
        <f t="array" ref="AP66">INDEX(AH:AH,SMALL(IF(AH$1:AH$1000&lt;&gt;"",ROW($1:$1000),4^8),ROW(AH66)))&amp;""</f>
        <v/>
      </c>
      <c r="AQ66" s="58" t="str">
        <f t="array" ref="AQ66">INDEX(AI:AI,SMALL(IF(AI$1:AI$1000&lt;&gt;"",ROW($1:$1000),4^8),ROW(AI66)))&amp;""</f>
        <v/>
      </c>
      <c r="AR66" s="58" t="str">
        <f t="array" ref="AR66">INDEX(AJ:AJ,SMALL(IF(AJ$1:AJ$1000&lt;&gt;"",ROW($1:$1000),4^8),ROW(AJ66)))&amp;""</f>
        <v/>
      </c>
      <c r="AS66" s="58" t="str">
        <f t="array" ref="AS66">INDEX(AK:AK,SMALL(IF(AK$1:AK$1000&lt;&gt;"",ROW($1:$1000),4^8),ROW(AK66)))&amp;""</f>
        <v/>
      </c>
    </row>
    <row r="67" spans="1:45">
      <c r="A67" s="1"/>
      <c r="C67" s="1"/>
      <c r="AC67" s="58" t="str">
        <f t="array" ref="AC67">INDEX(Z:Z,SMALL(IF(Z$1:Z$1000&lt;&gt;"",ROW($1:$1000),4^8),ROW(J67)))&amp;""</f>
        <v/>
      </c>
      <c r="AM67" s="58" t="str">
        <f t="array" ref="AM67">INDEX(AE:AE,SMALL(IF(AE$1:AE$1000&lt;&gt;"",ROW($1:$1000),4^8),ROW(AE67)))&amp;""</f>
        <v/>
      </c>
      <c r="AN67" s="58" t="str">
        <f t="array" ref="AN67">INDEX(AF:AF,SMALL(IF(AF$1:AF$1000&lt;&gt;"",ROW($1:$1000),4^8),ROW(AF67)))&amp;""</f>
        <v/>
      </c>
      <c r="AO67" s="58" t="str">
        <f t="array" ref="AO67">INDEX(AG:AG,SMALL(IF(AG$1:AG$1000&lt;&gt;"",ROW($1:$1000),4^8),ROW(AG67)))&amp;""</f>
        <v/>
      </c>
      <c r="AP67" s="58" t="str">
        <f t="array" ref="AP67">INDEX(AH:AH,SMALL(IF(AH$1:AH$1000&lt;&gt;"",ROW($1:$1000),4^8),ROW(AH67)))&amp;""</f>
        <v/>
      </c>
      <c r="AQ67" s="58" t="str">
        <f t="array" ref="AQ67">INDEX(AI:AI,SMALL(IF(AI$1:AI$1000&lt;&gt;"",ROW($1:$1000),4^8),ROW(AI67)))&amp;""</f>
        <v/>
      </c>
      <c r="AR67" s="58" t="str">
        <f t="array" ref="AR67">INDEX(AJ:AJ,SMALL(IF(AJ$1:AJ$1000&lt;&gt;"",ROW($1:$1000),4^8),ROW(AJ67)))&amp;""</f>
        <v/>
      </c>
      <c r="AS67" s="58" t="str">
        <f t="array" ref="AS67">INDEX(AK:AK,SMALL(IF(AK$1:AK$1000&lt;&gt;"",ROW($1:$1000),4^8),ROW(AK67)))&amp;""</f>
        <v/>
      </c>
    </row>
    <row r="68" spans="1:45">
      <c r="A68" s="1"/>
      <c r="C68" s="1"/>
      <c r="AC68" s="58" t="str">
        <f t="array" ref="AC68">INDEX(Z:Z,SMALL(IF(Z$1:Z$1000&lt;&gt;"",ROW($1:$1000),4^8),ROW(J68)))&amp;""</f>
        <v/>
      </c>
      <c r="AM68" s="58" t="str">
        <f t="array" ref="AM68">INDEX(AE:AE,SMALL(IF(AE$1:AE$1000&lt;&gt;"",ROW($1:$1000),4^8),ROW(AE68)))&amp;""</f>
        <v/>
      </c>
      <c r="AN68" s="58" t="str">
        <f t="array" ref="AN68">INDEX(AF:AF,SMALL(IF(AF$1:AF$1000&lt;&gt;"",ROW($1:$1000),4^8),ROW(AF68)))&amp;""</f>
        <v/>
      </c>
      <c r="AO68" s="58" t="str">
        <f t="array" ref="AO68">INDEX(AG:AG,SMALL(IF(AG$1:AG$1000&lt;&gt;"",ROW($1:$1000),4^8),ROW(AG68)))&amp;""</f>
        <v/>
      </c>
      <c r="AP68" s="58" t="str">
        <f t="array" ref="AP68">INDEX(AH:AH,SMALL(IF(AH$1:AH$1000&lt;&gt;"",ROW($1:$1000),4^8),ROW(AH68)))&amp;""</f>
        <v/>
      </c>
      <c r="AQ68" s="58" t="str">
        <f t="array" ref="AQ68">INDEX(AI:AI,SMALL(IF(AI$1:AI$1000&lt;&gt;"",ROW($1:$1000),4^8),ROW(AI68)))&amp;""</f>
        <v/>
      </c>
      <c r="AR68" s="58" t="str">
        <f t="array" ref="AR68">INDEX(AJ:AJ,SMALL(IF(AJ$1:AJ$1000&lt;&gt;"",ROW($1:$1000),4^8),ROW(AJ68)))&amp;""</f>
        <v/>
      </c>
      <c r="AS68" s="58" t="str">
        <f t="array" ref="AS68">INDEX(AK:AK,SMALL(IF(AK$1:AK$1000&lt;&gt;"",ROW($1:$1000),4^8),ROW(AK68)))&amp;""</f>
        <v/>
      </c>
    </row>
    <row r="69" spans="1:45">
      <c r="A69" s="1"/>
      <c r="C69" s="1"/>
      <c r="AC69" s="24" t="str">
        <f t="array" ref="AC69">INDEX(Z:Z,SMALL(IF(Z$1:Z$1000&lt;&gt;"",ROW($1:$1000),4^8),ROW(J69)))&amp;""</f>
        <v/>
      </c>
      <c r="AM69" s="58" t="str">
        <f t="array" ref="AM69">INDEX(AE:AE,SMALL(IF(AE$1:AE$1000&lt;&gt;"",ROW($1:$1000),4^8),ROW(AE69)))&amp;""</f>
        <v/>
      </c>
      <c r="AN69" s="58" t="str">
        <f t="array" ref="AN69">INDEX(AF:AF,SMALL(IF(AF$1:AF$1000&lt;&gt;"",ROW($1:$1000),4^8),ROW(AF69)))&amp;""</f>
        <v/>
      </c>
      <c r="AO69" s="58" t="str">
        <f t="array" ref="AO69">INDEX(AG:AG,SMALL(IF(AG$1:AG$1000&lt;&gt;"",ROW($1:$1000),4^8),ROW(AG69)))&amp;""</f>
        <v/>
      </c>
      <c r="AP69" s="58" t="str">
        <f t="array" ref="AP69">INDEX(AH:AH,SMALL(IF(AH$1:AH$1000&lt;&gt;"",ROW($1:$1000),4^8),ROW(AH69)))&amp;""</f>
        <v/>
      </c>
      <c r="AQ69" s="58" t="str">
        <f t="array" ref="AQ69">INDEX(AI:AI,SMALL(IF(AI$1:AI$1000&lt;&gt;"",ROW($1:$1000),4^8),ROW(AI69)))&amp;""</f>
        <v/>
      </c>
      <c r="AR69" s="58" t="str">
        <f t="array" ref="AR69">INDEX(AJ:AJ,SMALL(IF(AJ$1:AJ$1000&lt;&gt;"",ROW($1:$1000),4^8),ROW(AJ69)))&amp;""</f>
        <v/>
      </c>
      <c r="AS69" s="58" t="str">
        <f t="array" ref="AS69">INDEX(AK:AK,SMALL(IF(AK$1:AK$1000&lt;&gt;"",ROW($1:$1000),4^8),ROW(AK69)))&amp;""</f>
        <v/>
      </c>
    </row>
    <row r="70" spans="1:45">
      <c r="A70" s="1"/>
      <c r="C70" s="1"/>
      <c r="AC70" s="24" t="str">
        <f t="array" ref="AC70">INDEX(Z:Z,SMALL(IF(Z$1:Z$1000&lt;&gt;"",ROW($1:$1000),4^8),ROW(J70)))&amp;""</f>
        <v/>
      </c>
      <c r="AM70" s="58" t="str">
        <f t="array" ref="AM70">INDEX(AE:AE,SMALL(IF(AE$1:AE$1000&lt;&gt;"",ROW($1:$1000),4^8),ROW(AE70)))&amp;""</f>
        <v/>
      </c>
      <c r="AN70" s="58" t="str">
        <f t="array" ref="AN70">INDEX(AF:AF,SMALL(IF(AF$1:AF$1000&lt;&gt;"",ROW($1:$1000),4^8),ROW(AF70)))&amp;""</f>
        <v/>
      </c>
      <c r="AO70" s="58" t="str">
        <f t="array" ref="AO70">INDEX(AG:AG,SMALL(IF(AG$1:AG$1000&lt;&gt;"",ROW($1:$1000),4^8),ROW(AG70)))&amp;""</f>
        <v/>
      </c>
      <c r="AP70" s="58" t="str">
        <f t="array" ref="AP70">INDEX(AH:AH,SMALL(IF(AH$1:AH$1000&lt;&gt;"",ROW($1:$1000),4^8),ROW(AH70)))&amp;""</f>
        <v/>
      </c>
      <c r="AQ70" s="58" t="str">
        <f t="array" ref="AQ70">INDEX(AI:AI,SMALL(IF(AI$1:AI$1000&lt;&gt;"",ROW($1:$1000),4^8),ROW(AI70)))&amp;""</f>
        <v/>
      </c>
      <c r="AR70" s="58" t="str">
        <f t="array" ref="AR70">INDEX(AJ:AJ,SMALL(IF(AJ$1:AJ$1000&lt;&gt;"",ROW($1:$1000),4^8),ROW(AJ70)))&amp;""</f>
        <v/>
      </c>
      <c r="AS70" s="58" t="str">
        <f t="array" ref="AS70">INDEX(AK:AK,SMALL(IF(AK$1:AK$1000&lt;&gt;"",ROW($1:$1000),4^8),ROW(AK70)))&amp;""</f>
        <v/>
      </c>
    </row>
    <row r="71" spans="1:45">
      <c r="A71" s="1"/>
      <c r="C71" s="1"/>
      <c r="AM71" s="58" t="str">
        <f t="array" ref="AM71">INDEX(AE:AE,SMALL(IF(AE$1:AE$1000&lt;&gt;"",ROW($1:$1000),4^8),ROW(AE71)))&amp;""</f>
        <v/>
      </c>
      <c r="AN71" s="58" t="str">
        <f t="array" ref="AN71">INDEX(AF:AF,SMALL(IF(AF$1:AF$1000&lt;&gt;"",ROW($1:$1000),4^8),ROW(AF71)))&amp;""</f>
        <v/>
      </c>
      <c r="AO71" s="58" t="str">
        <f t="array" ref="AO71">INDEX(AG:AG,SMALL(IF(AG$1:AG$1000&lt;&gt;"",ROW($1:$1000),4^8),ROW(AG71)))&amp;""</f>
        <v/>
      </c>
      <c r="AP71" s="58" t="str">
        <f t="array" ref="AP71">INDEX(AH:AH,SMALL(IF(AH$1:AH$1000&lt;&gt;"",ROW($1:$1000),4^8),ROW(AH71)))&amp;""</f>
        <v/>
      </c>
      <c r="AQ71" s="58" t="str">
        <f t="array" ref="AQ71">INDEX(AI:AI,SMALL(IF(AI$1:AI$1000&lt;&gt;"",ROW($1:$1000),4^8),ROW(AI71)))&amp;""</f>
        <v/>
      </c>
      <c r="AR71" s="58" t="str">
        <f t="array" ref="AR71">INDEX(AJ:AJ,SMALL(IF(AJ$1:AJ$1000&lt;&gt;"",ROW($1:$1000),4^8),ROW(AJ71)))&amp;""</f>
        <v/>
      </c>
      <c r="AS71" s="58" t="str">
        <f t="array" ref="AS71">INDEX(AK:AK,SMALL(IF(AK$1:AK$1000&lt;&gt;"",ROW($1:$1000),4^8),ROW(AK71)))&amp;""</f>
        <v/>
      </c>
    </row>
    <row r="72" spans="1:45">
      <c r="A72" s="1"/>
      <c r="C72" s="1"/>
      <c r="AM72" s="58" t="str">
        <f t="array" ref="AM72">INDEX(AE:AE,SMALL(IF(AE$1:AE$1000&lt;&gt;"",ROW($1:$1000),4^8),ROW(AE72)))&amp;""</f>
        <v/>
      </c>
      <c r="AN72" s="58" t="str">
        <f t="array" ref="AN72">INDEX(AF:AF,SMALL(IF(AF$1:AF$1000&lt;&gt;"",ROW($1:$1000),4^8),ROW(AF72)))&amp;""</f>
        <v/>
      </c>
      <c r="AO72" s="58" t="str">
        <f t="array" ref="AO72">INDEX(AG:AG,SMALL(IF(AG$1:AG$1000&lt;&gt;"",ROW($1:$1000),4^8),ROW(AG72)))&amp;""</f>
        <v/>
      </c>
      <c r="AP72" s="58" t="str">
        <f t="array" ref="AP72">INDEX(AH:AH,SMALL(IF(AH$1:AH$1000&lt;&gt;"",ROW($1:$1000),4^8),ROW(AH72)))&amp;""</f>
        <v/>
      </c>
      <c r="AQ72" s="58" t="str">
        <f t="array" ref="AQ72">INDEX(AI:AI,SMALL(IF(AI$1:AI$1000&lt;&gt;"",ROW($1:$1000),4^8),ROW(AI72)))&amp;""</f>
        <v/>
      </c>
      <c r="AR72" s="58" t="str">
        <f t="array" ref="AR72">INDEX(AJ:AJ,SMALL(IF(AJ$1:AJ$1000&lt;&gt;"",ROW($1:$1000),4^8),ROW(AJ72)))&amp;""</f>
        <v/>
      </c>
      <c r="AS72" s="58" t="str">
        <f t="array" ref="AS72">INDEX(AK:AK,SMALL(IF(AK$1:AK$1000&lt;&gt;"",ROW($1:$1000),4^8),ROW(AK72)))&amp;""</f>
        <v/>
      </c>
    </row>
    <row r="73" spans="1:45">
      <c r="A73" s="1"/>
      <c r="C73" s="1"/>
      <c r="AM73" s="58" t="str">
        <f t="array" ref="AM73">INDEX(AE:AE,SMALL(IF(AE$1:AE$1000&lt;&gt;"",ROW($1:$1000),4^8),ROW(AE73)))&amp;""</f>
        <v/>
      </c>
      <c r="AN73" s="58" t="str">
        <f t="array" ref="AN73">INDEX(AF:AF,SMALL(IF(AF$1:AF$1000&lt;&gt;"",ROW($1:$1000),4^8),ROW(AF73)))&amp;""</f>
        <v/>
      </c>
      <c r="AO73" s="58" t="str">
        <f t="array" ref="AO73">INDEX(AG:AG,SMALL(IF(AG$1:AG$1000&lt;&gt;"",ROW($1:$1000),4^8),ROW(AG73)))&amp;""</f>
        <v/>
      </c>
      <c r="AP73" s="58" t="str">
        <f t="array" ref="AP73">INDEX(AH:AH,SMALL(IF(AH$1:AH$1000&lt;&gt;"",ROW($1:$1000),4^8),ROW(AH73)))&amp;""</f>
        <v/>
      </c>
      <c r="AQ73" s="58" t="str">
        <f t="array" ref="AQ73">INDEX(AI:AI,SMALL(IF(AI$1:AI$1000&lt;&gt;"",ROW($1:$1000),4^8),ROW(AI73)))&amp;""</f>
        <v/>
      </c>
      <c r="AR73" s="58" t="str">
        <f t="array" ref="AR73">INDEX(AJ:AJ,SMALL(IF(AJ$1:AJ$1000&lt;&gt;"",ROW($1:$1000),4^8),ROW(AJ73)))&amp;""</f>
        <v/>
      </c>
      <c r="AS73" s="58" t="str">
        <f t="array" ref="AS73">INDEX(AK:AK,SMALL(IF(AK$1:AK$1000&lt;&gt;"",ROW($1:$1000),4^8),ROW(AK73)))&amp;""</f>
        <v/>
      </c>
    </row>
    <row r="74" spans="1:45">
      <c r="A74" s="1"/>
      <c r="C74" s="1"/>
      <c r="AM74" s="58" t="str">
        <f t="array" ref="AM74">INDEX(AE:AE,SMALL(IF(AE$1:AE$1000&lt;&gt;"",ROW($1:$1000),4^8),ROW(AE74)))&amp;""</f>
        <v/>
      </c>
      <c r="AN74" s="58" t="str">
        <f t="array" ref="AN74">INDEX(AF:AF,SMALL(IF(AF$1:AF$1000&lt;&gt;"",ROW($1:$1000),4^8),ROW(AF74)))&amp;""</f>
        <v/>
      </c>
      <c r="AO74" s="58" t="str">
        <f t="array" ref="AO74">INDEX(AG:AG,SMALL(IF(AG$1:AG$1000&lt;&gt;"",ROW($1:$1000),4^8),ROW(AG74)))&amp;""</f>
        <v/>
      </c>
      <c r="AP74" s="58" t="str">
        <f t="array" ref="AP74">INDEX(AH:AH,SMALL(IF(AH$1:AH$1000&lt;&gt;"",ROW($1:$1000),4^8),ROW(AH74)))&amp;""</f>
        <v/>
      </c>
      <c r="AQ74" s="58" t="str">
        <f t="array" ref="AQ74">INDEX(AI:AI,SMALL(IF(AI$1:AI$1000&lt;&gt;"",ROW($1:$1000),4^8),ROW(AI74)))&amp;""</f>
        <v/>
      </c>
      <c r="AR74" s="58" t="str">
        <f t="array" ref="AR74">INDEX(AJ:AJ,SMALL(IF(AJ$1:AJ$1000&lt;&gt;"",ROW($1:$1000),4^8),ROW(AJ74)))&amp;""</f>
        <v/>
      </c>
      <c r="AS74" s="58" t="str">
        <f t="array" ref="AS74">INDEX(AK:AK,SMALL(IF(AK$1:AK$1000&lt;&gt;"",ROW($1:$1000),4^8),ROW(AK74)))&amp;""</f>
        <v/>
      </c>
    </row>
    <row r="75" spans="1:45">
      <c r="A75" s="1"/>
      <c r="C75" s="1"/>
      <c r="AM75" s="58" t="str">
        <f t="array" ref="AM75">INDEX(AE:AE,SMALL(IF(AE$1:AE$1000&lt;&gt;"",ROW($1:$1000),4^8),ROW(AE75)))&amp;""</f>
        <v/>
      </c>
      <c r="AN75" s="58" t="str">
        <f t="array" ref="AN75">INDEX(AF:AF,SMALL(IF(AF$1:AF$1000&lt;&gt;"",ROW($1:$1000),4^8),ROW(AF75)))&amp;""</f>
        <v/>
      </c>
      <c r="AO75" s="58" t="str">
        <f t="array" ref="AO75">INDEX(AG:AG,SMALL(IF(AG$1:AG$1000&lt;&gt;"",ROW($1:$1000),4^8),ROW(AG75)))&amp;""</f>
        <v/>
      </c>
      <c r="AP75" s="58" t="str">
        <f t="array" ref="AP75">INDEX(AH:AH,SMALL(IF(AH$1:AH$1000&lt;&gt;"",ROW($1:$1000),4^8),ROW(AH75)))&amp;""</f>
        <v/>
      </c>
      <c r="AQ75" s="58" t="str">
        <f t="array" ref="AQ75">INDEX(AI:AI,SMALL(IF(AI$1:AI$1000&lt;&gt;"",ROW($1:$1000),4^8),ROW(AI75)))&amp;""</f>
        <v/>
      </c>
      <c r="AR75" s="58" t="str">
        <f t="array" ref="AR75">INDEX(AJ:AJ,SMALL(IF(AJ$1:AJ$1000&lt;&gt;"",ROW($1:$1000),4^8),ROW(AJ75)))&amp;""</f>
        <v/>
      </c>
      <c r="AS75" s="58" t="str">
        <f t="array" ref="AS75">INDEX(AK:AK,SMALL(IF(AK$1:AK$1000&lt;&gt;"",ROW($1:$1000),4^8),ROW(AK75)))&amp;""</f>
        <v/>
      </c>
    </row>
    <row r="76" spans="1:45">
      <c r="A76" s="1"/>
      <c r="C76" s="1"/>
      <c r="AM76" s="58" t="str">
        <f t="array" ref="AM76">INDEX(AE:AE,SMALL(IF(AE$1:AE$1000&lt;&gt;"",ROW($1:$1000),4^8),ROW(AE76)))&amp;""</f>
        <v/>
      </c>
      <c r="AN76" s="58" t="str">
        <f t="array" ref="AN76">INDEX(AF:AF,SMALL(IF(AF$1:AF$1000&lt;&gt;"",ROW($1:$1000),4^8),ROW(AF76)))&amp;""</f>
        <v/>
      </c>
      <c r="AO76" s="58" t="str">
        <f t="array" ref="AO76">INDEX(AG:AG,SMALL(IF(AG$1:AG$1000&lt;&gt;"",ROW($1:$1000),4^8),ROW(AG76)))&amp;""</f>
        <v/>
      </c>
      <c r="AP76" s="58" t="str">
        <f t="array" ref="AP76">INDEX(AH:AH,SMALL(IF(AH$1:AH$1000&lt;&gt;"",ROW($1:$1000),4^8),ROW(AH76)))&amp;""</f>
        <v/>
      </c>
      <c r="AQ76" s="58" t="str">
        <f t="array" ref="AQ76">INDEX(AI:AI,SMALL(IF(AI$1:AI$1000&lt;&gt;"",ROW($1:$1000),4^8),ROW(AI76)))&amp;""</f>
        <v/>
      </c>
      <c r="AR76" s="58" t="str">
        <f t="array" ref="AR76">INDEX(AJ:AJ,SMALL(IF(AJ$1:AJ$1000&lt;&gt;"",ROW($1:$1000),4^8),ROW(AJ76)))&amp;""</f>
        <v/>
      </c>
      <c r="AS76" s="58" t="str">
        <f t="array" ref="AS76">INDEX(AK:AK,SMALL(IF(AK$1:AK$1000&lt;&gt;"",ROW($1:$1000),4^8),ROW(AK76)))&amp;""</f>
        <v/>
      </c>
    </row>
    <row r="77" spans="1:45">
      <c r="A77" s="1"/>
      <c r="C77" s="1"/>
      <c r="AM77" s="58" t="str">
        <f t="array" ref="AM77">INDEX(AE:AE,SMALL(IF(AE$1:AE$1000&lt;&gt;"",ROW($1:$1000),4^8),ROW(AE77)))&amp;""</f>
        <v/>
      </c>
      <c r="AN77" s="58" t="str">
        <f t="array" ref="AN77">INDEX(AF:AF,SMALL(IF(AF$1:AF$1000&lt;&gt;"",ROW($1:$1000),4^8),ROW(AF77)))&amp;""</f>
        <v/>
      </c>
      <c r="AO77" s="58" t="str">
        <f t="array" ref="AO77">INDEX(AG:AG,SMALL(IF(AG$1:AG$1000&lt;&gt;"",ROW($1:$1000),4^8),ROW(AG77)))&amp;""</f>
        <v/>
      </c>
      <c r="AP77" s="58" t="str">
        <f t="array" ref="AP77">INDEX(AH:AH,SMALL(IF(AH$1:AH$1000&lt;&gt;"",ROW($1:$1000),4^8),ROW(AH77)))&amp;""</f>
        <v/>
      </c>
      <c r="AQ77" s="58" t="str">
        <f t="array" ref="AQ77">INDEX(AI:AI,SMALL(IF(AI$1:AI$1000&lt;&gt;"",ROW($1:$1000),4^8),ROW(AI77)))&amp;""</f>
        <v/>
      </c>
      <c r="AR77" s="58" t="str">
        <f t="array" ref="AR77">INDEX(AJ:AJ,SMALL(IF(AJ$1:AJ$1000&lt;&gt;"",ROW($1:$1000),4^8),ROW(AJ77)))&amp;""</f>
        <v/>
      </c>
      <c r="AS77" s="58" t="str">
        <f t="array" ref="AS77">INDEX(AK:AK,SMALL(IF(AK$1:AK$1000&lt;&gt;"",ROW($1:$1000),4^8),ROW(AK77)))&amp;""</f>
        <v/>
      </c>
    </row>
    <row r="78" spans="1:45">
      <c r="A78" s="1"/>
      <c r="C78" s="1"/>
      <c r="AM78" s="58" t="str">
        <f t="array" ref="AM78">INDEX(AE:AE,SMALL(IF(AE$1:AE$1000&lt;&gt;"",ROW($1:$1000),4^8),ROW(AE78)))&amp;""</f>
        <v/>
      </c>
      <c r="AN78" s="58" t="str">
        <f t="array" ref="AN78">INDEX(AF:AF,SMALL(IF(AF$1:AF$1000&lt;&gt;"",ROW($1:$1000),4^8),ROW(AF78)))&amp;""</f>
        <v/>
      </c>
      <c r="AO78" s="58" t="str">
        <f t="array" ref="AO78">INDEX(AG:AG,SMALL(IF(AG$1:AG$1000&lt;&gt;"",ROW($1:$1000),4^8),ROW(AG78)))&amp;""</f>
        <v/>
      </c>
      <c r="AP78" s="58" t="str">
        <f t="array" ref="AP78">INDEX(AH:AH,SMALL(IF(AH$1:AH$1000&lt;&gt;"",ROW($1:$1000),4^8),ROW(AH78)))&amp;""</f>
        <v/>
      </c>
      <c r="AQ78" s="58" t="str">
        <f t="array" ref="AQ78">INDEX(AI:AI,SMALL(IF(AI$1:AI$1000&lt;&gt;"",ROW($1:$1000),4^8),ROW(AI78)))&amp;""</f>
        <v/>
      </c>
      <c r="AR78" s="58" t="str">
        <f t="array" ref="AR78">INDEX(AJ:AJ,SMALL(IF(AJ$1:AJ$1000&lt;&gt;"",ROW($1:$1000),4^8),ROW(AJ78)))&amp;""</f>
        <v/>
      </c>
      <c r="AS78" s="58" t="str">
        <f t="array" ref="AS78">INDEX(AK:AK,SMALL(IF(AK$1:AK$1000&lt;&gt;"",ROW($1:$1000),4^8),ROW(AK78)))&amp;""</f>
        <v/>
      </c>
    </row>
    <row r="79" spans="1:45">
      <c r="A79" s="1"/>
      <c r="C79" s="1"/>
      <c r="AM79" s="58" t="str">
        <f t="array" ref="AM79">INDEX(AE:AE,SMALL(IF(AE$1:AE$1000&lt;&gt;"",ROW($1:$1000),4^8),ROW(AE79)))&amp;""</f>
        <v/>
      </c>
      <c r="AN79" s="58" t="str">
        <f t="array" ref="AN79">INDEX(AF:AF,SMALL(IF(AF$1:AF$1000&lt;&gt;"",ROW($1:$1000),4^8),ROW(AF79)))&amp;""</f>
        <v/>
      </c>
      <c r="AO79" s="58" t="str">
        <f t="array" ref="AO79">INDEX(AG:AG,SMALL(IF(AG$1:AG$1000&lt;&gt;"",ROW($1:$1000),4^8),ROW(AG79)))&amp;""</f>
        <v/>
      </c>
      <c r="AP79" s="58" t="str">
        <f t="array" ref="AP79">INDEX(AH:AH,SMALL(IF(AH$1:AH$1000&lt;&gt;"",ROW($1:$1000),4^8),ROW(AH79)))&amp;""</f>
        <v/>
      </c>
      <c r="AQ79" s="58" t="str">
        <f t="array" ref="AQ79">INDEX(AI:AI,SMALL(IF(AI$1:AI$1000&lt;&gt;"",ROW($1:$1000),4^8),ROW(AI79)))&amp;""</f>
        <v/>
      </c>
      <c r="AR79" s="58" t="str">
        <f t="array" ref="AR79">INDEX(AJ:AJ,SMALL(IF(AJ$1:AJ$1000&lt;&gt;"",ROW($1:$1000),4^8),ROW(AJ79)))&amp;""</f>
        <v/>
      </c>
      <c r="AS79" s="58" t="str">
        <f t="array" ref="AS79">INDEX(AK:AK,SMALL(IF(AK$1:AK$1000&lt;&gt;"",ROW($1:$1000),4^8),ROW(AK79)))&amp;""</f>
        <v/>
      </c>
    </row>
    <row r="80" spans="1:45">
      <c r="A80" s="1"/>
      <c r="C80" s="1"/>
      <c r="AM80" s="58" t="str">
        <f t="array" ref="AM80">INDEX(AE:AE,SMALL(IF(AE$1:AE$1000&lt;&gt;"",ROW($1:$1000),4^8),ROW(AE80)))&amp;""</f>
        <v/>
      </c>
      <c r="AN80" s="58" t="str">
        <f t="array" ref="AN80">INDEX(AF:AF,SMALL(IF(AF$1:AF$1000&lt;&gt;"",ROW($1:$1000),4^8),ROW(AF80)))&amp;""</f>
        <v/>
      </c>
      <c r="AO80" s="58" t="str">
        <f t="array" ref="AO80">INDEX(AG:AG,SMALL(IF(AG$1:AG$1000&lt;&gt;"",ROW($1:$1000),4^8),ROW(AG80)))&amp;""</f>
        <v/>
      </c>
      <c r="AP80" s="58" t="str">
        <f t="array" ref="AP80">INDEX(AH:AH,SMALL(IF(AH$1:AH$1000&lt;&gt;"",ROW($1:$1000),4^8),ROW(AH80)))&amp;""</f>
        <v/>
      </c>
      <c r="AQ80" s="58" t="str">
        <f t="array" ref="AQ80">INDEX(AI:AI,SMALL(IF(AI$1:AI$1000&lt;&gt;"",ROW($1:$1000),4^8),ROW(AI80)))&amp;""</f>
        <v/>
      </c>
      <c r="AR80" s="58" t="str">
        <f t="array" ref="AR80">INDEX(AJ:AJ,SMALL(IF(AJ$1:AJ$1000&lt;&gt;"",ROW($1:$1000),4^8),ROW(AJ80)))&amp;""</f>
        <v/>
      </c>
      <c r="AS80" s="58" t="str">
        <f t="array" ref="AS80">INDEX(AK:AK,SMALL(IF(AK$1:AK$1000&lt;&gt;"",ROW($1:$1000),4^8),ROW(AK80)))&amp;""</f>
        <v/>
      </c>
    </row>
    <row r="81" spans="1:39">
      <c r="A81" s="1"/>
      <c r="C81" s="1"/>
      <c r="AM81" s="58" t="str">
        <f t="array" ref="AM81">INDEX(AE:AE,SMALL(IF(AE$1:AE$1000&lt;&gt;"",ROW($1:$1000),4^8),ROW(AE81)))&amp;""</f>
        <v/>
      </c>
    </row>
    <row r="82" spans="1:39">
      <c r="A82" s="1"/>
      <c r="C82" s="1"/>
      <c r="AM82" s="58" t="str">
        <f t="array" ref="AM82">INDEX(AE:AE,SMALL(IF(AE$1:AE$1000&lt;&gt;"",ROW($1:$1000),4^8),ROW(AE82)))&amp;""</f>
        <v/>
      </c>
    </row>
    <row r="83" spans="1:39">
      <c r="A83" s="1"/>
      <c r="C83" s="1"/>
      <c r="AM83" s="58" t="str">
        <f t="array" ref="AM83">INDEX(AE:AE,SMALL(IF(AE$1:AE$1000&lt;&gt;"",ROW($1:$1000),4^8),ROW(AE83)))&amp;""</f>
        <v/>
      </c>
    </row>
    <row r="84" spans="1:39">
      <c r="A84" s="1"/>
      <c r="C84" s="1"/>
      <c r="AM84" s="58" t="str">
        <f t="array" ref="AM84">INDEX(AE:AE,SMALL(IF(AE$1:AE$1000&lt;&gt;"",ROW($1:$1000),4^8),ROW(AE84)))&amp;""</f>
        <v/>
      </c>
    </row>
    <row r="85" spans="1:39">
      <c r="A85" s="1"/>
      <c r="C85" s="1"/>
      <c r="AM85" s="58" t="str">
        <f t="array" ref="AM85">INDEX(AE:AE,SMALL(IF(AE$1:AE$1000&lt;&gt;"",ROW($1:$1000),4^8),ROW(AE85)))&amp;""</f>
        <v/>
      </c>
    </row>
    <row r="86" spans="1:39">
      <c r="A86" s="1"/>
      <c r="C86" s="1"/>
      <c r="AM86" s="58" t="str">
        <f t="array" ref="AM86">INDEX(AE:AE,SMALL(IF(AE$1:AE$1000&lt;&gt;"",ROW($1:$1000),4^8),ROW(AE86)))&amp;""</f>
        <v/>
      </c>
    </row>
    <row r="87" spans="1:39">
      <c r="A87" s="1"/>
      <c r="C87" s="1"/>
      <c r="AM87" s="58" t="str">
        <f t="array" ref="AM87">INDEX(AE:AE,SMALL(IF(AE$1:AE$1000&lt;&gt;"",ROW($1:$1000),4^8),ROW(AE87)))&amp;""</f>
        <v/>
      </c>
    </row>
    <row r="88" spans="1:39">
      <c r="A88" s="1"/>
      <c r="C88" s="1"/>
      <c r="AM88" s="58" t="str">
        <f t="array" ref="AM88">INDEX(AE:AE,SMALL(IF(AE$1:AE$1000&lt;&gt;"",ROW($1:$1000),4^8),ROW(AE88)))&amp;""</f>
        <v/>
      </c>
    </row>
    <row r="89" spans="1:39">
      <c r="A89" s="1"/>
      <c r="C89" s="1"/>
      <c r="AM89" s="58" t="str">
        <f t="array" ref="AM89">INDEX(AE:AE,SMALL(IF(AE$1:AE$1000&lt;&gt;"",ROW($1:$1000),4^8),ROW(AE89)))&amp;""</f>
        <v/>
      </c>
    </row>
    <row r="90" spans="1:39">
      <c r="A90" s="1"/>
      <c r="C90" s="1"/>
      <c r="AM90" s="58" t="str">
        <f t="array" ref="AM90">INDEX(AE:AE,SMALL(IF(AE$1:AE$1000&lt;&gt;"",ROW($1:$1000),4^8),ROW(AE90)))&amp;""</f>
        <v/>
      </c>
    </row>
    <row r="91" spans="1:39">
      <c r="A91" s="1"/>
      <c r="C91" s="1"/>
      <c r="AM91" s="58" t="str">
        <f t="array" ref="AM91">INDEX(AE:AE,SMALL(IF(AE$1:AE$1000&lt;&gt;"",ROW($1:$1000),4^8),ROW(AE91)))&amp;""</f>
        <v/>
      </c>
    </row>
    <row r="92" spans="1:39">
      <c r="A92" s="1"/>
      <c r="C92" s="1"/>
    </row>
    <row r="93" spans="1:39">
      <c r="A93" s="1"/>
      <c r="C93" s="1"/>
    </row>
    <row r="94" spans="1:39">
      <c r="A94" s="1"/>
      <c r="C94" s="1"/>
    </row>
    <row r="95" spans="1:39">
      <c r="A95" s="1"/>
      <c r="C95" s="1"/>
    </row>
    <row r="96" spans="1:39">
      <c r="A96" s="1"/>
      <c r="C96" s="1"/>
    </row>
    <row r="97" spans="1:3">
      <c r="A97" s="1"/>
      <c r="C97" s="1"/>
    </row>
    <row r="98" spans="1:3">
      <c r="A98" s="1"/>
      <c r="C98" s="1"/>
    </row>
    <row r="99" spans="1:3">
      <c r="A99" s="1"/>
      <c r="C99" s="1"/>
    </row>
    <row r="100" spans="1:3">
      <c r="A100" s="1"/>
      <c r="C100" s="1"/>
    </row>
    <row r="101" spans="1:3">
      <c r="A101" s="1"/>
      <c r="C101" s="1"/>
    </row>
    <row r="102" spans="1:3">
      <c r="C102" s="1"/>
    </row>
    <row r="103" spans="1:3">
      <c r="C103" s="1"/>
    </row>
  </sheetData>
  <dataConsolidate/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Overview_EN</vt:lpstr>
      <vt:lpstr>DataSheet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Golhar</dc:creator>
  <cp:lastModifiedBy>Sachin Golhar</cp:lastModifiedBy>
  <dcterms:created xsi:type="dcterms:W3CDTF">2015-08-07T02:39:11Z</dcterms:created>
  <dcterms:modified xsi:type="dcterms:W3CDTF">2015-08-11T16:10:50Z</dcterms:modified>
</cp:coreProperties>
</file>