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"/>
    </mc:Choice>
  </mc:AlternateContent>
  <bookViews>
    <workbookView xWindow="1280" yWindow="460" windowWidth="37880" windowHeight="19420" tabRatio="500"/>
  </bookViews>
  <sheets>
    <sheet name="游戏范围" sheetId="2" r:id="rId1"/>
    <sheet name="问题" sheetId="4" r:id="rId2"/>
    <sheet name="版本计划" sheetId="1" r:id="rId3"/>
    <sheet name="策划规划" sheetId="3" r:id="rId4"/>
    <sheet name="里程碑2" sheetId="5" r:id="rId5"/>
    <sheet name="里程碑3" sheetId="6" r:id="rId6"/>
    <sheet name="里程碑4" sheetId="7" r:id="rId7"/>
    <sheet name="里程碑5" sheetId="8" r:id="rId8"/>
    <sheet name="里程碑6" sheetId="9" r:id="rId9"/>
    <sheet name="工作表1" sheetId="10" r:id="rId10"/>
  </sheets>
  <definedNames>
    <definedName name="_xlnm._FilterDatabase" localSheetId="0" hidden="1">游戏范围!$A$3:$AO$221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2" i="2" l="1"/>
  <c r="J166" i="2"/>
  <c r="O22" i="2"/>
  <c r="K166" i="2"/>
  <c r="L166" i="2"/>
  <c r="U48" i="5"/>
  <c r="S23" i="5"/>
  <c r="S48" i="5"/>
  <c r="O40" i="5"/>
  <c r="Z39" i="5"/>
  <c r="O39" i="5"/>
  <c r="O31" i="5"/>
  <c r="O21" i="5"/>
  <c r="O20" i="5"/>
  <c r="O19" i="5"/>
  <c r="N162" i="2"/>
  <c r="Q162" i="2"/>
  <c r="H165" i="2"/>
  <c r="J184" i="2"/>
  <c r="J185" i="2"/>
  <c r="J187" i="2"/>
  <c r="J188" i="2"/>
  <c r="J190" i="2"/>
  <c r="J191" i="2"/>
  <c r="J193" i="2"/>
  <c r="J194" i="2"/>
  <c r="J196" i="2"/>
  <c r="J198" i="2"/>
  <c r="J200" i="2"/>
  <c r="J201" i="2"/>
  <c r="J208" i="2"/>
  <c r="J210" i="2"/>
  <c r="J212" i="2"/>
  <c r="J214" i="2"/>
  <c r="I186" i="2"/>
  <c r="J186" i="2"/>
  <c r="J189" i="2"/>
  <c r="J192" i="2"/>
  <c r="J195" i="2"/>
  <c r="J202" i="2"/>
  <c r="J203" i="2"/>
  <c r="H169" i="2"/>
  <c r="I183" i="2"/>
  <c r="J183" i="2"/>
  <c r="J197" i="2"/>
  <c r="J199" i="2"/>
  <c r="J204" i="2"/>
  <c r="J205" i="2"/>
  <c r="J207" i="2"/>
  <c r="J209" i="2"/>
  <c r="J211" i="2"/>
  <c r="J213" i="2"/>
  <c r="H168" i="2"/>
  <c r="K162" i="2"/>
  <c r="X162" i="2"/>
  <c r="Y162" i="2"/>
  <c r="H167" i="2"/>
  <c r="R162" i="2"/>
  <c r="H166" i="2"/>
  <c r="H162" i="2"/>
  <c r="J18" i="2"/>
  <c r="J19" i="2"/>
  <c r="J20" i="2"/>
  <c r="J30" i="2"/>
  <c r="J37" i="2"/>
  <c r="J40" i="2"/>
  <c r="J45" i="2"/>
  <c r="J46" i="2"/>
  <c r="J50" i="2"/>
  <c r="J51" i="2"/>
  <c r="J54" i="2"/>
  <c r="J55" i="2"/>
  <c r="J57" i="2"/>
  <c r="J58" i="2"/>
  <c r="J60" i="2"/>
  <c r="J61" i="2"/>
  <c r="J62" i="2"/>
  <c r="J63" i="2"/>
  <c r="J64" i="2"/>
  <c r="J67" i="2"/>
  <c r="J68" i="2"/>
  <c r="J69" i="2"/>
  <c r="J73" i="2"/>
  <c r="J74" i="2"/>
  <c r="J75" i="2"/>
  <c r="J76" i="2"/>
  <c r="J77" i="2"/>
  <c r="J79" i="2"/>
  <c r="J80" i="2"/>
  <c r="J82" i="2"/>
  <c r="J83" i="2"/>
  <c r="J84" i="2"/>
  <c r="J85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9" i="2"/>
  <c r="J130" i="2"/>
  <c r="J131" i="2"/>
  <c r="J132" i="2"/>
  <c r="J133" i="2"/>
  <c r="J134" i="2"/>
  <c r="J141" i="2"/>
  <c r="J142" i="2"/>
  <c r="J143" i="2"/>
  <c r="J144" i="2"/>
  <c r="J146" i="2"/>
  <c r="J149" i="2"/>
  <c r="J150" i="2"/>
  <c r="J152" i="2"/>
  <c r="J153" i="2"/>
  <c r="J162" i="2"/>
  <c r="L162" i="2"/>
  <c r="M37" i="2"/>
  <c r="M46" i="2"/>
  <c r="M50" i="2"/>
  <c r="M51" i="2"/>
  <c r="M52" i="2"/>
  <c r="M54" i="2"/>
  <c r="M60" i="2"/>
  <c r="M61" i="2"/>
  <c r="M62" i="2"/>
  <c r="M63" i="2"/>
  <c r="M64" i="2"/>
  <c r="M69" i="2"/>
  <c r="M162" i="2"/>
  <c r="U162" i="2"/>
  <c r="W46" i="2"/>
  <c r="W50" i="2"/>
  <c r="W51" i="2"/>
  <c r="W55" i="2"/>
  <c r="W57" i="2"/>
  <c r="W60" i="2"/>
  <c r="W61" i="2"/>
  <c r="W62" i="2"/>
  <c r="W63" i="2"/>
  <c r="W67" i="2"/>
  <c r="W68" i="2"/>
  <c r="W69" i="2"/>
  <c r="W73" i="2"/>
  <c r="W74" i="2"/>
  <c r="W75" i="2"/>
  <c r="W76" i="2"/>
  <c r="W77" i="2"/>
  <c r="W78" i="2"/>
  <c r="W79" i="2"/>
  <c r="W80" i="2"/>
  <c r="W83" i="2"/>
  <c r="W84" i="2"/>
  <c r="W85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18" i="2"/>
  <c r="W119" i="2"/>
  <c r="W120" i="2"/>
  <c r="W121" i="2"/>
  <c r="W122" i="2"/>
  <c r="W123" i="2"/>
  <c r="W124" i="2"/>
  <c r="W125" i="2"/>
  <c r="W126" i="2"/>
  <c r="W127" i="2"/>
  <c r="W128" i="2"/>
  <c r="W130" i="2"/>
  <c r="W131" i="2"/>
  <c r="W132" i="2"/>
  <c r="W133" i="2"/>
  <c r="W162" i="2"/>
  <c r="H164" i="2"/>
  <c r="V162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<sst xmlns="http://schemas.openxmlformats.org/spreadsheetml/2006/main" count="2789" uniqueCount="875">
  <si>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</si>
  <si>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</si>
  <si>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</si>
  <si>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</si>
  <si>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</si>
  <si>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</si>
  <si>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</si>
  <si>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</si>
  <si>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</si>
  <si>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</si>
  <si>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</si>
  <si>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</si>
  <si>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</si>
  <si>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功能项</t>
    <phoneticPr fontId="7" type="noConversion"/>
  </si>
  <si>
    <t>功能项</t>
    <phoneticPr fontId="7" type="noConversion"/>
  </si>
  <si>
    <t>技能系统（服务器计算？对局内操作？）</t>
    <phoneticPr fontId="2" type="noConversion"/>
  </si>
  <si>
    <t>核心战斗-伤害公式计算</t>
    <phoneticPr fontId="2" type="noConversion"/>
  </si>
  <si>
    <t>功能项</t>
    <phoneticPr fontId="7" type="noConversion"/>
  </si>
  <si>
    <t>技能-大招操作</t>
    <phoneticPr fontId="2" type="noConversion"/>
  </si>
  <si>
    <t>主角属性，账号基础数据</t>
    <phoneticPr fontId="2" type="noConversion"/>
  </si>
  <si>
    <t>核心战斗-换宠</t>
    <phoneticPr fontId="2" type="noConversion"/>
  </si>
  <si>
    <t>功能项</t>
    <phoneticPr fontId="7" type="noConversion"/>
  </si>
  <si>
    <t>核心战斗-照妖镜</t>
    <phoneticPr fontId="2" type="noConversion"/>
  </si>
  <si>
    <t>功能项</t>
    <phoneticPr fontId="7" type="noConversion"/>
  </si>
  <si>
    <t>对局，技能动画表现</t>
    <phoneticPr fontId="2" type="noConversion"/>
  </si>
  <si>
    <t>功能项</t>
    <phoneticPr fontId="3" type="noConversion"/>
  </si>
  <si>
    <t>功能项</t>
    <phoneticPr fontId="2" type="noConversion"/>
  </si>
  <si>
    <t>功能项</t>
    <phoneticPr fontId="2" type="noConversion"/>
  </si>
  <si>
    <t>功能项</t>
    <phoneticPr fontId="7" type="noConversion"/>
  </si>
  <si>
    <t>副本</t>
    <phoneticPr fontId="2" type="noConversion"/>
  </si>
  <si>
    <t>任务</t>
    <phoneticPr fontId="2" type="noConversion"/>
  </si>
  <si>
    <t>抓宠、封妖</t>
    <phoneticPr fontId="2" type="noConversion"/>
  </si>
  <si>
    <t>开发工具</t>
    <phoneticPr fontId="7" type="noConversion"/>
  </si>
  <si>
    <t>关卡编辑器</t>
    <phoneticPr fontId="7" type="noConversion"/>
  </si>
  <si>
    <t>开发工具</t>
    <phoneticPr fontId="2" type="noConversion"/>
  </si>
  <si>
    <t>导表工具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</si>
  <si>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</si>
  <si>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</si>
  <si>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</si>
  <si>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</si>
  <si>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</si>
  <si>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版本自动打包、发布工具</t>
    <phoneticPr fontId="2" type="noConversion"/>
  </si>
  <si>
    <t>开发工具</t>
    <phoneticPr fontId="7" type="noConversion"/>
  </si>
  <si>
    <t>测试工具</t>
    <phoneticPr fontId="7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</si>
  <si>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</si>
  <si>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</si>
  <si>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</si>
  <si>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</si>
  <si>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</si>
  <si>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</si>
  <si>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</si>
  <si>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</si>
  <si>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</si>
  <si>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</si>
  <si>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</si>
  <si>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</si>
  <si>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</si>
  <si>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</si>
  <si>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</si>
  <si>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</si>
  <si>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</si>
  <si>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</si>
  <si>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</si>
  <si>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</si>
  <si>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</si>
  <si>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</si>
  <si>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</si>
  <si>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</si>
  <si>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</si>
  <si>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</si>
  <si>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</si>
  <si>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</si>
  <si>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</si>
  <si>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</si>
  <si>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</si>
  <si>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</si>
  <si>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</si>
  <si>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</si>
  <si>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</si>
  <si>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</si>
  <si>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</si>
  <si>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</si>
  <si>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</si>
  <si>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</si>
  <si>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</si>
  <si>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</si>
  <si>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</si>
  <si>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</si>
  <si>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</si>
  <si>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</si>
  <si>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</si>
  <si>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</si>
  <si>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</si>
  <si>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</si>
  <si>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</si>
  <si>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</si>
  <si>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</si>
  <si>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</si>
  <si>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</si>
  <si>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</si>
  <si>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</si>
  <si>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内容</t>
    <phoneticPr fontId="2" type="noConversion"/>
  </si>
  <si>
    <t>角色</t>
    <phoneticPr fontId="2" type="noConversion"/>
  </si>
  <si>
    <t>数值</t>
    <phoneticPr fontId="2" type="noConversion"/>
  </si>
  <si>
    <t>任务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</si>
  <si>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</si>
  <si>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</si>
  <si>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</si>
  <si>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</si>
  <si>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</si>
  <si>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</si>
  <si>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</si>
  <si>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</si>
  <si>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</si>
  <si>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</si>
  <si>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</si>
  <si>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</si>
  <si>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</si>
  <si>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</si>
  <si>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</si>
  <si>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</si>
  <si>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</si>
  <si>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</si>
  <si>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</si>
  <si>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</si>
  <si>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</si>
  <si>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</si>
  <si>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</si>
  <si>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</si>
  <si>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</si>
  <si>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</si>
  <si>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</si>
  <si>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</si>
  <si>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</si>
  <si>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</si>
  <si>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</si>
  <si>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</si>
  <si>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</si>
  <si>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</si>
  <si>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</si>
  <si>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</si>
  <si>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</si>
  <si>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</si>
  <si>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</si>
  <si>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</si>
  <si>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</si>
  <si>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</si>
  <si>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活动</t>
    <phoneticPr fontId="2" type="noConversion"/>
  </si>
  <si>
    <t>文档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</si>
  <si>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</si>
  <si>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</si>
  <si>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</si>
  <si>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</si>
  <si>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</si>
  <si>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</si>
  <si>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</si>
  <si>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</si>
  <si>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</si>
  <si>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</si>
  <si>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</si>
  <si>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</si>
  <si>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</si>
  <si>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</si>
  <si>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</si>
  <si>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</si>
  <si>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</si>
  <si>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</si>
  <si>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</si>
  <si>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</si>
  <si>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</si>
  <si>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</si>
  <si>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</si>
  <si>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</si>
  <si>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</si>
  <si>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</si>
  <si>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</si>
  <si>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</si>
  <si>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</si>
  <si>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</si>
  <si>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</si>
  <si>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</si>
  <si>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</si>
  <si>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</si>
  <si>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</si>
  <si>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</si>
  <si>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</si>
  <si>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</si>
  <si>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</si>
  <si>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</si>
  <si>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</si>
  <si>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</si>
  <si>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</si>
  <si>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</si>
  <si>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</si>
  <si>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</si>
  <si>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</si>
  <si>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</si>
  <si>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</si>
  <si>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</si>
  <si>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</si>
  <si>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</si>
  <si>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</si>
  <si>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</si>
  <si>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</si>
  <si>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</si>
  <si>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</si>
  <si>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</si>
  <si>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</si>
  <si>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</si>
  <si>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</si>
  <si>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</si>
  <si>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</si>
  <si>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</si>
  <si>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</si>
  <si>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</si>
  <si>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</si>
  <si>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</si>
  <si>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</si>
  <si>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</si>
  <si>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</si>
  <si>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</si>
  <si>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</si>
  <si>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</si>
  <si>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</si>
  <si>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</si>
  <si>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</si>
  <si>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</si>
  <si>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</si>
  <si>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</si>
  <si>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</si>
  <si>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</si>
  <si>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</si>
  <si>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</si>
  <si>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</si>
  <si>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</si>
  <si>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</si>
  <si>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</si>
  <si>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</si>
  <si>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</si>
  <si>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</si>
  <si>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</si>
  <si>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</si>
  <si>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</si>
  <si>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</si>
  <si>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</si>
  <si>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</si>
  <si>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</si>
  <si>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</si>
  <si>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</si>
  <si>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</si>
  <si>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</si>
  <si>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</si>
  <si>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</si>
  <si>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</si>
  <si>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</si>
  <si>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</si>
  <si>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</si>
  <si>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</si>
  <si>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</si>
  <si>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</si>
  <si>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</si>
  <si>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</si>
  <si>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</si>
  <si>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</si>
  <si>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</si>
  <si>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</si>
  <si>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</si>
  <si>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</si>
  <si>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</si>
  <si>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</si>
  <si>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</si>
  <si>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</si>
  <si>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</si>
  <si>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</si>
  <si>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</si>
  <si>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</si>
  <si>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</si>
  <si>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</si>
  <si>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</si>
  <si>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</si>
  <si>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</si>
  <si>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</si>
  <si>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</si>
  <si>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</si>
  <si>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</si>
  <si>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</si>
  <si>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</si>
  <si>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</si>
  <si>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</si>
  <si>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</si>
  <si>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</si>
  <si>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</si>
  <si>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</si>
  <si>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</si>
  <si>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</si>
  <si>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</si>
  <si>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</si>
  <si>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</si>
  <si>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</si>
  <si>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</si>
  <si>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</si>
  <si>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</si>
  <si>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</si>
  <si>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</si>
  <si>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</si>
  <si>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</si>
  <si>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</si>
  <si>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</si>
  <si>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</si>
  <si>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</si>
  <si>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</si>
  <si>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</si>
  <si>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</si>
  <si>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</si>
  <si>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</si>
  <si>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</si>
  <si>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</si>
  <si>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</si>
  <si>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</si>
  <si>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</si>
  <si>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</si>
  <si>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</si>
  <si>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</si>
  <si>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</si>
  <si>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</si>
  <si>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</si>
  <si>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</si>
  <si>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</si>
  <si>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</si>
  <si>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</si>
  <si>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</si>
  <si>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</si>
  <si>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</si>
  <si>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</si>
  <si>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</si>
  <si>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</si>
  <si>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</si>
  <si>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</si>
  <si>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</si>
  <si>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</si>
  <si>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</si>
  <si>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</si>
  <si>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</si>
  <si>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</si>
  <si>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</si>
  <si>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</si>
  <si>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</si>
  <si>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</si>
  <si>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</si>
  <si>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</si>
  <si>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</si>
  <si>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</si>
  <si>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</si>
  <si>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</si>
  <si>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</si>
  <si>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</si>
  <si>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</si>
  <si>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</si>
  <si>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</si>
  <si>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</si>
  <si>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</si>
  <si>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</si>
  <si>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</si>
  <si>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</si>
  <si>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</si>
  <si>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</si>
  <si>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</si>
  <si>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</si>
  <si>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</si>
  <si>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</si>
  <si>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</si>
  <si>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</si>
  <si>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</si>
  <si>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</si>
  <si>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</si>
  <si>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</si>
  <si>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</si>
  <si>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</si>
  <si>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</si>
  <si>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</si>
  <si>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</si>
  <si>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</si>
  <si>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</si>
  <si>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</si>
  <si>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</si>
  <si>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</si>
  <si>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</si>
  <si>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</si>
  <si>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</si>
  <si>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</si>
  <si>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</si>
  <si>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</si>
  <si>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</si>
  <si>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</si>
  <si>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</si>
  <si>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</si>
  <si>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</si>
  <si>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</si>
  <si>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</si>
  <si>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</si>
  <si>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</si>
  <si>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</si>
  <si>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</si>
  <si>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</si>
  <si>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</si>
  <si>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</si>
  <si>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</si>
  <si>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</si>
  <si>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</si>
  <si>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</si>
  <si>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</si>
  <si>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</si>
  <si>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</si>
  <si>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</si>
  <si>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</si>
  <si>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</si>
  <si>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</si>
  <si>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</si>
  <si>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</si>
  <si>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</si>
  <si>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</si>
  <si>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</si>
  <si>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</si>
  <si>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</si>
  <si>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</si>
  <si>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</si>
  <si>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</si>
  <si>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</si>
  <si>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客户端开发</t>
    <phoneticPr fontId="2" type="noConversion"/>
  </si>
  <si>
    <t>#</t>
    <phoneticPr fontId="3" type="noConversion"/>
  </si>
  <si>
    <t>服务器开发</t>
    <phoneticPr fontId="3" type="noConversion"/>
  </si>
  <si>
    <t>开发备注</t>
    <phoneticPr fontId="3" type="noConversion"/>
  </si>
  <si>
    <t>目前看来被抓宠封妖完全包括了</t>
    <phoneticPr fontId="3" type="noConversion"/>
  </si>
  <si>
    <t>非同步pve</t>
    <phoneticPr fontId="3" type="noConversion"/>
  </si>
  <si>
    <t>我们内部测试帐号，不包括各个渠道</t>
    <phoneticPr fontId="3" type="noConversion"/>
  </si>
  <si>
    <t>活动功能框架</t>
    <phoneticPr fontId="3" type="noConversion"/>
  </si>
  <si>
    <t>同步玩法重新写</t>
    <phoneticPr fontId="3" type="noConversion"/>
  </si>
  <si>
    <t>基于同步玩法</t>
    <phoneticPr fontId="3" type="noConversion"/>
  </si>
  <si>
    <t>不是太清楚，接入量未知</t>
    <phoneticPr fontId="3" type="noConversion"/>
  </si>
  <si>
    <t>是否是gm工具？</t>
    <phoneticPr fontId="3" type="noConversion"/>
  </si>
  <si>
    <t>几种表格未知</t>
    <phoneticPr fontId="3" type="noConversion"/>
  </si>
  <si>
    <t>人天*1.5，debug时间，和很多不确定因素，包括一些卡点，未知的文档，以及文档反馈修改</t>
    <phoneticPr fontId="3" type="noConversion"/>
  </si>
  <si>
    <t>不包括ui动画效果(后面的ui都不包括ui特效)</t>
    <phoneticPr fontId="3" type="noConversion"/>
  </si>
  <si>
    <t>√</t>
  </si>
  <si>
    <t>数值</t>
    <phoneticPr fontId="3" type="noConversion"/>
  </si>
  <si>
    <t>文档反馈</t>
    <phoneticPr fontId="3" type="noConversion"/>
  </si>
  <si>
    <t>数值反馈</t>
    <phoneticPr fontId="3" type="noConversion"/>
  </si>
  <si>
    <t>狩猎场 （这个是不是更是亮点，可以优先做？）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</si>
  <si>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</si>
  <si>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功能项</t>
    <phoneticPr fontId="3" type="noConversion"/>
  </si>
  <si>
    <t>地藏宫殿</t>
    <phoneticPr fontId="2" type="noConversion"/>
  </si>
  <si>
    <t>宠物阵型</t>
    <phoneticPr fontId="2" type="noConversion"/>
  </si>
  <si>
    <t>宠物繁殖（交互）</t>
    <phoneticPr fontId="2" type="noConversion"/>
  </si>
  <si>
    <t>活动</t>
    <phoneticPr fontId="2" type="noConversion"/>
  </si>
  <si>
    <t>公会副本</t>
    <phoneticPr fontId="2" type="noConversion"/>
  </si>
  <si>
    <t>配置bug修复</t>
    <phoneticPr fontId="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</si>
  <si>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</si>
  <si>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</si>
  <si>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</si>
  <si>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</si>
  <si>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</si>
  <si>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t>客户端缩减后</t>
    <phoneticPr fontId="3" type="noConversion"/>
  </si>
  <si>
    <t>服务器缩减后</t>
    <phoneticPr fontId="3" type="noConversion"/>
  </si>
  <si>
    <t>策划配置缩减后</t>
    <phoneticPr fontId="3" type="noConversion"/>
  </si>
  <si>
    <t>策划时间</t>
    <phoneticPr fontId="3" type="noConversion"/>
  </si>
  <si>
    <t>程序时间-缩减前</t>
    <phoneticPr fontId="3" type="noConversion"/>
  </si>
  <si>
    <t>程序时间-缩减后</t>
    <phoneticPr fontId="3" type="noConversion"/>
  </si>
  <si>
    <t>核心乐趣点</t>
    <phoneticPr fontId="3" type="noConversion"/>
  </si>
  <si>
    <t>战斗乐趣</t>
    <phoneticPr fontId="3" type="noConversion"/>
  </si>
  <si>
    <t>照妖镜，探索，寻宝</t>
    <phoneticPr fontId="3" type="noConversion"/>
  </si>
  <si>
    <t>欣赏</t>
    <phoneticPr fontId="3" type="noConversion"/>
  </si>
  <si>
    <t>收集</t>
    <phoneticPr fontId="3" type="noConversion"/>
  </si>
  <si>
    <t>协作-社交</t>
    <phoneticPr fontId="3" type="noConversion"/>
  </si>
  <si>
    <t>随便杀戮，自我挑战（操作）</t>
    <phoneticPr fontId="3" type="noConversion"/>
  </si>
  <si>
    <t>好运气， 感觉聪明</t>
    <phoneticPr fontId="3" type="noConversion"/>
  </si>
  <si>
    <t>欣赏故事</t>
    <phoneticPr fontId="3" type="noConversion"/>
  </si>
  <si>
    <t>收集成就，独一无二</t>
    <phoneticPr fontId="3" type="noConversion"/>
  </si>
  <si>
    <t>某些同步玩法</t>
    <phoneticPr fontId="3" type="noConversion"/>
  </si>
  <si>
    <t>任意行为，欣赏美术</t>
    <phoneticPr fontId="3" type="noConversion"/>
  </si>
  <si>
    <t>探险</t>
    <phoneticPr fontId="3" type="noConversion"/>
  </si>
  <si>
    <t>画风/表现</t>
    <phoneticPr fontId="3" type="noConversion"/>
  </si>
  <si>
    <t>协作</t>
    <phoneticPr fontId="3" type="noConversion"/>
  </si>
  <si>
    <t>第一个版本</t>
    <phoneticPr fontId="3" type="noConversion"/>
  </si>
  <si>
    <t>第二个版本</t>
    <phoneticPr fontId="3" type="noConversion"/>
  </si>
  <si>
    <t>第三个版本</t>
    <phoneticPr fontId="3" type="noConversion"/>
  </si>
  <si>
    <t>第四个版本</t>
    <phoneticPr fontId="3" type="noConversion"/>
  </si>
  <si>
    <t>第五个版本</t>
    <phoneticPr fontId="3" type="noConversion"/>
  </si>
  <si>
    <t>第六个版本</t>
    <phoneticPr fontId="3" type="noConversion"/>
  </si>
  <si>
    <t>第七个版本</t>
    <phoneticPr fontId="3" type="noConversion"/>
  </si>
  <si>
    <t>体验核心战斗操作乐趣</t>
  </si>
  <si>
    <t>扩展副本乐趣</t>
  </si>
  <si>
    <t>体验基础单独成长乐趣</t>
  </si>
  <si>
    <t>体验收集的乐趣</t>
    <phoneticPr fontId="3" type="noConversion"/>
  </si>
  <si>
    <t>体验交互</t>
    <phoneticPr fontId="3" type="noConversion"/>
  </si>
  <si>
    <t>体验总体成长/付费</t>
    <phoneticPr fontId="3" type="noConversion"/>
  </si>
  <si>
    <t>PVP相关</t>
    <phoneticPr fontId="3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</si>
  <si>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</si>
  <si>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</si>
  <si>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</si>
  <si>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3" type="noConversion"/>
  </si>
  <si>
    <t>进一步验证+背包后的对局节奏</t>
    <phoneticPr fontId="3" type="noConversion"/>
  </si>
  <si>
    <t>各种挂机玩法，对之前的体验影响</t>
    <phoneticPr fontId="3" type="noConversion"/>
  </si>
  <si>
    <t>确定核心战斗操作乐趣点（大招/照妖镜）， 扩展点（大招）， 和易用性（照妖镜/使用道具）+ 抓宠。</t>
    <phoneticPr fontId="3" type="noConversion"/>
  </si>
  <si>
    <t>确定副本寻宝和对局的节奏感。</t>
  </si>
  <si>
    <t xml:space="preserve">核心战斗相关功能 </t>
    <phoneticPr fontId="3" type="noConversion"/>
  </si>
  <si>
    <t>副本相关功能</t>
    <phoneticPr fontId="3" type="noConversion"/>
  </si>
  <si>
    <t>村落任务邮箱</t>
    <phoneticPr fontId="3" type="noConversion"/>
  </si>
  <si>
    <t>宠物扩展坑</t>
    <phoneticPr fontId="3" type="noConversion"/>
  </si>
  <si>
    <t>村落，交互， 活动</t>
    <phoneticPr fontId="3" type="noConversion"/>
  </si>
  <si>
    <t>宠物基础功能</t>
    <phoneticPr fontId="3" type="noConversion"/>
  </si>
  <si>
    <t>3-4个对局</t>
    <phoneticPr fontId="3" type="noConversion"/>
  </si>
  <si>
    <t>N个副本</t>
    <phoneticPr fontId="3" type="noConversion"/>
  </si>
  <si>
    <t>副本， 任务，美术 50% 60小时</t>
    <phoneticPr fontId="3" type="noConversion"/>
  </si>
  <si>
    <t>副本， 任务，美术 30%</t>
    <phoneticPr fontId="3" type="noConversion"/>
  </si>
  <si>
    <t>宠物基础架构</t>
    <phoneticPr fontId="3" type="noConversion"/>
  </si>
  <si>
    <t>副本基础逻辑</t>
    <phoneticPr fontId="19" type="noConversion"/>
  </si>
  <si>
    <t>角色、宠物界面</t>
    <phoneticPr fontId="19" type="noConversion"/>
  </si>
  <si>
    <t>宠物图鉴</t>
    <phoneticPr fontId="19" type="noConversion"/>
  </si>
  <si>
    <t>好友</t>
    <phoneticPr fontId="19" type="noConversion"/>
  </si>
  <si>
    <t>商城</t>
    <phoneticPr fontId="19" type="noConversion"/>
  </si>
  <si>
    <t>副本结算功能</t>
    <phoneticPr fontId="19" type="noConversion"/>
  </si>
  <si>
    <t>宠物装备</t>
    <phoneticPr fontId="19" type="noConversion"/>
  </si>
  <si>
    <t>宠物阵型</t>
    <phoneticPr fontId="19" type="noConversion"/>
  </si>
  <si>
    <t>IM</t>
    <phoneticPr fontId="19" type="noConversion"/>
  </si>
  <si>
    <t>VIP</t>
    <phoneticPr fontId="19" type="noConversion"/>
  </si>
  <si>
    <t>核心战斗-伤害公式计算</t>
    <phoneticPr fontId="19" type="noConversion"/>
  </si>
  <si>
    <t>副本选择</t>
    <phoneticPr fontId="3" type="noConversion"/>
  </si>
  <si>
    <t>宠物装备强化</t>
    <phoneticPr fontId="19" type="noConversion"/>
  </si>
  <si>
    <t>宠物装备进阶</t>
    <phoneticPr fontId="19" type="noConversion"/>
  </si>
  <si>
    <t>公会</t>
    <phoneticPr fontId="19" type="noConversion"/>
  </si>
  <si>
    <t>签到</t>
    <phoneticPr fontId="19" type="noConversion"/>
  </si>
  <si>
    <t>核心战斗流程（进程，战斗，AI）</t>
    <phoneticPr fontId="19" type="noConversion"/>
  </si>
  <si>
    <t>副本挂机玩法</t>
  </si>
  <si>
    <t>宠物升星</t>
    <phoneticPr fontId="19" type="noConversion"/>
  </si>
  <si>
    <t>宠物装备宝石</t>
    <phoneticPr fontId="19" type="noConversion"/>
  </si>
  <si>
    <t>指引界面-活动</t>
    <phoneticPr fontId="19" type="noConversion"/>
  </si>
  <si>
    <t>核心战斗-基础UI</t>
    <phoneticPr fontId="19" type="noConversion"/>
  </si>
  <si>
    <t>副本托管</t>
    <phoneticPr fontId="19" type="noConversion"/>
  </si>
  <si>
    <t>宠物进化</t>
    <phoneticPr fontId="19" type="noConversion"/>
  </si>
  <si>
    <t>玩家装备套装系统</t>
    <phoneticPr fontId="19" type="noConversion"/>
  </si>
  <si>
    <t>狩猎场</t>
    <phoneticPr fontId="3" type="noConversion"/>
  </si>
  <si>
    <t>系统设置</t>
    <phoneticPr fontId="19" type="noConversion"/>
  </si>
  <si>
    <t>核心战斗-换宠</t>
    <phoneticPr fontId="19" type="noConversion"/>
  </si>
  <si>
    <t>核心战斗-道具使用</t>
    <phoneticPr fontId="19" type="noConversion"/>
  </si>
  <si>
    <t>宠物技能升级</t>
    <phoneticPr fontId="19" type="noConversion"/>
  </si>
  <si>
    <t>NPC商店</t>
    <phoneticPr fontId="19" type="noConversion"/>
  </si>
  <si>
    <t>通天塔</t>
    <phoneticPr fontId="19" type="noConversion"/>
  </si>
  <si>
    <t>核心战斗-照妖镜</t>
    <phoneticPr fontId="19" type="noConversion"/>
  </si>
  <si>
    <t>背包</t>
    <phoneticPr fontId="19" type="noConversion"/>
  </si>
  <si>
    <t>村落基础功能</t>
    <phoneticPr fontId="19" type="noConversion"/>
  </si>
  <si>
    <t>新手引导</t>
    <phoneticPr fontId="19" type="noConversion"/>
  </si>
  <si>
    <t>道具系统-基础框架，包括装备</t>
    <phoneticPr fontId="19" type="noConversion"/>
  </si>
  <si>
    <t>任务系统功能</t>
    <phoneticPr fontId="19" type="noConversion"/>
  </si>
  <si>
    <t>副本星级评价</t>
    <phoneticPr fontId="19" type="noConversion"/>
  </si>
  <si>
    <t>大冒险</t>
    <phoneticPr fontId="19" type="noConversion"/>
  </si>
  <si>
    <t>抓宠、封妖</t>
    <phoneticPr fontId="19" type="noConversion"/>
  </si>
  <si>
    <t>邮箱-主要用于系统发信</t>
    <phoneticPr fontId="19" type="noConversion"/>
  </si>
  <si>
    <t>账号，登录</t>
    <phoneticPr fontId="19" type="noConversion"/>
  </si>
  <si>
    <t>BossRush</t>
    <phoneticPr fontId="19" type="noConversion"/>
  </si>
  <si>
    <t>稀有探索玩法</t>
    <phoneticPr fontId="19" type="noConversion"/>
  </si>
  <si>
    <t>对局，技能动画表现</t>
    <phoneticPr fontId="19" type="noConversion"/>
  </si>
  <si>
    <t>疲劳值</t>
    <phoneticPr fontId="19" type="noConversion"/>
  </si>
  <si>
    <t>家园</t>
    <phoneticPr fontId="19" type="noConversion"/>
  </si>
  <si>
    <t>技能系统（服务器计算？对局内操作？）</t>
    <phoneticPr fontId="19" type="noConversion"/>
  </si>
  <si>
    <t>创建、选择角色</t>
    <phoneticPr fontId="19" type="noConversion"/>
  </si>
  <si>
    <t>技能-大招操作 x 4</t>
    <phoneticPr fontId="19" type="noConversion"/>
  </si>
  <si>
    <t>主角属性，账号基础数据</t>
    <phoneticPr fontId="19" type="noConversion"/>
  </si>
  <si>
    <t>主界面</t>
    <phoneticPr fontId="19" type="noConversion"/>
  </si>
  <si>
    <t>神秘地图（抽卡）</t>
    <phoneticPr fontId="19" type="noConversion"/>
  </si>
  <si>
    <t>导表工具</t>
    <phoneticPr fontId="19" type="noConversion"/>
  </si>
  <si>
    <t>服务器选择，服务器分流，公告</t>
    <phoneticPr fontId="19" type="noConversion"/>
  </si>
  <si>
    <t>测试工具</t>
    <phoneticPr fontId="19" type="noConversion"/>
  </si>
  <si>
    <t>运营工具</t>
    <phoneticPr fontId="19" type="noConversion"/>
  </si>
  <si>
    <t>支付功能（各SDK接入）</t>
    <phoneticPr fontId="19" type="noConversion"/>
  </si>
  <si>
    <t>版本自动打包、发布工具</t>
    <phoneticPr fontId="19" type="noConversion"/>
  </si>
  <si>
    <t>发布流程</t>
    <phoneticPr fontId="19" type="noConversion"/>
  </si>
  <si>
    <t>副本编辑器</t>
    <phoneticPr fontId="3" type="noConversion"/>
  </si>
  <si>
    <t>美术编辑器</t>
    <phoneticPr fontId="19" type="noConversion"/>
  </si>
  <si>
    <t>程序开发规范和约定</t>
    <phoneticPr fontId="19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</si>
  <si>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</si>
  <si>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</si>
  <si>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</si>
  <si>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3" type="noConversion"/>
  </si>
  <si>
    <t>2. 社交</t>
    <phoneticPr fontId="3" type="noConversion"/>
  </si>
  <si>
    <t>3. 村落</t>
    <phoneticPr fontId="3" type="noConversion"/>
  </si>
  <si>
    <t>4. 角色</t>
    <phoneticPr fontId="3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</si>
  <si>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</si>
  <si>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</si>
  <si>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</si>
  <si>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</si>
  <si>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</si>
  <si>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</si>
  <si>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小珍</t>
    <phoneticPr fontId="3" type="noConversion"/>
  </si>
  <si>
    <t>帅帅</t>
    <phoneticPr fontId="3" type="noConversion"/>
  </si>
  <si>
    <t>服务器时间算在结算了</t>
    <phoneticPr fontId="3" type="noConversion"/>
  </si>
  <si>
    <t>村落</t>
    <phoneticPr fontId="3" type="noConversion"/>
  </si>
  <si>
    <t>村落功能</t>
    <phoneticPr fontId="3" type="noConversion"/>
  </si>
  <si>
    <t>功能项</t>
    <phoneticPr fontId="3" type="noConversion"/>
  </si>
  <si>
    <t>不确定服务器什么功能</t>
    <phoneticPr fontId="3" type="noConversion"/>
  </si>
  <si>
    <t>角色、宠物是否有额外服务器功能？</t>
    <phoneticPr fontId="3" type="noConversion"/>
  </si>
  <si>
    <t>是否和装备功能重合？</t>
    <phoneticPr fontId="3" type="noConversion"/>
  </si>
  <si>
    <t>小珍</t>
    <phoneticPr fontId="3" type="noConversion"/>
  </si>
  <si>
    <t>指引每日基础副本次数，困难副本次数，pvp次数--txHD活动界面</t>
    <phoneticPr fontId="7" type="noConversion"/>
  </si>
  <si>
    <t>服务器分工</t>
    <phoneticPr fontId="3" type="noConversion"/>
  </si>
  <si>
    <t>2015年04月28日讨论问题</t>
    <phoneticPr fontId="2" type="noConversion"/>
  </si>
  <si>
    <t>策划分工</t>
    <phoneticPr fontId="3" type="noConversion"/>
  </si>
  <si>
    <t>测试分工</t>
    <phoneticPr fontId="3" type="noConversion"/>
  </si>
  <si>
    <t>内容</t>
    <phoneticPr fontId="3" type="noConversion"/>
  </si>
  <si>
    <t>装备</t>
    <phoneticPr fontId="3" type="noConversion"/>
  </si>
  <si>
    <t>道具</t>
    <phoneticPr fontId="3" type="noConversion"/>
  </si>
  <si>
    <t>Avatar</t>
    <phoneticPr fontId="3" type="noConversion"/>
  </si>
  <si>
    <t>内容</t>
    <phoneticPr fontId="3" type="noConversion"/>
  </si>
  <si>
    <t>宠物</t>
    <phoneticPr fontId="3" type="noConversion"/>
  </si>
  <si>
    <t>宠物表现、技能、数值</t>
    <phoneticPr fontId="3" type="noConversion"/>
  </si>
  <si>
    <t>雪姬</t>
  </si>
  <si>
    <t>雪姬</t>
    <phoneticPr fontId="3" type="noConversion"/>
  </si>
  <si>
    <t>小星</t>
  </si>
  <si>
    <t>雪姬</t>
    <phoneticPr fontId="3" type="noConversion"/>
  </si>
  <si>
    <t>胖子</t>
    <phoneticPr fontId="3" type="noConversion"/>
  </si>
  <si>
    <t>胖子</t>
  </si>
  <si>
    <t>xw</t>
  </si>
  <si>
    <t>雪姬</t>
    <phoneticPr fontId="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</si>
  <si>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7" type="noConversion"/>
  </si>
  <si>
    <t>xw</t>
    <phoneticPr fontId="3" type="noConversion"/>
  </si>
  <si>
    <t>xw</t>
    <phoneticPr fontId="3" type="noConversion"/>
  </si>
  <si>
    <t>胖子</t>
    <phoneticPr fontId="3" type="noConversion"/>
  </si>
  <si>
    <t>角色、宠物界面（包括上阵宠物选择）</t>
    <phoneticPr fontId="2" type="noConversion"/>
  </si>
  <si>
    <t>客户端分工</t>
    <phoneticPr fontId="3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</si>
  <si>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</si>
  <si>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</si>
  <si>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</si>
  <si>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</si>
  <si>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</si>
  <si>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</si>
  <si>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</si>
  <si>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</si>
  <si>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</si>
  <si>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</si>
  <si>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</si>
  <si>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</si>
  <si>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</si>
  <si>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</si>
  <si>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</si>
  <si>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</si>
  <si>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</si>
  <si>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</si>
  <si>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ts</t>
    <phoneticPr fontId="3" type="noConversion"/>
  </si>
  <si>
    <t>雷神</t>
    <phoneticPr fontId="3" type="noConversion"/>
  </si>
  <si>
    <t>ts，雷神</t>
    <phoneticPr fontId="3" type="noConversion"/>
  </si>
  <si>
    <t>雷神</t>
    <phoneticPr fontId="3" type="noConversion"/>
  </si>
  <si>
    <t>ts</t>
    <phoneticPr fontId="3" type="noConversion"/>
  </si>
  <si>
    <t>雷神，ts</t>
    <phoneticPr fontId="3" type="noConversion"/>
  </si>
  <si>
    <t>测试时间</t>
    <phoneticPr fontId="3" type="noConversion"/>
  </si>
  <si>
    <t>角色装备10套以下</t>
    <phoneticPr fontId="3" type="noConversion"/>
  </si>
  <si>
    <t>装备内容包括属性（进化等）100-200件</t>
    <phoneticPr fontId="3" type="noConversion"/>
  </si>
  <si>
    <t>zz</t>
    <phoneticPr fontId="3" type="noConversion"/>
  </si>
  <si>
    <t>文生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</si>
  <si>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</si>
  <si>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</si>
  <si>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</si>
  <si>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</si>
  <si>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</si>
  <si>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</si>
  <si>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</si>
  <si>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zz，文生</t>
    <phoneticPr fontId="3" type="noConversion"/>
  </si>
  <si>
    <t>zz</t>
    <phoneticPr fontId="3" type="noConversion"/>
  </si>
  <si>
    <t>zz，文生</t>
    <phoneticPr fontId="3" type="noConversion"/>
  </si>
  <si>
    <t>确认以下内容做到什么程度</t>
    <phoneticPr fontId="2" type="noConversion"/>
  </si>
  <si>
    <t>内容项</t>
    <phoneticPr fontId="2" type="noConversion"/>
  </si>
  <si>
    <t>副本</t>
    <phoneticPr fontId="2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</si>
  <si>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</si>
  <si>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</si>
  <si>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</si>
  <si>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</si>
  <si>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</si>
  <si>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</si>
  <si>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</si>
  <si>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</si>
  <si>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</si>
  <si>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7" type="noConversion"/>
  </si>
  <si>
    <t>普通难度*5</t>
    <phoneticPr fontId="2" type="noConversion"/>
  </si>
  <si>
    <t>美术</t>
    <phoneticPr fontId="2" type="noConversion"/>
  </si>
  <si>
    <t>普通难度*N</t>
    <phoneticPr fontId="7" type="noConversion"/>
  </si>
  <si>
    <t>美术</t>
    <phoneticPr fontId="7" type="noConversion"/>
  </si>
  <si>
    <t>服务器选择，服务器分流，公告</t>
    <phoneticPr fontId="19" type="noConversion"/>
  </si>
  <si>
    <t>2015年05月11日讨论问题</t>
    <phoneticPr fontId="2" type="noConversion"/>
  </si>
  <si>
    <t>程序、策划需要考虑不能全职的问题，策划文档和测试有些时间预估偏乐观</t>
    <phoneticPr fontId="2" type="noConversion"/>
  </si>
  <si>
    <t>确认是否有遗漏内容</t>
    <phoneticPr fontId="2" type="noConversion"/>
  </si>
  <si>
    <t>每个里程碑结束时，体验修改内容时间预留</t>
    <phoneticPr fontId="2" type="noConversion"/>
  </si>
  <si>
    <t>确认是否有工作排期上的瓶颈问题</t>
    <phoneticPr fontId="2" type="noConversion"/>
  </si>
  <si>
    <t>激活码-邀请福利等运营相关活动</t>
    <phoneticPr fontId="3" type="noConversion"/>
  </si>
  <si>
    <t>角色</t>
    <phoneticPr fontId="3" type="noConversion"/>
  </si>
  <si>
    <t>角色10套以下</t>
    <phoneticPr fontId="7" type="noConversion"/>
  </si>
  <si>
    <t>角色套装4套*2性别</t>
    <phoneticPr fontId="3" type="noConversion"/>
  </si>
  <si>
    <t>角色-头6*2性别</t>
    <phoneticPr fontId="3" type="noConversion"/>
  </si>
  <si>
    <t>角色-NPC-妲己</t>
    <phoneticPr fontId="3" type="noConversion"/>
  </si>
  <si>
    <t>确认工期变更原因，有些工期和工作看起来不匹配的内容讨论</t>
    <phoneticPr fontId="2" type="noConversion"/>
  </si>
  <si>
    <t>xw介绍删减内容</t>
    <phoneticPr fontId="2" type="noConversion"/>
  </si>
  <si>
    <t>会议内容</t>
    <phoneticPr fontId="2" type="noConversion"/>
  </si>
  <si>
    <t>副本*6组</t>
    <phoneticPr fontId="3" type="noConversion"/>
  </si>
  <si>
    <t>对局*10个</t>
    <phoneticPr fontId="3" type="noConversion"/>
  </si>
  <si>
    <t>村落*1个</t>
    <phoneticPr fontId="3" type="noConversion"/>
  </si>
  <si>
    <t>活动*1个</t>
    <phoneticPr fontId="3" type="noConversion"/>
  </si>
  <si>
    <t>纯材料</t>
    <phoneticPr fontId="3" type="noConversion"/>
  </si>
  <si>
    <t>角色*2性别</t>
    <phoneticPr fontId="3" type="noConversion"/>
  </si>
  <si>
    <t>估算工期，确认仍需删减或添加的功能</t>
    <phoneticPr fontId="2" type="noConversion"/>
  </si>
  <si>
    <t>图标-技能</t>
    <phoneticPr fontId="3" type="noConversion"/>
  </si>
  <si>
    <t>图标-道具120-160</t>
    <phoneticPr fontId="3" type="noConversion"/>
  </si>
  <si>
    <t>美术</t>
    <phoneticPr fontId="3" type="noConversion"/>
  </si>
  <si>
    <t>UI</t>
    <phoneticPr fontId="3" type="noConversion"/>
  </si>
  <si>
    <t>怪物头像</t>
    <phoneticPr fontId="3" type="noConversion"/>
  </si>
  <si>
    <t>原画</t>
    <phoneticPr fontId="3" type="noConversion"/>
  </si>
  <si>
    <t>总人天</t>
    <phoneticPr fontId="3" type="noConversion"/>
  </si>
  <si>
    <t>美术原画</t>
    <phoneticPr fontId="3" type="noConversion"/>
  </si>
  <si>
    <t>美术外包</t>
    <phoneticPr fontId="3" type="noConversion"/>
  </si>
  <si>
    <t>内容</t>
    <phoneticPr fontId="3" type="noConversion"/>
  </si>
  <si>
    <t>村落</t>
    <phoneticPr fontId="3" type="noConversion"/>
  </si>
  <si>
    <t>村落配置</t>
    <phoneticPr fontId="3" type="noConversion"/>
  </si>
  <si>
    <t>兼容性测试，性能测试</t>
    <phoneticPr fontId="3" type="noConversion"/>
  </si>
  <si>
    <t>场景制作方法讨论</t>
    <phoneticPr fontId="2" type="noConversion"/>
  </si>
  <si>
    <t>一套场景：</t>
    <phoneticPr fontId="2" type="noConversion"/>
  </si>
  <si>
    <t>地表</t>
    <phoneticPr fontId="2" type="noConversion"/>
  </si>
  <si>
    <t>物件</t>
    <phoneticPr fontId="2" type="noConversion"/>
  </si>
  <si>
    <t>墙</t>
    <phoneticPr fontId="2" type="noConversion"/>
  </si>
  <si>
    <t>机关</t>
    <phoneticPr fontId="2" type="noConversion"/>
  </si>
  <si>
    <t>至少2种贴图</t>
    <phoneticPr fontId="2" type="noConversion"/>
  </si>
  <si>
    <t>至少7种</t>
    <phoneticPr fontId="2" type="noConversion"/>
  </si>
  <si>
    <t>2种门，1个机关</t>
    <phoneticPr fontId="2" type="noConversion"/>
  </si>
  <si>
    <t>副本-照妖镜</t>
    <phoneticPr fontId="3" type="noConversion"/>
  </si>
  <si>
    <t>核心战斗-UI</t>
    <phoneticPr fontId="2" type="noConversion"/>
  </si>
  <si>
    <t>对局结算内容是服务器计算后发给客户端还是客户端通知服务器？抓宠道具消耗如何处理？</t>
    <phoneticPr fontId="2" type="noConversion"/>
  </si>
  <si>
    <t>对局掉落表现</t>
    <phoneticPr fontId="3" type="noConversion"/>
  </si>
  <si>
    <t>主流程</t>
    <phoneticPr fontId="3" type="noConversion"/>
  </si>
  <si>
    <t>账号，登录，注册，切换账号</t>
    <phoneticPr fontId="2" type="noConversion"/>
  </si>
  <si>
    <t>断线处理</t>
    <phoneticPr fontId="3" type="noConversion"/>
  </si>
  <si>
    <t>抽卡</t>
    <phoneticPr fontId="2" type="noConversion"/>
  </si>
  <si>
    <t>战力，pvp(全服，好友）</t>
    <phoneticPr fontId="2" type="noConversion"/>
  </si>
  <si>
    <t>创建角色</t>
    <phoneticPr fontId="7" type="noConversion"/>
  </si>
  <si>
    <t>技能-大招操作*6</t>
    <phoneticPr fontId="2" type="noConversion"/>
  </si>
  <si>
    <t>狩猎场</t>
    <phoneticPr fontId="2" type="noConversion"/>
  </si>
  <si>
    <t>核心战斗-AI</t>
    <phoneticPr fontId="3" type="noConversion"/>
  </si>
  <si>
    <t>核心战斗流程（进程，战斗）</t>
    <phoneticPr fontId="7" type="noConversion"/>
  </si>
  <si>
    <t>称号系统--vip，竞技场</t>
    <phoneticPr fontId="3" type="noConversion"/>
  </si>
  <si>
    <t>充值返利</t>
    <phoneticPr fontId="3" type="noConversion"/>
  </si>
  <si>
    <t>月卡</t>
    <phoneticPr fontId="3" type="noConversion"/>
  </si>
  <si>
    <t>zz</t>
    <phoneticPr fontId="2" type="noConversion"/>
  </si>
  <si>
    <t>大招表现</t>
    <phoneticPr fontId="2" type="noConversion"/>
  </si>
  <si>
    <t>村落</t>
    <phoneticPr fontId="2" type="noConversion"/>
  </si>
  <si>
    <t>副本托管</t>
    <phoneticPr fontId="2" type="noConversion"/>
  </si>
  <si>
    <t>答题</t>
    <phoneticPr fontId="2" type="noConversion"/>
  </si>
  <si>
    <t>bossrush</t>
    <phoneticPr fontId="2" type="noConversion"/>
  </si>
  <si>
    <t>主角换装</t>
    <phoneticPr fontId="2" type="noConversion"/>
  </si>
  <si>
    <t>公会-基础管理，任务（放在任务界面），商店</t>
    <phoneticPr fontId="2" type="noConversion"/>
  </si>
  <si>
    <t>服务器</t>
    <phoneticPr fontId="2" type="noConversion"/>
  </si>
  <si>
    <t>客户端</t>
    <phoneticPr fontId="2" type="noConversion"/>
  </si>
  <si>
    <t>宠物进化</t>
    <phoneticPr fontId="2" type="noConversion"/>
  </si>
  <si>
    <t>狩猎场</t>
    <phoneticPr fontId="2" type="noConversion"/>
  </si>
  <si>
    <t>主角只留等级、形象，加两个主角</t>
    <phoneticPr fontId="2" type="noConversion"/>
  </si>
  <si>
    <t>玩家装备套装系统</t>
    <phoneticPr fontId="2" type="noConversion"/>
  </si>
  <si>
    <t>主角界面</t>
    <phoneticPr fontId="2" type="noConversion"/>
  </si>
  <si>
    <t>功能项</t>
    <phoneticPr fontId="3" type="noConversion"/>
  </si>
  <si>
    <t>其他</t>
    <phoneticPr fontId="3" type="noConversion"/>
  </si>
  <si>
    <t>副本</t>
    <phoneticPr fontId="3" type="noConversion"/>
  </si>
  <si>
    <t>序号</t>
    <phoneticPr fontId="3" type="noConversion"/>
  </si>
  <si>
    <t>活动</t>
    <phoneticPr fontId="3" type="noConversion"/>
  </si>
  <si>
    <t>其他</t>
    <phoneticPr fontId="3" type="noConversion"/>
  </si>
  <si>
    <t>主流程</t>
    <phoneticPr fontId="2" type="noConversion"/>
  </si>
  <si>
    <t>主流程</t>
    <phoneticPr fontId="2" type="noConversion"/>
  </si>
  <si>
    <t>消息推送功能（百度推送？）</t>
    <phoneticPr fontId="2" type="noConversion"/>
  </si>
  <si>
    <t>主流程</t>
    <phoneticPr fontId="2" type="noConversion"/>
  </si>
  <si>
    <t>通知--家园、大冒险、邮箱</t>
    <phoneticPr fontId="2" type="noConversion"/>
  </si>
  <si>
    <t>功能项</t>
    <phoneticPr fontId="3" type="noConversion"/>
  </si>
  <si>
    <t>道具</t>
    <phoneticPr fontId="3" type="noConversion"/>
  </si>
  <si>
    <t>背包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</si>
  <si>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</si>
  <si>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</si>
  <si>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</si>
  <si>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雷神</t>
    <phoneticPr fontId="3" type="noConversion"/>
  </si>
  <si>
    <t>道具</t>
    <phoneticPr fontId="3" type="noConversion"/>
  </si>
  <si>
    <t>道具系统-基础框架，包括装备，包括货币</t>
    <phoneticPr fontId="3" type="noConversion"/>
  </si>
  <si>
    <t>文生</t>
    <phoneticPr fontId="3" type="noConversion"/>
  </si>
  <si>
    <t>帅帅</t>
    <phoneticPr fontId="3" type="noConversion"/>
  </si>
  <si>
    <t>ts</t>
    <phoneticPr fontId="3" type="noConversion"/>
  </si>
  <si>
    <t>功能项</t>
    <phoneticPr fontId="3" type="noConversion"/>
  </si>
  <si>
    <t>道具</t>
    <phoneticPr fontId="3" type="noConversion"/>
  </si>
  <si>
    <t>玩家装备套装系统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</si>
  <si>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</si>
  <si>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</si>
  <si>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</si>
  <si>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是否和装备功能重合？</t>
    <phoneticPr fontId="3" type="noConversion"/>
  </si>
  <si>
    <t>ts</t>
    <phoneticPr fontId="3" type="noConversion"/>
  </si>
  <si>
    <t>不包含套装配置测试</t>
    <phoneticPr fontId="3" type="noConversion"/>
  </si>
  <si>
    <t>宠物装备</t>
    <phoneticPr fontId="3" type="noConversion"/>
  </si>
  <si>
    <t>小星</t>
    <phoneticPr fontId="3" type="noConversion"/>
  </si>
  <si>
    <t>zz</t>
    <phoneticPr fontId="3" type="noConversion"/>
  </si>
  <si>
    <t>不包含装备内容配置测试</t>
    <phoneticPr fontId="3" type="noConversion"/>
  </si>
  <si>
    <t>道具</t>
    <phoneticPr fontId="3" type="noConversion"/>
  </si>
  <si>
    <t>宠物装备强化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</si>
  <si>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</si>
  <si>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</si>
  <si>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</si>
  <si>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宠物装备进阶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</si>
  <si>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</si>
  <si>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</si>
  <si>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</si>
  <si>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商城</t>
    <phoneticPr fontId="3" type="noConversion"/>
  </si>
  <si>
    <t>胖子</t>
    <phoneticPr fontId="3" type="noConversion"/>
  </si>
  <si>
    <t>文生</t>
    <phoneticPr fontId="3" type="noConversion"/>
  </si>
  <si>
    <t>帅帅</t>
    <phoneticPr fontId="3" type="noConversion"/>
  </si>
  <si>
    <t>不包括支付、渠道等</t>
    <phoneticPr fontId="3" type="noConversion"/>
  </si>
  <si>
    <t>雷神</t>
    <phoneticPr fontId="3" type="noConversion"/>
  </si>
  <si>
    <t>NPC商店</t>
    <phoneticPr fontId="3" type="noConversion"/>
  </si>
  <si>
    <t>胖子</t>
    <phoneticPr fontId="3" type="noConversion"/>
  </si>
  <si>
    <t>文生</t>
    <phoneticPr fontId="3" type="noConversion"/>
  </si>
  <si>
    <t>VIP</t>
    <phoneticPr fontId="3" type="noConversion"/>
  </si>
  <si>
    <t>文生</t>
    <phoneticPr fontId="3" type="noConversion"/>
  </si>
  <si>
    <t>帅帅</t>
    <phoneticPr fontId="3" type="noConversion"/>
  </si>
  <si>
    <t>道具</t>
    <phoneticPr fontId="3" type="noConversion"/>
  </si>
  <si>
    <t>总计</t>
    <phoneticPr fontId="3" type="noConversion"/>
  </si>
  <si>
    <t xml:space="preserve"> </t>
    <phoneticPr fontId="3" type="noConversion"/>
  </si>
  <si>
    <t>道具-宝箱，钥匙，体力，双倍</t>
    <phoneticPr fontId="3" type="noConversion"/>
  </si>
  <si>
    <t>宝箱，钥匙，体力，双倍</t>
    <phoneticPr fontId="3" type="noConversion"/>
  </si>
  <si>
    <t>副本基础逻辑</t>
    <phoneticPr fontId="2" type="noConversion"/>
  </si>
  <si>
    <t>角色</t>
    <phoneticPr fontId="3" type="noConversion"/>
  </si>
  <si>
    <t>Avatar</t>
    <phoneticPr fontId="3" type="noConversion"/>
  </si>
  <si>
    <t>道具</t>
    <phoneticPr fontId="2" type="noConversion"/>
  </si>
  <si>
    <t>宠物装备洗炼</t>
    <phoneticPr fontId="2" type="noConversion"/>
  </si>
  <si>
    <t>其他</t>
    <phoneticPr fontId="2" type="noConversion"/>
  </si>
  <si>
    <t>敏感词、屏蔽词</t>
    <phoneticPr fontId="2" type="noConversion"/>
  </si>
  <si>
    <t>通天塔-简化</t>
    <phoneticPr fontId="2" type="noConversion"/>
  </si>
  <si>
    <t>任务-简化</t>
    <phoneticPr fontId="2" type="noConversion"/>
  </si>
  <si>
    <t>村落功能（UI表现）</t>
    <phoneticPr fontId="3" type="noConversion"/>
  </si>
  <si>
    <t>稀有探索玩法</t>
    <phoneticPr fontId="2" type="noConversion"/>
  </si>
  <si>
    <t>稀有探索玩法</t>
    <phoneticPr fontId="2" type="noConversion"/>
  </si>
  <si>
    <r>
      <t>限时间开放，</t>
    </r>
    <r>
      <rPr>
        <sz val="11"/>
        <color theme="0" tint="-0.34998626667073579"/>
        <rFont val="微软雅黑"/>
        <charset val="134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7" type="noConversion"/>
  </si>
  <si>
    <t>宠物界面（包括上阵宠物选择）</t>
    <phoneticPr fontId="2" type="noConversion"/>
  </si>
  <si>
    <t>角色界面</t>
    <phoneticPr fontId="2" type="noConversion"/>
  </si>
  <si>
    <t>版本检测，更新功能</t>
    <phoneticPr fontId="2" type="noConversion"/>
  </si>
  <si>
    <t>版本检测，更新功能</t>
    <phoneticPr fontId="2" type="noConversion"/>
  </si>
  <si>
    <t>loading界面</t>
  </si>
  <si>
    <t>loading界面</t>
    <phoneticPr fontId="2" type="noConversion"/>
  </si>
  <si>
    <t>任务系统功能</t>
    <phoneticPr fontId="19" type="noConversion"/>
  </si>
  <si>
    <t>创建角色</t>
    <phoneticPr fontId="19" type="noConversion"/>
  </si>
  <si>
    <t>宠物界面</t>
    <phoneticPr fontId="19" type="noConversion"/>
  </si>
  <si>
    <t>公会</t>
    <phoneticPr fontId="2" type="noConversion"/>
  </si>
  <si>
    <t>竞技场</t>
    <phoneticPr fontId="19" type="noConversion"/>
  </si>
  <si>
    <t>主界面</t>
    <phoneticPr fontId="19" type="noConversion"/>
  </si>
  <si>
    <t>村落UI</t>
    <phoneticPr fontId="19" type="noConversion"/>
  </si>
  <si>
    <t>预计时间</t>
    <phoneticPr fontId="2" type="noConversion"/>
  </si>
  <si>
    <t>5周</t>
    <phoneticPr fontId="2" type="noConversion"/>
  </si>
  <si>
    <t>5周</t>
    <phoneticPr fontId="2" type="noConversion"/>
  </si>
  <si>
    <t>虽然PVP比较重要，但我们游戏亮点在副本和对局，感觉优先级不高</t>
    <phoneticPr fontId="2" type="noConversion"/>
  </si>
  <si>
    <t>不确定的玩法或活动先做，以便后期有调整的时间</t>
    <phoneticPr fontId="2" type="noConversion"/>
  </si>
  <si>
    <t>一些基础功能应该变化不会太大，放后面做也可以</t>
    <phoneticPr fontId="2" type="noConversion"/>
  </si>
  <si>
    <t>备注问题</t>
    <phoneticPr fontId="2" type="noConversion"/>
  </si>
  <si>
    <t>基础设计</t>
  </si>
  <si>
    <t>技能成长（玩法相关，非数值成长）</t>
  </si>
  <si>
    <t>副本原型分布（玩点分布， 时间分布）</t>
  </si>
  <si>
    <t>章节故事，玩法</t>
  </si>
  <si>
    <t>成长数值</t>
  </si>
  <si>
    <t>投放数值</t>
  </si>
  <si>
    <t>副本</t>
  </si>
  <si>
    <t>副本扫荡逻辑</t>
  </si>
  <si>
    <t>怪物特性技能设计</t>
  </si>
  <si>
    <t>自动/操作分层设计（挂机逻辑/自动/扫荡）</t>
  </si>
  <si>
    <t>合成系统</t>
  </si>
  <si>
    <t>道具</t>
  </si>
  <si>
    <t>宠物装备宝石（开孔）</t>
  </si>
  <si>
    <t>宠物强化？</t>
  </si>
  <si>
    <t>宠物进化？</t>
  </si>
  <si>
    <t>宠物合成？</t>
  </si>
  <si>
    <t>大冒险（离线留存）</t>
  </si>
  <si>
    <t>通天塔（时光之穴）</t>
  </si>
  <si>
    <t>好友 （包括Facebook，拉人等， 助战？）</t>
  </si>
  <si>
    <t>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</si>
</sst>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30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4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  <font>
      <sz val="12"/>
      <color theme="0" tint="-0.499984740745262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10"/>
      <color theme="0" tint="-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4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5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/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4" fillId="4" borderId="0" xfId="0" applyFont="1" applyFill="1" applyAlignment="1">
      <alignment vertical="center"/>
    </xf>
    <xf numFmtId="14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1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0" fontId="17" fillId="0" borderId="1" xfId="1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left" wrapText="1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 applyAlignment="1">
      <alignment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4" xfId="0" applyFont="1" applyBorder="1"/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4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" fillId="0" borderId="11" xfId="1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6" fillId="0" borderId="16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2" borderId="1" xfId="1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/>
    <xf numFmtId="0" fontId="6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0" xfId="0" applyFont="1" applyBorder="1" applyAlignment="1"/>
    <xf numFmtId="0" fontId="18" fillId="0" borderId="11" xfId="0" applyFont="1" applyBorder="1" applyAlignment="1"/>
    <xf numFmtId="0" fontId="20" fillId="0" borderId="8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" fontId="21" fillId="0" borderId="5" xfId="0" applyNumberFormat="1" applyFont="1" applyBorder="1" applyAlignment="1">
      <alignment vertical="center"/>
    </xf>
    <xf numFmtId="16" fontId="8" fillId="0" borderId="5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vertical="center"/>
    </xf>
    <xf numFmtId="16" fontId="21" fillId="0" borderId="21" xfId="0" applyNumberFormat="1" applyFont="1" applyBorder="1" applyAlignment="1">
      <alignment vertical="center"/>
    </xf>
    <xf numFmtId="16" fontId="8" fillId="0" borderId="21" xfId="0" applyNumberFormat="1" applyFont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6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6" fillId="0" borderId="5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6" fillId="0" borderId="2" xfId="1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64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3" fillId="0" borderId="7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8" fillId="0" borderId="0" xfId="0" applyFont="1" applyFill="1" applyAlignment="1">
      <alignment horizontal="left" vertical="center" wrapText="1"/>
    </xf>
    <xf numFmtId="0" fontId="18" fillId="2" borderId="0" xfId="0" applyFont="1" applyFill="1"/>
    <xf numFmtId="0" fontId="4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6" fillId="0" borderId="8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wrapText="1"/>
    </xf>
    <xf numFmtId="0" fontId="28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6" fillId="0" borderId="0" xfId="0" applyFont="1"/>
    <xf numFmtId="0" fontId="27" fillId="2" borderId="1" xfId="0" applyFont="1" applyFill="1" applyBorder="1" applyAlignment="1">
      <alignment horizontal="center" vertical="center"/>
    </xf>
    <xf numFmtId="16" fontId="28" fillId="0" borderId="1" xfId="0" applyNumberFormat="1" applyFont="1" applyBorder="1" applyAlignment="1">
      <alignment vertical="center"/>
    </xf>
    <xf numFmtId="16" fontId="27" fillId="0" borderId="1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top"/>
    </xf>
    <xf numFmtId="0" fontId="23" fillId="0" borderId="1" xfId="1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" fontId="29" fillId="0" borderId="1" xfId="0" applyNumberFormat="1" applyFont="1" applyBorder="1" applyAlignment="1">
      <alignment vertical="center"/>
    </xf>
    <xf numFmtId="16" fontId="23" fillId="0" borderId="1" xfId="0" applyNumberFormat="1" applyFont="1" applyBorder="1" applyAlignment="1">
      <alignment vertical="center"/>
    </xf>
    <xf numFmtId="0" fontId="23" fillId="0" borderId="1" xfId="0" applyFont="1" applyFill="1" applyBorder="1" applyAlignment="1">
      <alignment vertical="center"/>
    </xf>
  </cellXfs>
  <cellStyles count="7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Normal" xfId="0" builtinId="0"/>
    <cellStyle name="常规 2" xfId="1"/>
  </cellStyles>
  <dxfs count="12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39"/>
  <sheetViews>
    <sheetView tabSelected="1" zoomScale="115" zoomScaleNormal="115" zoomScalePageLayoutView="115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E61" sqref="E61:E64"/>
    </sheetView>
  </sheetViews>
  <sheetFormatPr baseColWidth="10" defaultColWidth="10.7109375" defaultRowHeight="18" x14ac:dyDescent="0.25"/>
  <cols>
    <col min="1" max="1" width="10.7109375" style="32" customWidth="1"/>
    <col min="2" max="2" width="6.42578125" style="187" customWidth="1"/>
    <col min="3" max="3" width="7.140625" style="106" bestFit="1" customWidth="1"/>
    <col min="4" max="4" width="7.140625" style="106" customWidth="1"/>
    <col min="5" max="5" width="34.85546875" style="32" customWidth="1"/>
    <col min="6" max="7" width="5.7109375" style="106" customWidth="1"/>
    <col min="8" max="8" width="8.85546875" style="106" customWidth="1"/>
    <col min="9" max="9" width="7.28515625" style="106" customWidth="1"/>
    <col min="10" max="10" width="7.42578125" style="106" customWidth="1"/>
    <col min="11" max="11" width="8" style="106" customWidth="1"/>
    <col min="12" max="13" width="5.7109375" style="106" customWidth="1"/>
    <col min="14" max="14" width="7.42578125" style="106" customWidth="1"/>
    <col min="15" max="16" width="9.42578125" style="106" customWidth="1"/>
    <col min="17" max="17" width="8.42578125" style="106" customWidth="1"/>
    <col min="18" max="19" width="10.28515625" style="106" customWidth="1"/>
    <col min="20" max="20" width="22.140625" style="32" bestFit="1" customWidth="1"/>
    <col min="21" max="26" width="5.7109375" style="106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"/>
      <c r="B3" s="38" t="s">
        <v>763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348</v>
      </c>
      <c r="H3" s="38" t="s">
        <v>148</v>
      </c>
      <c r="I3" s="38" t="s">
        <v>605</v>
      </c>
      <c r="J3" s="38" t="s">
        <v>445</v>
      </c>
      <c r="K3" s="38" t="s">
        <v>410</v>
      </c>
      <c r="L3" s="38" t="s">
        <v>444</v>
      </c>
      <c r="M3" s="38" t="s">
        <v>446</v>
      </c>
      <c r="N3" s="38" t="s">
        <v>428</v>
      </c>
      <c r="O3" s="38" t="s">
        <v>461</v>
      </c>
      <c r="P3" s="38" t="s">
        <v>627</v>
      </c>
      <c r="Q3" s="38" t="s">
        <v>430</v>
      </c>
      <c r="R3" s="38" t="s">
        <v>462</v>
      </c>
      <c r="S3" s="38" t="s">
        <v>603</v>
      </c>
      <c r="T3" s="4" t="s">
        <v>431</v>
      </c>
      <c r="U3" s="38" t="s">
        <v>152</v>
      </c>
      <c r="V3" s="38" t="s">
        <v>463</v>
      </c>
      <c r="W3" s="38" t="s">
        <v>455</v>
      </c>
      <c r="X3" s="38" t="s">
        <v>413</v>
      </c>
      <c r="Y3" s="38" t="s">
        <v>409</v>
      </c>
      <c r="Z3" s="38" t="s">
        <v>606</v>
      </c>
      <c r="AA3" s="4" t="s">
        <v>414</v>
      </c>
      <c r="AB3" s="4" t="s">
        <v>149</v>
      </c>
      <c r="AC3" s="4" t="s">
        <v>150</v>
      </c>
      <c r="AD3" s="4" t="s">
        <v>151</v>
      </c>
      <c r="AE3" s="4" t="s">
        <v>153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3"/>
      <c r="B4" s="38"/>
      <c r="C4" s="38"/>
      <c r="D4" s="38"/>
      <c r="E4" s="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"/>
      <c r="AG4" s="3"/>
      <c r="AH4" s="3"/>
      <c r="AI4" s="3"/>
      <c r="AJ4" s="3"/>
      <c r="AK4" s="3"/>
      <c r="AL4" s="3"/>
      <c r="AM4" s="3"/>
      <c r="AN4" s="3"/>
      <c r="AO4" s="5"/>
    </row>
    <row r="5" spans="1:41" s="45" customFormat="1" x14ac:dyDescent="0.25">
      <c r="A5" s="8" t="s">
        <v>855</v>
      </c>
      <c r="B5" s="44"/>
      <c r="C5" s="44"/>
      <c r="D5" s="44"/>
      <c r="E5" s="8" t="s">
        <v>856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8"/>
      <c r="AG5" s="8"/>
      <c r="AH5" s="8"/>
      <c r="AI5" s="8"/>
      <c r="AJ5" s="8"/>
      <c r="AK5" s="8"/>
      <c r="AL5" s="8"/>
      <c r="AM5" s="8"/>
      <c r="AN5" s="8"/>
      <c r="AO5" s="10"/>
    </row>
    <row r="6" spans="1:41" s="45" customFormat="1" x14ac:dyDescent="0.25">
      <c r="A6" s="8"/>
      <c r="B6" s="44"/>
      <c r="C6" s="44"/>
      <c r="D6" s="44"/>
      <c r="E6" s="8" t="s">
        <v>857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8"/>
      <c r="AG6" s="8"/>
      <c r="AH6" s="8"/>
      <c r="AI6" s="8"/>
      <c r="AJ6" s="8"/>
      <c r="AK6" s="8"/>
      <c r="AL6" s="8"/>
      <c r="AM6" s="8"/>
      <c r="AN6" s="8"/>
      <c r="AO6" s="10"/>
    </row>
    <row r="7" spans="1:41" s="45" customFormat="1" x14ac:dyDescent="0.25">
      <c r="A7" s="8"/>
      <c r="B7" s="44"/>
      <c r="C7" s="44"/>
      <c r="D7" s="44"/>
      <c r="E7" s="8" t="s">
        <v>858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8"/>
      <c r="AG7" s="8"/>
      <c r="AH7" s="8"/>
      <c r="AI7" s="8"/>
      <c r="AJ7" s="8"/>
      <c r="AK7" s="8"/>
      <c r="AL7" s="8"/>
      <c r="AM7" s="8"/>
      <c r="AN7" s="8"/>
      <c r="AO7" s="10"/>
    </row>
    <row r="8" spans="1:41" s="45" customFormat="1" x14ac:dyDescent="0.25">
      <c r="A8" s="8"/>
      <c r="B8" s="44"/>
      <c r="C8" s="44"/>
      <c r="D8" s="44"/>
      <c r="E8" s="8" t="s">
        <v>863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8"/>
      <c r="AG8" s="8"/>
      <c r="AH8" s="8"/>
      <c r="AI8" s="8"/>
      <c r="AJ8" s="8"/>
      <c r="AK8" s="8"/>
      <c r="AL8" s="8"/>
      <c r="AM8" s="8"/>
      <c r="AN8" s="8"/>
      <c r="AO8" s="10"/>
    </row>
    <row r="9" spans="1:41" s="45" customFormat="1" x14ac:dyDescent="0.25">
      <c r="A9" s="8"/>
      <c r="B9" s="44"/>
      <c r="C9" s="44"/>
      <c r="D9" s="44"/>
      <c r="E9" s="8" t="s">
        <v>859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8"/>
      <c r="AG9" s="8"/>
      <c r="AH9" s="8"/>
      <c r="AI9" s="8"/>
      <c r="AJ9" s="8"/>
      <c r="AK9" s="8"/>
      <c r="AL9" s="8"/>
      <c r="AM9" s="8"/>
      <c r="AN9" s="8"/>
      <c r="AO9" s="10"/>
    </row>
    <row r="10" spans="1:41" s="45" customFormat="1" x14ac:dyDescent="0.25">
      <c r="A10" s="8"/>
      <c r="B10" s="44"/>
      <c r="C10" s="44"/>
      <c r="D10" s="44"/>
      <c r="E10" s="8" t="s">
        <v>860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8"/>
      <c r="AG10" s="8"/>
      <c r="AH10" s="8"/>
      <c r="AI10" s="8"/>
      <c r="AJ10" s="8"/>
      <c r="AK10" s="8"/>
      <c r="AL10" s="8"/>
      <c r="AM10" s="8"/>
      <c r="AN10" s="8"/>
      <c r="AO10" s="10"/>
    </row>
    <row r="11" spans="1:41" s="45" customFormat="1" x14ac:dyDescent="0.25">
      <c r="A11" s="8"/>
      <c r="B11" s="44"/>
      <c r="C11" s="44"/>
      <c r="D11" s="44"/>
      <c r="E11" s="8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8"/>
      <c r="AG11" s="8"/>
      <c r="AH11" s="8"/>
      <c r="AI11" s="8"/>
      <c r="AJ11" s="8"/>
      <c r="AK11" s="8"/>
      <c r="AL11" s="8"/>
      <c r="AM11" s="8"/>
      <c r="AN11" s="8"/>
      <c r="AO11" s="10"/>
    </row>
    <row r="12" spans="1:41" s="45" customFormat="1" x14ac:dyDescent="0.25">
      <c r="A12" s="8"/>
      <c r="B12" s="44"/>
      <c r="C12" s="44"/>
      <c r="D12" s="44"/>
      <c r="E12" s="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8"/>
      <c r="AG12" s="8"/>
      <c r="AH12" s="8"/>
      <c r="AI12" s="8"/>
      <c r="AJ12" s="8"/>
      <c r="AK12" s="8"/>
      <c r="AL12" s="8"/>
      <c r="AM12" s="8"/>
      <c r="AN12" s="8"/>
      <c r="AO12" s="10"/>
    </row>
    <row r="13" spans="1:41" s="45" customFormat="1" x14ac:dyDescent="0.25">
      <c r="A13" s="8"/>
      <c r="B13" s="44"/>
      <c r="C13" s="44"/>
      <c r="D13" s="44"/>
      <c r="E13" s="8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8"/>
      <c r="AG13" s="8"/>
      <c r="AH13" s="8"/>
      <c r="AI13" s="8"/>
      <c r="AJ13" s="8"/>
      <c r="AK13" s="8"/>
      <c r="AL13" s="8"/>
      <c r="AM13" s="8"/>
      <c r="AN13" s="8"/>
      <c r="AO13" s="10"/>
    </row>
    <row r="14" spans="1:41" s="45" customFormat="1" x14ac:dyDescent="0.25">
      <c r="A14" s="8"/>
      <c r="B14" s="44"/>
      <c r="C14" s="44"/>
      <c r="D14" s="44"/>
      <c r="E14" s="8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8"/>
      <c r="AG14" s="8"/>
      <c r="AH14" s="8"/>
      <c r="AI14" s="8"/>
      <c r="AJ14" s="8"/>
      <c r="AK14" s="8"/>
      <c r="AL14" s="8"/>
      <c r="AM14" s="8"/>
      <c r="AN14" s="8"/>
      <c r="AO14" s="10"/>
    </row>
    <row r="15" spans="1:41" s="45" customFormat="1" x14ac:dyDescent="0.25">
      <c r="A15" s="8"/>
      <c r="B15" s="44"/>
      <c r="C15" s="44"/>
      <c r="D15" s="44"/>
      <c r="E15" s="8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8"/>
      <c r="AG15" s="8"/>
      <c r="AH15" s="8"/>
      <c r="AI15" s="8"/>
      <c r="AJ15" s="8"/>
      <c r="AK15" s="8"/>
      <c r="AL15" s="8"/>
      <c r="AM15" s="8"/>
      <c r="AN15" s="8"/>
      <c r="AO15" s="10"/>
    </row>
    <row r="16" spans="1:41" s="45" customFormat="1" x14ac:dyDescent="0.25">
      <c r="A16" s="8"/>
      <c r="B16" s="44"/>
      <c r="C16" s="44"/>
      <c r="D16" s="44"/>
      <c r="E16" s="8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8"/>
      <c r="AG16" s="8"/>
      <c r="AH16" s="8"/>
      <c r="AI16" s="8"/>
      <c r="AJ16" s="8"/>
      <c r="AK16" s="8"/>
      <c r="AL16" s="8"/>
      <c r="AM16" s="8"/>
      <c r="AN16" s="8"/>
      <c r="AO16" s="10"/>
    </row>
    <row r="17" spans="1:41" s="45" customFormat="1" x14ac:dyDescent="0.25">
      <c r="A17" s="3"/>
      <c r="B17" s="38"/>
      <c r="C17" s="38"/>
      <c r="D17" s="38"/>
      <c r="E17" s="3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"/>
      <c r="AG17" s="3"/>
      <c r="AH17" s="3"/>
      <c r="AI17" s="3"/>
      <c r="AJ17" s="3"/>
      <c r="AK17" s="3"/>
      <c r="AL17" s="3"/>
      <c r="AM17" s="3"/>
      <c r="AN17" s="3"/>
      <c r="AO17" s="5"/>
    </row>
    <row r="18" spans="1:41" customFormat="1" x14ac:dyDescent="0.25">
      <c r="A18" s="178" t="s">
        <v>79</v>
      </c>
      <c r="B18" s="178">
        <v>1</v>
      </c>
      <c r="C18" s="43" t="s">
        <v>13</v>
      </c>
      <c r="D18" s="43" t="s">
        <v>78</v>
      </c>
      <c r="E18" s="189" t="s">
        <v>55</v>
      </c>
      <c r="F18" s="43">
        <v>1</v>
      </c>
      <c r="G18" s="43"/>
      <c r="H18" s="43">
        <v>2</v>
      </c>
      <c r="I18" s="104" t="s">
        <v>616</v>
      </c>
      <c r="J18" s="43">
        <f>H18*0.2</f>
        <v>0.4</v>
      </c>
      <c r="K18" s="43">
        <v>0.5</v>
      </c>
      <c r="L18" s="43"/>
      <c r="M18" s="43"/>
      <c r="N18" s="43">
        <v>2</v>
      </c>
      <c r="O18" s="43">
        <v>2</v>
      </c>
      <c r="P18" s="43" t="s">
        <v>655</v>
      </c>
      <c r="Q18" s="43">
        <v>2</v>
      </c>
      <c r="R18" s="43">
        <v>2</v>
      </c>
      <c r="S18" s="43" t="s">
        <v>592</v>
      </c>
      <c r="T18" s="43"/>
      <c r="U18" s="43"/>
      <c r="V18" s="43"/>
      <c r="W18" s="43"/>
      <c r="X18" s="43">
        <v>1.5</v>
      </c>
      <c r="Y18" s="43">
        <v>1</v>
      </c>
      <c r="Z18" s="43" t="s">
        <v>646</v>
      </c>
      <c r="AA18" s="35" t="s">
        <v>415</v>
      </c>
      <c r="AB18" s="43"/>
      <c r="AC18" s="43"/>
      <c r="AD18" s="43"/>
      <c r="AE18" s="43"/>
      <c r="AF18" s="3"/>
      <c r="AG18" s="8"/>
      <c r="AH18" s="8"/>
      <c r="AI18" s="8"/>
      <c r="AJ18" s="9"/>
      <c r="AK18" s="9"/>
      <c r="AL18" s="9"/>
      <c r="AM18" s="9"/>
      <c r="AN18" s="9"/>
      <c r="AO18" s="10"/>
    </row>
    <row r="19" spans="1:41" customFormat="1" x14ac:dyDescent="0.25">
      <c r="A19" s="122"/>
      <c r="B19" s="178">
        <v>2</v>
      </c>
      <c r="C19" s="43" t="s">
        <v>13</v>
      </c>
      <c r="D19" s="43" t="s">
        <v>62</v>
      </c>
      <c r="E19" s="189" t="s">
        <v>19</v>
      </c>
      <c r="F19" s="43">
        <v>1</v>
      </c>
      <c r="G19" s="43"/>
      <c r="H19" s="43">
        <v>2</v>
      </c>
      <c r="I19" s="104" t="s">
        <v>616</v>
      </c>
      <c r="J19" s="43">
        <f>H19*0.2</f>
        <v>0.4</v>
      </c>
      <c r="K19" s="43">
        <v>0.5</v>
      </c>
      <c r="L19" s="43"/>
      <c r="M19" s="43"/>
      <c r="N19" s="43">
        <v>3</v>
      </c>
      <c r="O19" s="43">
        <v>3</v>
      </c>
      <c r="P19" s="43" t="s">
        <v>657</v>
      </c>
      <c r="Q19" s="43">
        <v>2</v>
      </c>
      <c r="R19" s="43">
        <v>2</v>
      </c>
      <c r="S19" s="43" t="s">
        <v>593</v>
      </c>
      <c r="T19" s="43"/>
      <c r="U19" s="43"/>
      <c r="V19" s="43"/>
      <c r="W19" s="43"/>
      <c r="X19" s="43">
        <v>0.5</v>
      </c>
      <c r="Y19" s="43">
        <v>0.5</v>
      </c>
      <c r="Z19" s="43" t="s">
        <v>646</v>
      </c>
      <c r="AA19" s="43"/>
      <c r="AB19" s="43"/>
      <c r="AC19" s="43"/>
      <c r="AD19" s="43"/>
      <c r="AE19" s="43"/>
      <c r="AF19" s="3"/>
      <c r="AG19" s="8"/>
      <c r="AH19" s="8"/>
      <c r="AI19" s="11"/>
      <c r="AJ19" s="11"/>
      <c r="AK19" s="8"/>
      <c r="AL19" s="11"/>
      <c r="AM19" s="11"/>
      <c r="AN19" s="11"/>
      <c r="AO19" s="10"/>
    </row>
    <row r="20" spans="1:41" customFormat="1" x14ac:dyDescent="0.25">
      <c r="A20" s="122"/>
      <c r="B20" s="178">
        <v>3</v>
      </c>
      <c r="C20" s="44" t="s">
        <v>14</v>
      </c>
      <c r="D20" s="44" t="s">
        <v>56</v>
      </c>
      <c r="E20" s="8" t="s">
        <v>16</v>
      </c>
      <c r="F20" s="43">
        <v>1</v>
      </c>
      <c r="G20" s="43"/>
      <c r="H20" s="43">
        <v>3</v>
      </c>
      <c r="I20" s="44" t="s">
        <v>616</v>
      </c>
      <c r="J20" s="43">
        <f>H20*0.2</f>
        <v>0.60000000000000009</v>
      </c>
      <c r="K20" s="43">
        <v>0.5</v>
      </c>
      <c r="L20" s="43"/>
      <c r="M20" s="43"/>
      <c r="N20" s="43">
        <v>0.5</v>
      </c>
      <c r="O20" s="43">
        <v>0.5</v>
      </c>
      <c r="P20" s="43" t="s">
        <v>658</v>
      </c>
      <c r="Q20" s="43"/>
      <c r="R20" s="43"/>
      <c r="S20" s="43"/>
      <c r="T20" s="43"/>
      <c r="U20" s="43"/>
      <c r="V20" s="43"/>
      <c r="W20" s="43"/>
      <c r="X20" s="43">
        <v>0.5</v>
      </c>
      <c r="Y20" s="43">
        <v>3</v>
      </c>
      <c r="Z20" s="43" t="s">
        <v>646</v>
      </c>
      <c r="AA20" s="35" t="s">
        <v>416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22"/>
      <c r="B21" s="178">
        <v>4</v>
      </c>
      <c r="C21" s="44" t="s">
        <v>13</v>
      </c>
      <c r="D21" s="44" t="s">
        <v>56</v>
      </c>
      <c r="E21" s="8" t="s">
        <v>741</v>
      </c>
      <c r="F21" s="43">
        <v>1</v>
      </c>
      <c r="G21" s="43"/>
      <c r="H21" s="43" t="s">
        <v>357</v>
      </c>
      <c r="I21" s="44" t="s">
        <v>616</v>
      </c>
      <c r="J21" s="43" t="s">
        <v>357</v>
      </c>
      <c r="K21" s="43" t="s">
        <v>411</v>
      </c>
      <c r="L21" s="43"/>
      <c r="M21" s="43"/>
      <c r="N21" s="43">
        <v>12</v>
      </c>
      <c r="O21" s="51">
        <v>6</v>
      </c>
      <c r="P21" s="43" t="s">
        <v>659</v>
      </c>
      <c r="Q21" s="43"/>
      <c r="R21" s="43"/>
      <c r="S21" s="43"/>
      <c r="T21" s="43"/>
      <c r="U21" s="43"/>
      <c r="V21" s="43"/>
      <c r="W21" s="43"/>
      <c r="X21" s="43" t="s">
        <v>417</v>
      </c>
      <c r="Y21" s="43">
        <v>2</v>
      </c>
      <c r="Z21" s="43" t="s">
        <v>647</v>
      </c>
      <c r="AA21" s="43"/>
      <c r="AB21" s="43"/>
      <c r="AC21" s="43"/>
      <c r="AD21" s="43"/>
      <c r="AE21" s="43"/>
      <c r="AF21" s="3"/>
      <c r="AG21" s="8"/>
      <c r="AH21" s="8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122"/>
      <c r="B22" s="178">
        <v>5</v>
      </c>
      <c r="C22" s="44" t="s">
        <v>13</v>
      </c>
      <c r="D22" s="44" t="s">
        <v>56</v>
      </c>
      <c r="E22" s="8" t="s">
        <v>740</v>
      </c>
      <c r="F22" s="43">
        <v>1</v>
      </c>
      <c r="G22" s="43"/>
      <c r="H22" s="43"/>
      <c r="I22" s="44" t="s">
        <v>616</v>
      </c>
      <c r="J22" s="43"/>
      <c r="K22" s="43"/>
      <c r="L22" s="43"/>
      <c r="M22" s="43"/>
      <c r="N22" s="43"/>
      <c r="O22" s="51">
        <f>2+8*0.5</f>
        <v>6</v>
      </c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122"/>
      <c r="B23" s="178">
        <v>6</v>
      </c>
      <c r="C23" s="44" t="s">
        <v>14</v>
      </c>
      <c r="D23" s="44" t="s">
        <v>56</v>
      </c>
      <c r="E23" s="8" t="s">
        <v>729</v>
      </c>
      <c r="F23" s="43">
        <v>1</v>
      </c>
      <c r="G23" s="43"/>
      <c r="H23" s="43" t="s">
        <v>357</v>
      </c>
      <c r="I23" s="44" t="s">
        <v>616</v>
      </c>
      <c r="J23" s="43" t="s">
        <v>357</v>
      </c>
      <c r="K23" s="43" t="s">
        <v>411</v>
      </c>
      <c r="L23" s="43"/>
      <c r="M23" s="43"/>
      <c r="N23" s="43">
        <v>1</v>
      </c>
      <c r="O23" s="51">
        <v>6</v>
      </c>
      <c r="P23" s="43" t="s">
        <v>659</v>
      </c>
      <c r="Q23" s="43"/>
      <c r="R23" s="43"/>
      <c r="S23" s="43"/>
      <c r="T23" s="35" t="s">
        <v>442</v>
      </c>
      <c r="U23" s="43"/>
      <c r="V23" s="43"/>
      <c r="W23" s="43"/>
      <c r="X23" s="43" t="s">
        <v>417</v>
      </c>
      <c r="Y23" s="43">
        <v>0.25</v>
      </c>
      <c r="Z23" s="43" t="s">
        <v>647</v>
      </c>
      <c r="AA23" s="43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122"/>
      <c r="B24" s="178">
        <v>7</v>
      </c>
      <c r="C24" s="44" t="s">
        <v>13</v>
      </c>
      <c r="D24" s="44" t="s">
        <v>56</v>
      </c>
      <c r="E24" s="8" t="s">
        <v>20</v>
      </c>
      <c r="F24" s="43">
        <v>1</v>
      </c>
      <c r="G24" s="43"/>
      <c r="H24" s="43" t="s">
        <v>357</v>
      </c>
      <c r="I24" s="104" t="s">
        <v>614</v>
      </c>
      <c r="J24" s="43" t="s">
        <v>357</v>
      </c>
      <c r="K24" s="43" t="s">
        <v>411</v>
      </c>
      <c r="L24" s="43"/>
      <c r="M24" s="43"/>
      <c r="N24" s="43">
        <v>2</v>
      </c>
      <c r="O24" s="43">
        <v>2</v>
      </c>
      <c r="P24" s="43" t="s">
        <v>659</v>
      </c>
      <c r="Q24" s="43"/>
      <c r="R24" s="43"/>
      <c r="S24" s="43"/>
      <c r="T24" s="43"/>
      <c r="U24" s="43"/>
      <c r="V24" s="43"/>
      <c r="W24" s="43"/>
      <c r="X24" s="43" t="s">
        <v>417</v>
      </c>
      <c r="Y24" s="43">
        <v>0.5</v>
      </c>
      <c r="Z24" s="43" t="s">
        <v>647</v>
      </c>
      <c r="AA24" s="43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122"/>
      <c r="B25" s="178">
        <v>8</v>
      </c>
      <c r="C25" s="44" t="s">
        <v>21</v>
      </c>
      <c r="D25" s="44" t="s">
        <v>56</v>
      </c>
      <c r="E25" s="8" t="s">
        <v>22</v>
      </c>
      <c r="F25" s="43">
        <v>1</v>
      </c>
      <c r="G25" s="43"/>
      <c r="H25" s="43" t="s">
        <v>357</v>
      </c>
      <c r="I25" s="104" t="s">
        <v>614</v>
      </c>
      <c r="J25" s="43" t="s">
        <v>357</v>
      </c>
      <c r="K25" s="43" t="s">
        <v>411</v>
      </c>
      <c r="L25" s="43"/>
      <c r="M25" s="43"/>
      <c r="N25" s="43">
        <v>12</v>
      </c>
      <c r="O25" s="51">
        <v>6</v>
      </c>
      <c r="P25" s="43" t="s">
        <v>659</v>
      </c>
      <c r="Q25" s="43"/>
      <c r="R25" s="43"/>
      <c r="S25" s="43"/>
      <c r="T25" s="43"/>
      <c r="U25" s="43"/>
      <c r="V25" s="43"/>
      <c r="W25" s="43"/>
      <c r="X25" s="43" t="s">
        <v>417</v>
      </c>
      <c r="Y25" s="43">
        <v>0.5</v>
      </c>
      <c r="Z25" s="43" t="s">
        <v>647</v>
      </c>
      <c r="AA25" s="43"/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122"/>
      <c r="B26" s="178">
        <v>9</v>
      </c>
      <c r="C26" s="44" t="s">
        <v>14</v>
      </c>
      <c r="D26" s="44" t="s">
        <v>56</v>
      </c>
      <c r="E26" s="8" t="s">
        <v>57</v>
      </c>
      <c r="F26" s="43">
        <v>1</v>
      </c>
      <c r="G26" s="43"/>
      <c r="H26" s="43" t="s">
        <v>357</v>
      </c>
      <c r="I26" s="44" t="s">
        <v>615</v>
      </c>
      <c r="J26" s="43" t="s">
        <v>357</v>
      </c>
      <c r="K26" s="43" t="s">
        <v>411</v>
      </c>
      <c r="L26" s="43"/>
      <c r="M26" s="43"/>
      <c r="N26" s="43">
        <v>0</v>
      </c>
      <c r="O26" s="43">
        <v>0</v>
      </c>
      <c r="P26" s="43" t="s">
        <v>658</v>
      </c>
      <c r="Q26" s="43"/>
      <c r="R26" s="43"/>
      <c r="S26" s="43"/>
      <c r="T26" s="51" t="s">
        <v>432</v>
      </c>
      <c r="U26" s="43"/>
      <c r="V26" s="43"/>
      <c r="W26" s="43"/>
      <c r="X26" s="43">
        <v>0.5</v>
      </c>
      <c r="Y26" s="43">
        <v>0.5</v>
      </c>
      <c r="Z26" s="43" t="s">
        <v>647</v>
      </c>
      <c r="AA26" s="35" t="s">
        <v>418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122"/>
      <c r="B27" s="178">
        <v>10</v>
      </c>
      <c r="C27" s="198" t="s">
        <v>26</v>
      </c>
      <c r="D27" s="198" t="s">
        <v>58</v>
      </c>
      <c r="E27" s="190" t="s">
        <v>31</v>
      </c>
      <c r="F27" s="43">
        <v>1</v>
      </c>
      <c r="G27" s="43"/>
      <c r="H27" s="43" t="s">
        <v>357</v>
      </c>
      <c r="I27" s="104" t="s">
        <v>617</v>
      </c>
      <c r="J27" s="43" t="s">
        <v>357</v>
      </c>
      <c r="K27" s="43" t="s">
        <v>411</v>
      </c>
      <c r="L27" s="43"/>
      <c r="M27" s="43"/>
      <c r="N27" s="43">
        <v>12</v>
      </c>
      <c r="O27" s="43">
        <v>12</v>
      </c>
      <c r="P27" s="43" t="s">
        <v>658</v>
      </c>
      <c r="Q27" s="43"/>
      <c r="R27" s="43"/>
      <c r="S27" s="43"/>
      <c r="T27" s="43" t="s">
        <v>594</v>
      </c>
      <c r="U27" s="43"/>
      <c r="V27" s="43"/>
      <c r="W27" s="43"/>
      <c r="X27" s="43">
        <v>1</v>
      </c>
      <c r="Y27" s="43">
        <v>1.5</v>
      </c>
      <c r="Z27" s="43" t="s">
        <v>647</v>
      </c>
      <c r="AA27" s="43"/>
      <c r="AB27" s="43"/>
      <c r="AC27" s="43"/>
      <c r="AD27" s="43"/>
      <c r="AE27" s="43"/>
      <c r="AF27" s="3"/>
      <c r="AG27" s="8"/>
      <c r="AH27" s="9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122"/>
      <c r="B28" s="178">
        <v>11</v>
      </c>
      <c r="C28" s="43" t="s">
        <v>23</v>
      </c>
      <c r="D28" s="198" t="s">
        <v>58</v>
      </c>
      <c r="E28" s="189" t="s">
        <v>24</v>
      </c>
      <c r="F28" s="43">
        <v>1</v>
      </c>
      <c r="G28" s="43"/>
      <c r="H28" s="43" t="s">
        <v>357</v>
      </c>
      <c r="I28" s="104" t="s">
        <v>614</v>
      </c>
      <c r="J28" s="43" t="s">
        <v>357</v>
      </c>
      <c r="K28" s="43" t="s">
        <v>411</v>
      </c>
      <c r="L28" s="43"/>
      <c r="M28" s="43"/>
      <c r="N28" s="43">
        <v>12</v>
      </c>
      <c r="O28" s="51">
        <v>3</v>
      </c>
      <c r="P28" s="43" t="s">
        <v>658</v>
      </c>
      <c r="Q28" s="43"/>
      <c r="R28" s="43"/>
      <c r="S28" s="43"/>
      <c r="T28" s="43"/>
      <c r="U28" s="43"/>
      <c r="V28" s="43"/>
      <c r="W28" s="43"/>
      <c r="X28" s="43"/>
      <c r="Y28" s="43"/>
      <c r="Z28" s="43" t="s">
        <v>647</v>
      </c>
      <c r="AA28" s="35" t="s">
        <v>419</v>
      </c>
      <c r="AB28" s="43"/>
      <c r="AC28" s="43"/>
      <c r="AD28" s="43"/>
      <c r="AE28" s="43"/>
      <c r="AF28" s="3"/>
      <c r="AG28" s="8"/>
      <c r="AH28" s="8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122"/>
      <c r="B29" s="178">
        <v>12</v>
      </c>
      <c r="C29" s="43" t="s">
        <v>14</v>
      </c>
      <c r="D29" s="43" t="s">
        <v>59</v>
      </c>
      <c r="E29" s="189" t="s">
        <v>15</v>
      </c>
      <c r="F29" s="43">
        <v>1</v>
      </c>
      <c r="G29" s="43"/>
      <c r="H29" s="43" t="s">
        <v>357</v>
      </c>
      <c r="I29" s="44" t="s">
        <v>616</v>
      </c>
      <c r="J29" s="43" t="s">
        <v>357</v>
      </c>
      <c r="K29" s="43">
        <v>0.25</v>
      </c>
      <c r="L29" s="43"/>
      <c r="M29" s="43"/>
      <c r="N29" s="43">
        <v>4</v>
      </c>
      <c r="O29" s="43">
        <v>4</v>
      </c>
      <c r="P29" s="43" t="s">
        <v>658</v>
      </c>
      <c r="Q29" s="43"/>
      <c r="R29" s="43"/>
      <c r="S29" s="43"/>
      <c r="T29" s="43"/>
      <c r="U29" s="43"/>
      <c r="V29" s="43"/>
      <c r="W29" s="43"/>
      <c r="X29" s="43" t="s">
        <v>417</v>
      </c>
      <c r="Y29" s="43">
        <v>2</v>
      </c>
      <c r="Z29" s="43" t="s">
        <v>647</v>
      </c>
      <c r="AA29" s="35" t="s">
        <v>420</v>
      </c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1"/>
      <c r="AN29" s="11"/>
      <c r="AO29" s="10"/>
    </row>
    <row r="30" spans="1:41" customFormat="1" x14ac:dyDescent="0.25">
      <c r="A30" s="122"/>
      <c r="B30" s="178">
        <v>13</v>
      </c>
      <c r="C30" s="44" t="s">
        <v>17</v>
      </c>
      <c r="D30" s="44" t="s">
        <v>59</v>
      </c>
      <c r="E30" s="189" t="s">
        <v>738</v>
      </c>
      <c r="F30" s="43">
        <v>1</v>
      </c>
      <c r="G30" s="43"/>
      <c r="H30" s="43">
        <v>2</v>
      </c>
      <c r="I30" s="104" t="s">
        <v>616</v>
      </c>
      <c r="J30" s="43">
        <f>H30*0.2</f>
        <v>0.4</v>
      </c>
      <c r="K30" s="43">
        <v>0.25</v>
      </c>
      <c r="L30" s="43"/>
      <c r="M30" s="43"/>
      <c r="N30" s="43">
        <v>9</v>
      </c>
      <c r="O30" s="51">
        <v>12</v>
      </c>
      <c r="P30" s="43" t="s">
        <v>658</v>
      </c>
      <c r="Q30" s="43"/>
      <c r="R30" s="43"/>
      <c r="S30" s="43"/>
      <c r="T30" s="43"/>
      <c r="U30" s="43"/>
      <c r="V30" s="43"/>
      <c r="W30" s="43"/>
      <c r="X30" s="43">
        <v>0.5</v>
      </c>
      <c r="Y30" s="43">
        <v>2</v>
      </c>
      <c r="Z30" s="43" t="s">
        <v>647</v>
      </c>
      <c r="AA30" s="35" t="s">
        <v>421</v>
      </c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122"/>
      <c r="B31" s="178">
        <v>14</v>
      </c>
      <c r="C31" s="198" t="s">
        <v>25</v>
      </c>
      <c r="D31" s="198" t="s">
        <v>63</v>
      </c>
      <c r="E31" s="189" t="s">
        <v>822</v>
      </c>
      <c r="F31" s="43">
        <v>1</v>
      </c>
      <c r="G31" s="43"/>
      <c r="H31" s="43" t="s">
        <v>357</v>
      </c>
      <c r="I31" s="104" t="s">
        <v>614</v>
      </c>
      <c r="J31" s="43" t="s">
        <v>357</v>
      </c>
      <c r="K31" s="43" t="s">
        <v>411</v>
      </c>
      <c r="L31" s="43"/>
      <c r="M31" s="43"/>
      <c r="N31" s="43">
        <v>36</v>
      </c>
      <c r="O31" s="51">
        <v>24</v>
      </c>
      <c r="P31" s="43" t="s">
        <v>655</v>
      </c>
      <c r="Q31" s="43">
        <v>3</v>
      </c>
      <c r="R31" s="43">
        <v>3</v>
      </c>
      <c r="S31" s="43" t="s">
        <v>592</v>
      </c>
      <c r="T31" s="43" t="s">
        <v>433</v>
      </c>
      <c r="U31" s="43"/>
      <c r="V31" s="43"/>
      <c r="W31" s="43"/>
      <c r="X31" s="43">
        <v>3</v>
      </c>
      <c r="Y31" s="43">
        <v>4</v>
      </c>
      <c r="Z31" s="43" t="s">
        <v>646</v>
      </c>
      <c r="AA31" s="43"/>
      <c r="AB31" s="43"/>
      <c r="AC31" s="43"/>
      <c r="AD31" s="43"/>
      <c r="AE31" s="43"/>
      <c r="AF31" s="3"/>
      <c r="AG31" s="8"/>
      <c r="AH31" s="94"/>
      <c r="AI31" s="9"/>
      <c r="AJ31" s="11"/>
      <c r="AK31" s="11"/>
      <c r="AL31" s="8"/>
      <c r="AM31" s="11"/>
      <c r="AN31" s="11"/>
      <c r="AO31" s="10"/>
    </row>
    <row r="32" spans="1:41" customFormat="1" x14ac:dyDescent="0.25">
      <c r="A32" s="122"/>
      <c r="B32" s="178">
        <v>15</v>
      </c>
      <c r="C32" s="44" t="s">
        <v>13</v>
      </c>
      <c r="D32" s="198" t="s">
        <v>762</v>
      </c>
      <c r="E32" s="191" t="s">
        <v>728</v>
      </c>
      <c r="F32" s="43">
        <v>1</v>
      </c>
      <c r="G32" s="43"/>
      <c r="H32" s="43"/>
      <c r="I32" s="104"/>
      <c r="J32" s="43"/>
      <c r="K32" s="43"/>
      <c r="L32" s="43"/>
      <c r="M32" s="43"/>
      <c r="N32" s="43"/>
      <c r="O32" s="51">
        <v>2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4"/>
      <c r="AI32" s="9"/>
      <c r="AJ32" s="11"/>
      <c r="AK32" s="11"/>
      <c r="AL32" s="8"/>
      <c r="AM32" s="11"/>
      <c r="AN32" s="11"/>
      <c r="AO32" s="10"/>
    </row>
    <row r="33" spans="1:41" customFormat="1" x14ac:dyDescent="0.25">
      <c r="A33" s="122"/>
      <c r="B33" s="178">
        <v>16</v>
      </c>
      <c r="C33" s="44" t="s">
        <v>27</v>
      </c>
      <c r="D33" s="44" t="s">
        <v>63</v>
      </c>
      <c r="E33" s="8" t="s">
        <v>171</v>
      </c>
      <c r="F33" s="43">
        <v>1</v>
      </c>
      <c r="G33" s="43"/>
      <c r="H33" s="43" t="s">
        <v>357</v>
      </c>
      <c r="I33" s="104" t="s">
        <v>614</v>
      </c>
      <c r="J33" s="43" t="s">
        <v>357</v>
      </c>
      <c r="K33" s="43" t="s">
        <v>411</v>
      </c>
      <c r="L33" s="43"/>
      <c r="M33" s="43"/>
      <c r="N33" s="43">
        <v>3</v>
      </c>
      <c r="O33" s="43">
        <v>3</v>
      </c>
      <c r="P33" s="43" t="s">
        <v>655</v>
      </c>
      <c r="Q33" s="43">
        <v>5</v>
      </c>
      <c r="R33" s="51">
        <v>8</v>
      </c>
      <c r="S33" s="43" t="s">
        <v>592</v>
      </c>
      <c r="T33" s="43"/>
      <c r="U33" s="43"/>
      <c r="V33" s="43"/>
      <c r="W33" s="43"/>
      <c r="X33" s="43">
        <v>1</v>
      </c>
      <c r="Y33" s="43">
        <v>1.5</v>
      </c>
      <c r="Z33" s="43" t="s">
        <v>647</v>
      </c>
      <c r="AA33" s="43"/>
      <c r="AB33" s="43"/>
      <c r="AC33" s="43"/>
      <c r="AD33" s="43"/>
      <c r="AE33" s="43"/>
      <c r="AF33" s="3"/>
      <c r="AG33" s="8"/>
      <c r="AH33" s="8"/>
      <c r="AI33" s="9"/>
      <c r="AJ33" s="11"/>
      <c r="AK33" s="11"/>
      <c r="AL33" s="8"/>
      <c r="AM33" s="167"/>
      <c r="AN33" s="11"/>
      <c r="AO33" s="10"/>
    </row>
    <row r="34" spans="1:41" customFormat="1" x14ac:dyDescent="0.25">
      <c r="A34" s="122"/>
      <c r="B34" s="178">
        <v>17</v>
      </c>
      <c r="C34" s="43" t="s">
        <v>23</v>
      </c>
      <c r="D34" s="198" t="s">
        <v>99</v>
      </c>
      <c r="E34" s="192" t="s">
        <v>731</v>
      </c>
      <c r="F34" s="43">
        <v>1</v>
      </c>
      <c r="G34" s="43"/>
      <c r="H34" s="43">
        <v>1</v>
      </c>
      <c r="I34" s="104"/>
      <c r="J34" s="43"/>
      <c r="K34" s="43"/>
      <c r="L34" s="43"/>
      <c r="M34" s="43"/>
      <c r="N34" s="43"/>
      <c r="O34" s="51">
        <v>1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5"/>
      <c r="AB34" s="43"/>
      <c r="AC34" s="43"/>
      <c r="AD34" s="43"/>
      <c r="AE34" s="43"/>
      <c r="AF34" s="3"/>
      <c r="AG34" s="8"/>
      <c r="AH34" s="8"/>
      <c r="AI34" s="9"/>
      <c r="AJ34" s="11"/>
      <c r="AK34" s="11"/>
      <c r="AL34" s="8"/>
      <c r="AM34" s="11"/>
      <c r="AN34" s="11"/>
      <c r="AO34" s="10"/>
    </row>
    <row r="35" spans="1:41" customFormat="1" x14ac:dyDescent="0.25">
      <c r="A35" s="124"/>
      <c r="B35" s="178">
        <v>18</v>
      </c>
      <c r="C35" s="44" t="s">
        <v>25</v>
      </c>
      <c r="D35" s="44" t="s">
        <v>406</v>
      </c>
      <c r="E35" s="190" t="s">
        <v>407</v>
      </c>
      <c r="F35" s="43">
        <v>2</v>
      </c>
      <c r="G35" s="43"/>
      <c r="H35" s="43" t="s">
        <v>443</v>
      </c>
      <c r="I35" s="104" t="s">
        <v>619</v>
      </c>
      <c r="J35" s="43">
        <v>0.25</v>
      </c>
      <c r="K35" s="43">
        <v>0.25</v>
      </c>
      <c r="L35" s="43"/>
      <c r="M35" s="43"/>
      <c r="N35" s="43">
        <v>1</v>
      </c>
      <c r="O35" s="51">
        <v>3</v>
      </c>
      <c r="P35" s="43" t="s">
        <v>655</v>
      </c>
      <c r="Q35" s="43">
        <v>1</v>
      </c>
      <c r="R35" s="43">
        <v>1</v>
      </c>
      <c r="S35" s="43" t="s">
        <v>592</v>
      </c>
      <c r="T35" s="43"/>
      <c r="U35" s="43"/>
      <c r="V35" s="43"/>
      <c r="W35" s="43"/>
      <c r="X35" s="43">
        <v>0.5</v>
      </c>
      <c r="Y35" s="43">
        <v>2</v>
      </c>
      <c r="Z35" s="43" t="s">
        <v>646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customFormat="1" x14ac:dyDescent="0.25">
      <c r="A36" s="124"/>
      <c r="B36" s="178"/>
      <c r="C36" s="44"/>
      <c r="D36" s="44"/>
      <c r="E36" s="190" t="s">
        <v>864</v>
      </c>
      <c r="F36" s="43"/>
      <c r="G36" s="43"/>
      <c r="H36" s="43"/>
      <c r="I36" s="104"/>
      <c r="J36" s="43"/>
      <c r="K36" s="43"/>
      <c r="L36" s="43"/>
      <c r="M36" s="43"/>
      <c r="N36" s="43"/>
      <c r="O36" s="51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customFormat="1" x14ac:dyDescent="0.25">
      <c r="A37" s="124"/>
      <c r="B37" s="178">
        <v>19</v>
      </c>
      <c r="C37" s="44" t="s">
        <v>25</v>
      </c>
      <c r="D37" s="44" t="s">
        <v>99</v>
      </c>
      <c r="E37" s="190" t="s">
        <v>98</v>
      </c>
      <c r="F37" s="43">
        <v>2</v>
      </c>
      <c r="G37" s="43"/>
      <c r="H37" s="43">
        <v>3</v>
      </c>
      <c r="I37" s="104" t="s">
        <v>619</v>
      </c>
      <c r="J37" s="43">
        <f>H37*0.2</f>
        <v>0.60000000000000009</v>
      </c>
      <c r="K37" s="43">
        <v>0.5</v>
      </c>
      <c r="L37" s="43">
        <v>0.5</v>
      </c>
      <c r="M37" s="43">
        <f>L37*0.5</f>
        <v>0.25</v>
      </c>
      <c r="N37" s="43">
        <v>3</v>
      </c>
      <c r="O37" s="43">
        <v>3</v>
      </c>
      <c r="P37" s="43" t="s">
        <v>660</v>
      </c>
      <c r="Q37" s="43">
        <v>2</v>
      </c>
      <c r="R37" s="43">
        <v>2</v>
      </c>
      <c r="S37" s="43" t="s">
        <v>592</v>
      </c>
      <c r="T37" s="43"/>
      <c r="U37" s="43"/>
      <c r="V37" s="43"/>
      <c r="W37" s="43"/>
      <c r="X37" s="43">
        <v>1</v>
      </c>
      <c r="Y37" s="43">
        <v>2</v>
      </c>
      <c r="Z37" s="43" t="s">
        <v>647</v>
      </c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124"/>
      <c r="B38" s="178"/>
      <c r="C38" s="44"/>
      <c r="D38" s="44" t="s">
        <v>861</v>
      </c>
      <c r="E38" s="190" t="s">
        <v>862</v>
      </c>
      <c r="F38" s="43"/>
      <c r="G38" s="43"/>
      <c r="H38" s="43"/>
      <c r="I38" s="104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124"/>
      <c r="B39" s="178"/>
      <c r="C39" s="44"/>
      <c r="D39" s="44"/>
      <c r="E39" s="32"/>
      <c r="F39" s="43"/>
      <c r="G39" s="43"/>
      <c r="H39" s="43"/>
      <c r="I39" s="104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124"/>
      <c r="B40" s="178">
        <v>20</v>
      </c>
      <c r="C40" s="44" t="s">
        <v>25</v>
      </c>
      <c r="D40" s="201" t="s">
        <v>99</v>
      </c>
      <c r="E40" s="202" t="s">
        <v>100</v>
      </c>
      <c r="F40" s="203">
        <v>2</v>
      </c>
      <c r="G40" s="43"/>
      <c r="H40" s="43">
        <v>3</v>
      </c>
      <c r="I40" s="104" t="s">
        <v>614</v>
      </c>
      <c r="J40" s="43">
        <f>H40*0.2</f>
        <v>0.60000000000000009</v>
      </c>
      <c r="K40" s="43">
        <v>0.75</v>
      </c>
      <c r="L40" s="43"/>
      <c r="M40" s="43"/>
      <c r="N40" s="43">
        <v>5</v>
      </c>
      <c r="O40" s="51">
        <v>0</v>
      </c>
      <c r="P40" s="43" t="s">
        <v>655</v>
      </c>
      <c r="Q40" s="43"/>
      <c r="R40" s="43"/>
      <c r="S40" s="43"/>
      <c r="T40" s="43"/>
      <c r="U40" s="43"/>
      <c r="V40" s="43"/>
      <c r="W40" s="43"/>
      <c r="X40" s="43">
        <v>1</v>
      </c>
      <c r="Y40" s="43">
        <v>2</v>
      </c>
      <c r="Z40" s="43" t="s">
        <v>648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s="45" customFormat="1" x14ac:dyDescent="0.25">
      <c r="A41" s="151"/>
      <c r="B41" s="178">
        <v>21</v>
      </c>
      <c r="C41" s="44" t="s">
        <v>25</v>
      </c>
      <c r="D41" s="198" t="s">
        <v>60</v>
      </c>
      <c r="E41" s="190" t="s">
        <v>61</v>
      </c>
      <c r="F41" s="43">
        <v>1</v>
      </c>
      <c r="G41" s="43"/>
      <c r="H41" s="43" t="s">
        <v>357</v>
      </c>
      <c r="I41" s="107" t="s">
        <v>618</v>
      </c>
      <c r="J41" s="43" t="s">
        <v>357</v>
      </c>
      <c r="K41" s="43" t="s">
        <v>411</v>
      </c>
      <c r="L41" s="43"/>
      <c r="M41" s="43"/>
      <c r="N41" s="43">
        <v>24</v>
      </c>
      <c r="O41" s="51">
        <v>6</v>
      </c>
      <c r="P41" s="43" t="s">
        <v>656</v>
      </c>
      <c r="Q41" s="43">
        <v>30</v>
      </c>
      <c r="R41" s="51">
        <v>12</v>
      </c>
      <c r="S41" s="43" t="s">
        <v>592</v>
      </c>
      <c r="T41" s="43"/>
      <c r="U41" s="43"/>
      <c r="V41" s="43"/>
      <c r="W41" s="43"/>
      <c r="X41" s="43">
        <v>1.5</v>
      </c>
      <c r="Y41" s="43">
        <v>4</v>
      </c>
      <c r="Z41" s="43" t="s">
        <v>646</v>
      </c>
      <c r="AA41" s="43"/>
      <c r="AB41" s="43"/>
      <c r="AC41" s="43"/>
      <c r="AD41" s="43"/>
      <c r="AE41" s="43"/>
      <c r="AF41" s="3"/>
      <c r="AG41" s="8"/>
      <c r="AH41" s="9"/>
      <c r="AI41" s="11"/>
      <c r="AJ41" s="11"/>
      <c r="AK41" s="11"/>
      <c r="AL41" s="11"/>
      <c r="AM41" s="11"/>
      <c r="AN41" s="11"/>
      <c r="AO41" s="10"/>
    </row>
    <row r="42" spans="1:41" s="45" customFormat="1" x14ac:dyDescent="0.25">
      <c r="A42" s="155"/>
      <c r="B42" s="178">
        <v>22</v>
      </c>
      <c r="C42" s="44" t="s">
        <v>25</v>
      </c>
      <c r="D42" s="198" t="s">
        <v>595</v>
      </c>
      <c r="E42" s="191" t="s">
        <v>831</v>
      </c>
      <c r="F42" s="43">
        <v>2</v>
      </c>
      <c r="G42" s="43"/>
      <c r="H42" s="43"/>
      <c r="I42" s="158" t="s">
        <v>625</v>
      </c>
      <c r="J42" s="158"/>
      <c r="K42" s="43"/>
      <c r="L42" s="43"/>
      <c r="M42" s="43"/>
      <c r="N42" s="43">
        <v>6</v>
      </c>
      <c r="O42" s="51"/>
      <c r="P42" s="43"/>
      <c r="Q42" s="43"/>
      <c r="R42" s="99">
        <v>3</v>
      </c>
      <c r="S42" s="43" t="s">
        <v>593</v>
      </c>
      <c r="T42" s="43" t="s">
        <v>598</v>
      </c>
      <c r="U42" s="43"/>
      <c r="V42" s="43"/>
      <c r="W42" s="43"/>
      <c r="X42" s="43"/>
      <c r="Y42" s="43"/>
      <c r="Z42" s="43" t="s">
        <v>646</v>
      </c>
      <c r="AA42" s="43"/>
      <c r="AB42" s="43"/>
      <c r="AC42" s="43"/>
      <c r="AD42" s="43"/>
      <c r="AE42" s="43"/>
      <c r="AF42" s="3"/>
      <c r="AG42" s="8"/>
      <c r="AH42" s="16"/>
      <c r="AI42" s="13"/>
      <c r="AJ42" s="9"/>
      <c r="AK42" s="11"/>
      <c r="AL42" s="11"/>
      <c r="AM42" s="11"/>
      <c r="AN42" s="11"/>
      <c r="AO42" s="10"/>
    </row>
    <row r="43" spans="1:41" x14ac:dyDescent="0.25">
      <c r="A43" s="124"/>
      <c r="B43" s="178">
        <v>23</v>
      </c>
      <c r="C43" s="44" t="s">
        <v>25</v>
      </c>
      <c r="D43" s="199" t="s">
        <v>99</v>
      </c>
      <c r="E43" s="193" t="s">
        <v>451</v>
      </c>
      <c r="F43" s="50">
        <v>4</v>
      </c>
      <c r="G43" s="43"/>
      <c r="H43" s="105"/>
      <c r="I43" s="173"/>
      <c r="J43" s="43"/>
      <c r="K43" s="43"/>
      <c r="L43" s="43"/>
      <c r="M43" s="43"/>
      <c r="N43" s="43">
        <v>3</v>
      </c>
      <c r="O43" s="51">
        <v>0</v>
      </c>
      <c r="P43" s="43"/>
      <c r="Q43" s="43">
        <v>1</v>
      </c>
      <c r="R43" s="51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s="45" customFormat="1" x14ac:dyDescent="0.25">
      <c r="A44" s="151"/>
      <c r="B44" s="178">
        <v>24</v>
      </c>
      <c r="C44" s="44" t="s">
        <v>25</v>
      </c>
      <c r="D44" s="44" t="s">
        <v>106</v>
      </c>
      <c r="E44" s="190" t="s">
        <v>835</v>
      </c>
      <c r="F44" s="43">
        <v>2</v>
      </c>
      <c r="G44" s="43"/>
      <c r="H44" s="43"/>
      <c r="I44" s="104"/>
      <c r="J44" s="43"/>
      <c r="K44" s="43"/>
      <c r="L44" s="43"/>
      <c r="M44" s="43"/>
      <c r="N44" s="43">
        <v>2</v>
      </c>
      <c r="O44" s="43">
        <v>2</v>
      </c>
      <c r="P44" s="43"/>
      <c r="Q44" s="43"/>
      <c r="R44" s="43">
        <v>1</v>
      </c>
      <c r="S44" s="43" t="s">
        <v>592</v>
      </c>
      <c r="T44" s="51"/>
      <c r="U44" s="43"/>
      <c r="V44" s="43"/>
      <c r="W44" s="40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124"/>
      <c r="B45" s="178">
        <v>25</v>
      </c>
      <c r="C45" s="44" t="s">
        <v>25</v>
      </c>
      <c r="D45" s="44" t="s">
        <v>106</v>
      </c>
      <c r="E45" s="190" t="s">
        <v>127</v>
      </c>
      <c r="F45" s="43">
        <v>3</v>
      </c>
      <c r="G45" s="43"/>
      <c r="H45" s="43">
        <v>1</v>
      </c>
      <c r="I45" s="104" t="s">
        <v>616</v>
      </c>
      <c r="J45" s="43">
        <f>H45*0.2</f>
        <v>0.2</v>
      </c>
      <c r="K45" s="43">
        <v>0.25</v>
      </c>
      <c r="L45" s="43"/>
      <c r="M45" s="43"/>
      <c r="N45" s="43">
        <v>2</v>
      </c>
      <c r="O45" s="43">
        <v>2</v>
      </c>
      <c r="P45" s="43" t="s">
        <v>660</v>
      </c>
      <c r="Q45" s="43">
        <v>1</v>
      </c>
      <c r="R45" s="43">
        <v>1</v>
      </c>
      <c r="S45" s="43" t="s">
        <v>592</v>
      </c>
      <c r="T45" s="43"/>
      <c r="U45" s="43"/>
      <c r="V45" s="43"/>
      <c r="W45" s="43"/>
      <c r="X45" s="43">
        <v>0.5</v>
      </c>
      <c r="Y45" s="43">
        <v>1</v>
      </c>
      <c r="Z45" s="43" t="s">
        <v>646</v>
      </c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 x14ac:dyDescent="0.25">
      <c r="A46" s="124"/>
      <c r="B46" s="178">
        <v>26</v>
      </c>
      <c r="C46" s="44" t="s">
        <v>25</v>
      </c>
      <c r="D46" s="44" t="s">
        <v>106</v>
      </c>
      <c r="E46" s="190" t="s">
        <v>371</v>
      </c>
      <c r="F46" s="43">
        <v>2</v>
      </c>
      <c r="G46" s="43"/>
      <c r="H46" s="43">
        <v>3</v>
      </c>
      <c r="I46" s="104" t="s">
        <v>616</v>
      </c>
      <c r="J46" s="43">
        <f>H46*0.2</f>
        <v>0.60000000000000009</v>
      </c>
      <c r="K46" s="43">
        <v>0.5</v>
      </c>
      <c r="L46" s="43">
        <v>2</v>
      </c>
      <c r="M46" s="43">
        <f>L46*0.5</f>
        <v>1</v>
      </c>
      <c r="N46" s="43">
        <v>3</v>
      </c>
      <c r="O46" s="43">
        <v>3</v>
      </c>
      <c r="P46" s="43" t="s">
        <v>655</v>
      </c>
      <c r="Q46" s="43">
        <v>1</v>
      </c>
      <c r="R46" s="43">
        <v>1</v>
      </c>
      <c r="S46" s="43" t="s">
        <v>592</v>
      </c>
      <c r="T46" s="43"/>
      <c r="U46" s="43">
        <v>0.5</v>
      </c>
      <c r="V46" s="43">
        <v>0.5</v>
      </c>
      <c r="W46" s="40">
        <f>U46*0.25</f>
        <v>0.125</v>
      </c>
      <c r="X46" s="43">
        <v>1</v>
      </c>
      <c r="Y46" s="43">
        <v>1.5</v>
      </c>
      <c r="Z46" s="43" t="s">
        <v>646</v>
      </c>
      <c r="AA46" s="43"/>
      <c r="AB46" s="43"/>
      <c r="AC46" s="43"/>
      <c r="AD46" s="43"/>
      <c r="AE46" s="43"/>
      <c r="AF46" s="3"/>
      <c r="AG46" s="8"/>
      <c r="AH46" s="9"/>
      <c r="AI46" s="11"/>
      <c r="AJ46" s="9"/>
      <c r="AK46" s="11"/>
      <c r="AL46" s="11"/>
      <c r="AM46" s="11"/>
      <c r="AN46" s="11"/>
      <c r="AO46" s="10"/>
    </row>
    <row r="47" spans="1:41" customFormat="1" x14ac:dyDescent="0.25">
      <c r="A47" s="124"/>
      <c r="B47" s="178"/>
      <c r="C47" s="44"/>
      <c r="D47" s="44"/>
      <c r="E47" s="190" t="s">
        <v>869</v>
      </c>
      <c r="F47" s="43"/>
      <c r="G47" s="43"/>
      <c r="H47" s="43"/>
      <c r="I47" s="104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0"/>
      <c r="X47" s="43"/>
      <c r="Y47" s="43"/>
      <c r="Z47" s="43"/>
      <c r="AA47" s="43"/>
      <c r="AB47" s="43"/>
      <c r="AC47" s="43"/>
      <c r="AD47" s="43"/>
      <c r="AE47" s="43"/>
      <c r="AF47" s="3"/>
      <c r="AG47" s="8"/>
      <c r="AH47" s="9"/>
      <c r="AI47" s="11"/>
      <c r="AJ47" s="9"/>
      <c r="AK47" s="11"/>
      <c r="AL47" s="11"/>
      <c r="AM47" s="11"/>
      <c r="AN47" s="11"/>
      <c r="AO47" s="10"/>
    </row>
    <row r="48" spans="1:41" customFormat="1" x14ac:dyDescent="0.25">
      <c r="A48" s="124"/>
      <c r="B48" s="178"/>
      <c r="C48" s="44"/>
      <c r="D48" s="44"/>
      <c r="E48" s="190" t="s">
        <v>868</v>
      </c>
      <c r="F48" s="43"/>
      <c r="G48" s="43"/>
      <c r="H48" s="43"/>
      <c r="I48" s="104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0"/>
      <c r="X48" s="43"/>
      <c r="Y48" s="43"/>
      <c r="Z48" s="43"/>
      <c r="AA48" s="43"/>
      <c r="AB48" s="43"/>
      <c r="AC48" s="43"/>
      <c r="AD48" s="43"/>
      <c r="AE48" s="43"/>
      <c r="AF48" s="3"/>
      <c r="AG48" s="8"/>
      <c r="AH48" s="9"/>
      <c r="AI48" s="11"/>
      <c r="AJ48" s="9"/>
      <c r="AK48" s="11"/>
      <c r="AL48" s="11"/>
      <c r="AM48" s="11"/>
      <c r="AN48" s="11"/>
      <c r="AO48" s="10"/>
    </row>
    <row r="49" spans="1:41" customFormat="1" x14ac:dyDescent="0.25">
      <c r="A49" s="124"/>
      <c r="B49" s="178"/>
      <c r="C49" s="44"/>
      <c r="D49" s="44"/>
      <c r="E49" s="190" t="s">
        <v>870</v>
      </c>
      <c r="F49" s="43"/>
      <c r="G49" s="43"/>
      <c r="H49" s="43"/>
      <c r="I49" s="104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0"/>
      <c r="X49" s="43"/>
      <c r="Y49" s="43"/>
      <c r="Z49" s="43"/>
      <c r="AA49" s="43"/>
      <c r="AB49" s="43"/>
      <c r="AC49" s="43"/>
      <c r="AD49" s="43"/>
      <c r="AE49" s="43"/>
      <c r="AF49" s="3"/>
      <c r="AG49" s="8"/>
      <c r="AH49" s="9"/>
      <c r="AI49" s="11"/>
      <c r="AJ49" s="9"/>
      <c r="AK49" s="11"/>
      <c r="AL49" s="11"/>
      <c r="AM49" s="11"/>
      <c r="AN49" s="11"/>
      <c r="AO49" s="10"/>
    </row>
    <row r="50" spans="1:41" x14ac:dyDescent="0.25">
      <c r="A50" s="124"/>
      <c r="B50" s="178">
        <v>27</v>
      </c>
      <c r="C50" s="44" t="s">
        <v>25</v>
      </c>
      <c r="D50" s="201" t="s">
        <v>106</v>
      </c>
      <c r="E50" s="202" t="s">
        <v>128</v>
      </c>
      <c r="F50" s="203">
        <v>2</v>
      </c>
      <c r="G50" s="43"/>
      <c r="H50" s="43">
        <v>3</v>
      </c>
      <c r="I50" s="104" t="s">
        <v>616</v>
      </c>
      <c r="J50" s="43">
        <f>H50*0.2</f>
        <v>0.60000000000000009</v>
      </c>
      <c r="K50" s="43">
        <v>0.75</v>
      </c>
      <c r="L50" s="43">
        <v>2</v>
      </c>
      <c r="M50" s="43">
        <f>L50*0.5</f>
        <v>1</v>
      </c>
      <c r="N50" s="43">
        <v>4</v>
      </c>
      <c r="O50" s="51">
        <v>0</v>
      </c>
      <c r="P50" s="43" t="s">
        <v>655</v>
      </c>
      <c r="Q50" s="43">
        <v>1</v>
      </c>
      <c r="R50" s="51">
        <v>0</v>
      </c>
      <c r="S50" s="43" t="s">
        <v>592</v>
      </c>
      <c r="T50" s="43"/>
      <c r="U50" s="43">
        <v>0.5</v>
      </c>
      <c r="V50" s="43">
        <v>0.5</v>
      </c>
      <c r="W50" s="40">
        <f>U50*0.25</f>
        <v>0.125</v>
      </c>
      <c r="X50" s="43">
        <v>1</v>
      </c>
      <c r="Y50" s="43">
        <v>1.5</v>
      </c>
      <c r="Z50" s="43" t="s">
        <v>646</v>
      </c>
      <c r="AA50" s="43"/>
      <c r="AB50" s="43"/>
      <c r="AC50" s="43"/>
      <c r="AD50" s="43"/>
      <c r="AE50" s="43"/>
      <c r="AF50" s="3"/>
      <c r="AG50" s="8"/>
      <c r="AH50" s="9"/>
      <c r="AI50" s="11"/>
      <c r="AJ50" s="9"/>
      <c r="AK50" s="11"/>
      <c r="AL50" s="11"/>
      <c r="AM50" s="11"/>
      <c r="AN50" s="11"/>
      <c r="AO50" s="10"/>
    </row>
    <row r="51" spans="1:41" x14ac:dyDescent="0.25">
      <c r="A51" s="124"/>
      <c r="B51" s="178">
        <v>28</v>
      </c>
      <c r="C51" s="44" t="s">
        <v>25</v>
      </c>
      <c r="D51" s="44" t="s">
        <v>78</v>
      </c>
      <c r="E51" s="190" t="s">
        <v>133</v>
      </c>
      <c r="F51" s="43">
        <v>3</v>
      </c>
      <c r="G51" s="43"/>
      <c r="H51" s="43">
        <v>3</v>
      </c>
      <c r="I51" s="104" t="s">
        <v>616</v>
      </c>
      <c r="J51" s="43">
        <f>H51*0.2</f>
        <v>0.60000000000000009</v>
      </c>
      <c r="K51" s="43" t="s">
        <v>412</v>
      </c>
      <c r="L51" s="43">
        <v>2</v>
      </c>
      <c r="M51" s="43">
        <f>L51*0.5</f>
        <v>1</v>
      </c>
      <c r="N51" s="43">
        <v>3</v>
      </c>
      <c r="O51" s="43">
        <v>3</v>
      </c>
      <c r="P51" s="43" t="s">
        <v>655</v>
      </c>
      <c r="Q51" s="43">
        <v>1</v>
      </c>
      <c r="R51" s="43">
        <v>1</v>
      </c>
      <c r="S51" s="43" t="s">
        <v>592</v>
      </c>
      <c r="T51" s="43"/>
      <c r="U51" s="43">
        <v>0.5</v>
      </c>
      <c r="V51" s="43">
        <v>0.5</v>
      </c>
      <c r="W51" s="40">
        <f>U51*0.25</f>
        <v>0.125</v>
      </c>
      <c r="X51" s="43">
        <v>1</v>
      </c>
      <c r="Y51" s="43">
        <v>1.5</v>
      </c>
      <c r="Z51" s="43" t="s">
        <v>646</v>
      </c>
      <c r="AA51" s="43"/>
      <c r="AB51" s="43"/>
      <c r="AC51" s="43"/>
      <c r="AD51" s="43"/>
      <c r="AE51" s="43"/>
      <c r="AF51" s="3"/>
      <c r="AG51" s="8"/>
      <c r="AH51" s="9"/>
      <c r="AI51" s="11"/>
      <c r="AJ51" s="9"/>
      <c r="AK51" s="11"/>
      <c r="AL51" s="11"/>
      <c r="AM51" s="11"/>
      <c r="AN51" s="11"/>
      <c r="AO51" s="10"/>
    </row>
    <row r="52" spans="1:41" customFormat="1" x14ac:dyDescent="0.25">
      <c r="A52" s="124"/>
      <c r="B52" s="178">
        <v>29</v>
      </c>
      <c r="C52" s="44" t="s">
        <v>25</v>
      </c>
      <c r="D52" s="199" t="s">
        <v>78</v>
      </c>
      <c r="E52" s="193" t="s">
        <v>129</v>
      </c>
      <c r="F52" s="50">
        <v>4</v>
      </c>
      <c r="G52" s="43"/>
      <c r="H52" s="105"/>
      <c r="I52" s="105"/>
      <c r="J52" s="43"/>
      <c r="K52" s="43"/>
      <c r="L52" s="43">
        <v>1</v>
      </c>
      <c r="M52" s="43">
        <f>L52*0.5</f>
        <v>0.5</v>
      </c>
      <c r="N52" s="43">
        <v>6</v>
      </c>
      <c r="O52" s="51">
        <v>0</v>
      </c>
      <c r="P52" s="43"/>
      <c r="Q52" s="43">
        <v>2</v>
      </c>
      <c r="R52" s="51">
        <v>0</v>
      </c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3"/>
      <c r="AG52" s="8"/>
      <c r="AH52" s="9"/>
      <c r="AI52" s="11"/>
      <c r="AJ52" s="9"/>
      <c r="AK52" s="11"/>
      <c r="AL52" s="11"/>
      <c r="AM52" s="11"/>
      <c r="AN52" s="11"/>
      <c r="AO52" s="10"/>
    </row>
    <row r="53" spans="1:41" customFormat="1" x14ac:dyDescent="0.25">
      <c r="A53" s="124"/>
      <c r="B53" s="178">
        <v>30</v>
      </c>
      <c r="C53" s="44" t="s">
        <v>25</v>
      </c>
      <c r="D53" s="199" t="s">
        <v>78</v>
      </c>
      <c r="E53" s="193" t="s">
        <v>452</v>
      </c>
      <c r="F53" s="50">
        <v>4</v>
      </c>
      <c r="G53" s="43"/>
      <c r="H53" s="105"/>
      <c r="I53" s="105"/>
      <c r="J53" s="43"/>
      <c r="K53" s="43"/>
      <c r="L53" s="43"/>
      <c r="M53" s="43"/>
      <c r="N53" s="43">
        <v>6</v>
      </c>
      <c r="O53" s="51">
        <v>0</v>
      </c>
      <c r="P53" s="43"/>
      <c r="Q53" s="43">
        <v>2</v>
      </c>
      <c r="R53" s="51">
        <v>0</v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3"/>
      <c r="AG53" s="8"/>
      <c r="AH53" s="9"/>
      <c r="AI53" s="11"/>
      <c r="AJ53" s="9"/>
      <c r="AK53" s="11"/>
      <c r="AL53" s="11"/>
      <c r="AM53" s="11"/>
      <c r="AN53" s="11"/>
      <c r="AO53" s="10"/>
    </row>
    <row r="54" spans="1:41" customFormat="1" x14ac:dyDescent="0.25">
      <c r="A54" s="124"/>
      <c r="B54" s="178">
        <v>31</v>
      </c>
      <c r="C54" s="44" t="s">
        <v>25</v>
      </c>
      <c r="D54" s="44" t="s">
        <v>62</v>
      </c>
      <c r="E54" s="190" t="s">
        <v>86</v>
      </c>
      <c r="F54" s="43">
        <v>2</v>
      </c>
      <c r="G54" s="43"/>
      <c r="H54" s="43">
        <v>2</v>
      </c>
      <c r="I54" s="104" t="s">
        <v>616</v>
      </c>
      <c r="J54" s="43">
        <f>H54*0.2</f>
        <v>0.4</v>
      </c>
      <c r="K54" s="43">
        <v>0.25</v>
      </c>
      <c r="L54" s="43">
        <v>1</v>
      </c>
      <c r="M54" s="43">
        <f>L54*0.5</f>
        <v>0.5</v>
      </c>
      <c r="N54" s="43">
        <v>1</v>
      </c>
      <c r="O54" s="43">
        <v>1</v>
      </c>
      <c r="P54" s="43" t="s">
        <v>661</v>
      </c>
      <c r="Q54" s="43">
        <v>1</v>
      </c>
      <c r="R54" s="43">
        <v>1</v>
      </c>
      <c r="S54" s="43" t="s">
        <v>593</v>
      </c>
      <c r="T54" s="43"/>
      <c r="U54" s="43"/>
      <c r="V54" s="43"/>
      <c r="W54" s="43"/>
      <c r="X54" s="43">
        <v>0.25</v>
      </c>
      <c r="Y54" s="43">
        <v>0.5</v>
      </c>
      <c r="Z54" s="43" t="s">
        <v>646</v>
      </c>
      <c r="AA54" s="43"/>
      <c r="AB54" s="43"/>
      <c r="AC54" s="43"/>
      <c r="AD54" s="43"/>
      <c r="AE54" s="43"/>
      <c r="AF54" s="3"/>
      <c r="AG54" s="8"/>
      <c r="AH54" s="9"/>
      <c r="AI54" s="11"/>
      <c r="AJ54" s="9"/>
      <c r="AK54" s="11"/>
      <c r="AL54" s="11"/>
      <c r="AM54" s="11"/>
      <c r="AN54" s="11"/>
      <c r="AO54" s="10"/>
    </row>
    <row r="55" spans="1:41" x14ac:dyDescent="0.25">
      <c r="A55" s="124"/>
      <c r="B55" s="178">
        <v>32</v>
      </c>
      <c r="C55" s="44" t="s">
        <v>25</v>
      </c>
      <c r="D55" s="44" t="s">
        <v>62</v>
      </c>
      <c r="E55" s="190" t="s">
        <v>836</v>
      </c>
      <c r="F55" s="43">
        <v>2</v>
      </c>
      <c r="G55" s="43"/>
      <c r="H55" s="43">
        <v>1</v>
      </c>
      <c r="I55" s="104" t="s">
        <v>619</v>
      </c>
      <c r="J55" s="43">
        <f>H55*0.2</f>
        <v>0.2</v>
      </c>
      <c r="K55" s="43">
        <v>0.5</v>
      </c>
      <c r="L55" s="43"/>
      <c r="M55" s="43"/>
      <c r="N55" s="43">
        <v>2</v>
      </c>
      <c r="O55" s="51">
        <v>0</v>
      </c>
      <c r="P55" s="43" t="s">
        <v>656</v>
      </c>
      <c r="Q55" s="43"/>
      <c r="R55" s="51">
        <v>0</v>
      </c>
      <c r="S55" s="43" t="s">
        <v>592</v>
      </c>
      <c r="T55" s="51" t="s">
        <v>599</v>
      </c>
      <c r="U55" s="43">
        <v>0.5</v>
      </c>
      <c r="V55" s="43">
        <v>0.5</v>
      </c>
      <c r="W55" s="40">
        <f>U55*0.25</f>
        <v>0.125</v>
      </c>
      <c r="X55" s="43">
        <v>1.5</v>
      </c>
      <c r="Y55" s="43">
        <v>1.5</v>
      </c>
      <c r="Z55" s="43" t="s">
        <v>647</v>
      </c>
      <c r="AA55" s="43"/>
      <c r="AB55" s="43"/>
      <c r="AC55" s="43"/>
      <c r="AD55" s="43"/>
      <c r="AE55" s="43"/>
      <c r="AF55" s="3"/>
      <c r="AG55" s="8"/>
      <c r="AH55" s="9"/>
      <c r="AI55" s="11"/>
      <c r="AJ55" s="9"/>
      <c r="AK55" s="11"/>
      <c r="AL55" s="11"/>
      <c r="AM55" s="11"/>
      <c r="AN55" s="11"/>
      <c r="AO55" s="10"/>
    </row>
    <row r="56" spans="1:41" s="45" customFormat="1" x14ac:dyDescent="0.25">
      <c r="A56" s="155"/>
      <c r="B56" s="178">
        <v>33</v>
      </c>
      <c r="C56" s="44" t="s">
        <v>25</v>
      </c>
      <c r="D56" s="44" t="s">
        <v>691</v>
      </c>
      <c r="E56" s="176" t="s">
        <v>742</v>
      </c>
      <c r="F56" s="44"/>
      <c r="G56" s="44"/>
      <c r="H56" s="44"/>
      <c r="I56" s="44"/>
      <c r="J56" s="44"/>
      <c r="K56" s="44"/>
      <c r="L56" s="44"/>
      <c r="M56" s="44"/>
      <c r="N56" s="44"/>
      <c r="O56" s="44">
        <v>0.5</v>
      </c>
      <c r="P56" s="44"/>
      <c r="Q56" s="44"/>
      <c r="R56" s="44"/>
      <c r="S56" s="44"/>
      <c r="T56" s="8"/>
      <c r="U56" s="44"/>
      <c r="V56" s="44"/>
      <c r="W56" s="44"/>
      <c r="X56" s="44"/>
      <c r="Y56" s="44"/>
      <c r="Z56" s="44"/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x14ac:dyDescent="0.25">
      <c r="A57" s="124"/>
      <c r="B57" s="178">
        <v>34</v>
      </c>
      <c r="C57" s="44" t="s">
        <v>771</v>
      </c>
      <c r="D57" s="44" t="s">
        <v>772</v>
      </c>
      <c r="E57" s="8" t="s">
        <v>773</v>
      </c>
      <c r="F57" s="44">
        <v>2</v>
      </c>
      <c r="G57" s="44"/>
      <c r="H57" s="44">
        <v>2</v>
      </c>
      <c r="I57" s="44" t="s">
        <v>774</v>
      </c>
      <c r="J57" s="44">
        <f>H57*0.2</f>
        <v>0.4</v>
      </c>
      <c r="K57" s="44">
        <v>0.75</v>
      </c>
      <c r="L57" s="44"/>
      <c r="M57" s="44"/>
      <c r="N57" s="44">
        <v>12</v>
      </c>
      <c r="O57" s="44">
        <v>6</v>
      </c>
      <c r="P57" s="44" t="s">
        <v>775</v>
      </c>
      <c r="Q57" s="44">
        <v>10</v>
      </c>
      <c r="R57" s="44">
        <v>6</v>
      </c>
      <c r="S57" s="44" t="s">
        <v>776</v>
      </c>
      <c r="T57" s="8"/>
      <c r="U57" s="44">
        <v>0.5</v>
      </c>
      <c r="V57" s="44">
        <v>0.5</v>
      </c>
      <c r="W57" s="44">
        <f>U57*0.25</f>
        <v>0.125</v>
      </c>
      <c r="X57" s="44">
        <v>1</v>
      </c>
      <c r="Y57" s="44">
        <v>1</v>
      </c>
      <c r="Z57" s="44" t="s">
        <v>777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x14ac:dyDescent="0.25">
      <c r="A58" s="124"/>
      <c r="B58" s="178">
        <v>35</v>
      </c>
      <c r="C58" s="44" t="s">
        <v>449</v>
      </c>
      <c r="D58" s="44" t="s">
        <v>778</v>
      </c>
      <c r="E58" s="8" t="s">
        <v>779</v>
      </c>
      <c r="F58" s="44">
        <v>2</v>
      </c>
      <c r="G58" s="44"/>
      <c r="H58" s="44">
        <v>3</v>
      </c>
      <c r="I58" s="44" t="s">
        <v>774</v>
      </c>
      <c r="J58" s="44">
        <f>H58*0.2</f>
        <v>0.60000000000000009</v>
      </c>
      <c r="K58" s="44" t="s">
        <v>357</v>
      </c>
      <c r="L58" s="44"/>
      <c r="M58" s="44"/>
      <c r="N58" s="44">
        <v>12</v>
      </c>
      <c r="O58" s="44">
        <v>12</v>
      </c>
      <c r="P58" s="44" t="s">
        <v>780</v>
      </c>
      <c r="Q58" s="44">
        <v>18</v>
      </c>
      <c r="R58" s="44">
        <v>18</v>
      </c>
      <c r="S58" s="44" t="s">
        <v>781</v>
      </c>
      <c r="T58" s="8"/>
      <c r="U58" s="44"/>
      <c r="V58" s="44"/>
      <c r="W58" s="44"/>
      <c r="X58" s="44">
        <v>1.5</v>
      </c>
      <c r="Y58" s="44">
        <v>2</v>
      </c>
      <c r="Z58" s="44" t="s">
        <v>782</v>
      </c>
      <c r="AA58" s="8"/>
      <c r="AB58" s="8"/>
      <c r="AC58" s="8"/>
      <c r="AD58" s="8"/>
      <c r="AE58" s="8"/>
      <c r="AF58" s="8"/>
      <c r="AG58" s="8"/>
      <c r="AH58" s="43"/>
      <c r="AI58" s="43"/>
      <c r="AJ58" s="43"/>
      <c r="AK58" s="43"/>
      <c r="AL58" s="43"/>
      <c r="AM58" s="43"/>
      <c r="AN58" s="43"/>
      <c r="AO58" s="43"/>
    </row>
    <row r="59" spans="1:41" s="45" customFormat="1" x14ac:dyDescent="0.25">
      <c r="A59" s="155"/>
      <c r="B59" s="178">
        <v>36</v>
      </c>
      <c r="C59" s="44" t="s">
        <v>449</v>
      </c>
      <c r="D59" s="44" t="s">
        <v>817</v>
      </c>
      <c r="E59" s="176" t="s">
        <v>820</v>
      </c>
      <c r="F59" s="44">
        <v>2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8"/>
      <c r="U59" s="44"/>
      <c r="V59" s="44"/>
      <c r="W59" s="44"/>
      <c r="X59" s="44"/>
      <c r="Y59" s="44"/>
      <c r="Z59" s="44"/>
      <c r="AA59" s="8"/>
      <c r="AB59" s="8"/>
      <c r="AC59" s="8"/>
      <c r="AD59" s="8"/>
      <c r="AE59" s="8"/>
      <c r="AF59" s="8"/>
      <c r="AG59" s="8"/>
      <c r="AH59" s="43"/>
      <c r="AI59" s="43"/>
      <c r="AJ59" s="43"/>
      <c r="AK59" s="43"/>
      <c r="AL59" s="43"/>
      <c r="AM59" s="43"/>
      <c r="AN59" s="43"/>
      <c r="AO59" s="43"/>
    </row>
    <row r="60" spans="1:41" x14ac:dyDescent="0.25">
      <c r="A60" s="124"/>
      <c r="B60" s="178">
        <v>37</v>
      </c>
      <c r="C60" s="44" t="s">
        <v>783</v>
      </c>
      <c r="D60" s="44" t="s">
        <v>784</v>
      </c>
      <c r="E60" s="8" t="s">
        <v>785</v>
      </c>
      <c r="F60" s="44">
        <v>3</v>
      </c>
      <c r="G60" s="44"/>
      <c r="H60" s="44">
        <v>2</v>
      </c>
      <c r="I60" s="44" t="s">
        <v>786</v>
      </c>
      <c r="J60" s="44">
        <f>H60*0.2</f>
        <v>0.4</v>
      </c>
      <c r="K60" s="44">
        <v>0.25</v>
      </c>
      <c r="L60" s="44">
        <v>2</v>
      </c>
      <c r="M60" s="44">
        <f>L60*0.5</f>
        <v>1</v>
      </c>
      <c r="N60" s="44">
        <v>2</v>
      </c>
      <c r="O60" s="51">
        <v>0</v>
      </c>
      <c r="P60" s="44" t="s">
        <v>787</v>
      </c>
      <c r="Q60" s="44">
        <v>2</v>
      </c>
      <c r="R60" s="51">
        <v>0</v>
      </c>
      <c r="S60" s="44" t="s">
        <v>788</v>
      </c>
      <c r="T60" s="8" t="s">
        <v>789</v>
      </c>
      <c r="U60" s="44">
        <v>0.5</v>
      </c>
      <c r="V60" s="44">
        <v>0.5</v>
      </c>
      <c r="W60" s="44">
        <f>U60*0.25</f>
        <v>0.125</v>
      </c>
      <c r="X60" s="44">
        <v>0.25</v>
      </c>
      <c r="Y60" s="44">
        <v>0.25</v>
      </c>
      <c r="Z60" s="44" t="s">
        <v>790</v>
      </c>
      <c r="AA60" s="8" t="s">
        <v>791</v>
      </c>
      <c r="AB60" s="8"/>
      <c r="AC60" s="8"/>
      <c r="AD60" s="8"/>
      <c r="AE60" s="8"/>
      <c r="AF60" s="8"/>
      <c r="AG60" s="8"/>
      <c r="AH60" s="43"/>
      <c r="AI60" s="43"/>
      <c r="AJ60" s="43"/>
      <c r="AK60" s="43"/>
      <c r="AL60" s="43"/>
      <c r="AM60" s="43"/>
      <c r="AN60" s="43"/>
      <c r="AO60" s="43"/>
    </row>
    <row r="61" spans="1:41" customFormat="1" x14ac:dyDescent="0.25">
      <c r="A61" s="124"/>
      <c r="B61" s="178">
        <v>38</v>
      </c>
      <c r="C61" s="44" t="s">
        <v>783</v>
      </c>
      <c r="D61" s="44" t="s">
        <v>784</v>
      </c>
      <c r="E61" s="8" t="s">
        <v>792</v>
      </c>
      <c r="F61" s="44">
        <v>2</v>
      </c>
      <c r="G61" s="44"/>
      <c r="H61" s="44">
        <v>3</v>
      </c>
      <c r="I61" s="44" t="s">
        <v>793</v>
      </c>
      <c r="J61" s="44">
        <f>H61*0.2</f>
        <v>0.60000000000000009</v>
      </c>
      <c r="K61" s="44">
        <v>0.25</v>
      </c>
      <c r="L61" s="44">
        <v>2</v>
      </c>
      <c r="M61" s="44">
        <f>L61*0.5</f>
        <v>1</v>
      </c>
      <c r="N61" s="44">
        <v>2</v>
      </c>
      <c r="O61" s="44">
        <v>2</v>
      </c>
      <c r="P61" s="44" t="s">
        <v>794</v>
      </c>
      <c r="Q61" s="44">
        <v>1</v>
      </c>
      <c r="R61" s="44">
        <v>1</v>
      </c>
      <c r="S61" s="44" t="s">
        <v>788</v>
      </c>
      <c r="T61" s="8"/>
      <c r="U61" s="44">
        <v>0.5</v>
      </c>
      <c r="V61" s="44">
        <v>0.5</v>
      </c>
      <c r="W61" s="44">
        <f>U61*0.25</f>
        <v>0.125</v>
      </c>
      <c r="X61" s="44">
        <v>0.5</v>
      </c>
      <c r="Y61" s="44">
        <v>1</v>
      </c>
      <c r="Z61" s="44" t="s">
        <v>790</v>
      </c>
      <c r="AA61" s="8" t="s">
        <v>795</v>
      </c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 x14ac:dyDescent="0.25">
      <c r="A62" s="124"/>
      <c r="B62" s="178">
        <v>39</v>
      </c>
      <c r="C62" s="44" t="s">
        <v>449</v>
      </c>
      <c r="D62" s="44" t="s">
        <v>796</v>
      </c>
      <c r="E62" s="8" t="s">
        <v>797</v>
      </c>
      <c r="F62" s="44">
        <v>2</v>
      </c>
      <c r="G62" s="44"/>
      <c r="H62" s="44">
        <v>3</v>
      </c>
      <c r="I62" s="44" t="s">
        <v>774</v>
      </c>
      <c r="J62" s="44">
        <f>H62*0.2</f>
        <v>0.60000000000000009</v>
      </c>
      <c r="K62" s="44">
        <v>0.25</v>
      </c>
      <c r="L62" s="44">
        <v>2</v>
      </c>
      <c r="M62" s="44">
        <f>L62*0.5</f>
        <v>1</v>
      </c>
      <c r="N62" s="44">
        <v>2</v>
      </c>
      <c r="O62" s="44">
        <v>2</v>
      </c>
      <c r="P62" s="44" t="s">
        <v>798</v>
      </c>
      <c r="Q62" s="44">
        <v>1</v>
      </c>
      <c r="R62" s="44">
        <v>1</v>
      </c>
      <c r="S62" s="44" t="s">
        <v>799</v>
      </c>
      <c r="T62" s="8"/>
      <c r="U62" s="44">
        <v>0.5</v>
      </c>
      <c r="V62" s="44">
        <v>0.5</v>
      </c>
      <c r="W62" s="44">
        <f>U62*0.25</f>
        <v>0.125</v>
      </c>
      <c r="X62" s="44">
        <v>0.5</v>
      </c>
      <c r="Y62" s="44">
        <v>1</v>
      </c>
      <c r="Z62" s="44" t="s">
        <v>800</v>
      </c>
      <c r="AA62" s="8"/>
      <c r="AB62" s="8"/>
      <c r="AC62" s="8"/>
      <c r="AD62" s="8"/>
      <c r="AE62" s="8"/>
      <c r="AF62" s="8"/>
      <c r="AG62" s="8"/>
      <c r="AH62" s="43"/>
      <c r="AI62" s="43"/>
      <c r="AJ62" s="43"/>
      <c r="AK62" s="43"/>
      <c r="AL62" s="43"/>
      <c r="AM62" s="43"/>
      <c r="AN62" s="43"/>
      <c r="AO62" s="43"/>
    </row>
    <row r="63" spans="1:41" x14ac:dyDescent="0.25">
      <c r="A63" s="124"/>
      <c r="B63" s="178">
        <v>40</v>
      </c>
      <c r="C63" s="44" t="s">
        <v>449</v>
      </c>
      <c r="D63" s="44" t="s">
        <v>778</v>
      </c>
      <c r="E63" s="8" t="s">
        <v>801</v>
      </c>
      <c r="F63" s="44">
        <v>3</v>
      </c>
      <c r="G63" s="44"/>
      <c r="H63" s="44">
        <v>3</v>
      </c>
      <c r="I63" s="44" t="s">
        <v>774</v>
      </c>
      <c r="J63" s="44">
        <f>H63*0.2</f>
        <v>0.60000000000000009</v>
      </c>
      <c r="K63" s="44">
        <v>0.25</v>
      </c>
      <c r="L63" s="44">
        <v>2</v>
      </c>
      <c r="M63" s="44">
        <f>L63*0.5</f>
        <v>1</v>
      </c>
      <c r="N63" s="44">
        <v>2</v>
      </c>
      <c r="O63" s="44">
        <v>2</v>
      </c>
      <c r="P63" s="44" t="s">
        <v>802</v>
      </c>
      <c r="Q63" s="44">
        <v>1</v>
      </c>
      <c r="R63" s="44">
        <v>1</v>
      </c>
      <c r="S63" s="44" t="s">
        <v>803</v>
      </c>
      <c r="T63" s="8"/>
      <c r="U63" s="44">
        <v>0.5</v>
      </c>
      <c r="V63" s="44">
        <v>0.5</v>
      </c>
      <c r="W63" s="44">
        <f>U63*0.25</f>
        <v>0.125</v>
      </c>
      <c r="X63" s="44">
        <v>0.5</v>
      </c>
      <c r="Y63" s="44">
        <v>1</v>
      </c>
      <c r="Z63" s="44" t="s">
        <v>804</v>
      </c>
      <c r="AA63" s="8"/>
      <c r="AB63" s="8"/>
      <c r="AC63" s="8"/>
      <c r="AD63" s="8"/>
      <c r="AE63" s="8"/>
      <c r="AF63" s="8"/>
      <c r="AG63" s="8"/>
      <c r="AH63" s="43"/>
      <c r="AI63" s="43"/>
      <c r="AJ63" s="43"/>
      <c r="AK63" s="43"/>
      <c r="AL63" s="43"/>
      <c r="AM63" s="43"/>
      <c r="AN63" s="43"/>
      <c r="AO63" s="43"/>
    </row>
    <row r="64" spans="1:41" customFormat="1" x14ac:dyDescent="0.25">
      <c r="A64" s="124"/>
      <c r="B64" s="178">
        <v>41</v>
      </c>
      <c r="C64" s="44" t="s">
        <v>449</v>
      </c>
      <c r="D64" s="44" t="s">
        <v>778</v>
      </c>
      <c r="E64" s="8" t="s">
        <v>867</v>
      </c>
      <c r="F64" s="44">
        <v>3</v>
      </c>
      <c r="G64" s="44"/>
      <c r="H64" s="44">
        <v>3</v>
      </c>
      <c r="I64" s="44" t="s">
        <v>774</v>
      </c>
      <c r="J64" s="44">
        <f>H64*0.2</f>
        <v>0.60000000000000009</v>
      </c>
      <c r="K64" s="44">
        <v>0.25</v>
      </c>
      <c r="L64" s="44">
        <v>2</v>
      </c>
      <c r="M64" s="44">
        <f>L64*0.5</f>
        <v>1</v>
      </c>
      <c r="N64" s="44">
        <v>2</v>
      </c>
      <c r="O64" s="44">
        <v>2</v>
      </c>
      <c r="P64" s="44" t="s">
        <v>802</v>
      </c>
      <c r="Q64" s="44">
        <v>1</v>
      </c>
      <c r="R64" s="44">
        <v>1</v>
      </c>
      <c r="S64" s="44" t="s">
        <v>803</v>
      </c>
      <c r="T64" s="8"/>
      <c r="U64" s="44"/>
      <c r="V64" s="44"/>
      <c r="W64" s="44"/>
      <c r="X64" s="44">
        <v>0.5</v>
      </c>
      <c r="Y64" s="44">
        <v>1</v>
      </c>
      <c r="Z64" s="44" t="s">
        <v>804</v>
      </c>
      <c r="AA64" s="8"/>
      <c r="AB64" s="8"/>
      <c r="AC64" s="8"/>
      <c r="AD64" s="8"/>
      <c r="AE64" s="8"/>
      <c r="AF64" s="8"/>
      <c r="AG64" s="8"/>
      <c r="AH64" s="43"/>
      <c r="AI64" s="43"/>
      <c r="AJ64" s="43"/>
      <c r="AK64" s="43"/>
      <c r="AL64" s="43"/>
      <c r="AM64" s="43"/>
      <c r="AN64" s="43"/>
      <c r="AO64" s="43"/>
    </row>
    <row r="65" spans="1:41" customFormat="1" x14ac:dyDescent="0.25">
      <c r="A65" s="124"/>
      <c r="B65" s="178">
        <v>42</v>
      </c>
      <c r="C65" s="44" t="s">
        <v>449</v>
      </c>
      <c r="D65" s="200" t="s">
        <v>825</v>
      </c>
      <c r="E65" s="193" t="s">
        <v>826</v>
      </c>
      <c r="F65" s="200">
        <v>4</v>
      </c>
      <c r="G65" s="44"/>
      <c r="H65" s="44"/>
      <c r="I65" s="44"/>
      <c r="J65" s="44"/>
      <c r="K65" s="44">
        <v>0.25</v>
      </c>
      <c r="L65" s="44"/>
      <c r="M65" s="44"/>
      <c r="N65" s="44">
        <v>2</v>
      </c>
      <c r="O65" s="51">
        <v>0</v>
      </c>
      <c r="P65" s="44"/>
      <c r="Q65" s="44">
        <v>1</v>
      </c>
      <c r="R65" s="51">
        <v>0</v>
      </c>
      <c r="S65" s="44"/>
      <c r="T65" s="8"/>
      <c r="U65" s="44"/>
      <c r="V65" s="44"/>
      <c r="W65" s="44"/>
      <c r="X65" s="44"/>
      <c r="Y65" s="44"/>
      <c r="Z65" s="44"/>
      <c r="AA65" s="8"/>
      <c r="AB65" s="8"/>
      <c r="AC65" s="8"/>
      <c r="AD65" s="8"/>
      <c r="AE65" s="8"/>
      <c r="AF65" s="8"/>
      <c r="AG65" s="8"/>
      <c r="AH65" s="43"/>
      <c r="AI65" s="43"/>
      <c r="AJ65" s="43"/>
      <c r="AK65" s="43"/>
      <c r="AL65" s="43"/>
      <c r="AM65" s="43"/>
      <c r="AN65" s="43"/>
      <c r="AO65" s="43"/>
    </row>
    <row r="66" spans="1:41" customFormat="1" x14ac:dyDescent="0.25">
      <c r="A66" s="124"/>
      <c r="B66" s="178"/>
      <c r="C66" s="44"/>
      <c r="D66" s="214" t="s">
        <v>866</v>
      </c>
      <c r="E66" s="213" t="s">
        <v>865</v>
      </c>
      <c r="F66" s="200"/>
      <c r="G66" s="44"/>
      <c r="H66" s="44"/>
      <c r="I66" s="44"/>
      <c r="J66" s="44"/>
      <c r="K66" s="44"/>
      <c r="L66" s="44"/>
      <c r="M66" s="44"/>
      <c r="N66" s="44"/>
      <c r="O66" s="51"/>
      <c r="P66" s="44"/>
      <c r="Q66" s="44"/>
      <c r="R66" s="51"/>
      <c r="S66" s="44"/>
      <c r="T66" s="8"/>
      <c r="U66" s="44"/>
      <c r="V66" s="44"/>
      <c r="W66" s="44"/>
      <c r="X66" s="44"/>
      <c r="Y66" s="44"/>
      <c r="Z66" s="44"/>
      <c r="AA66" s="8"/>
      <c r="AB66" s="8"/>
      <c r="AC66" s="8"/>
      <c r="AD66" s="8"/>
      <c r="AE66" s="8"/>
      <c r="AF66" s="8"/>
      <c r="AG66" s="8"/>
      <c r="AH66" s="43"/>
      <c r="AI66" s="43"/>
      <c r="AJ66" s="43"/>
      <c r="AK66" s="43"/>
      <c r="AL66" s="43"/>
      <c r="AM66" s="43"/>
      <c r="AN66" s="43"/>
      <c r="AO66" s="43"/>
    </row>
    <row r="67" spans="1:41" customFormat="1" x14ac:dyDescent="0.25">
      <c r="A67" s="124"/>
      <c r="B67" s="178">
        <v>43</v>
      </c>
      <c r="C67" s="44" t="s">
        <v>449</v>
      </c>
      <c r="D67" s="44" t="s">
        <v>778</v>
      </c>
      <c r="E67" s="8" t="s">
        <v>805</v>
      </c>
      <c r="F67" s="44">
        <v>2</v>
      </c>
      <c r="G67" s="44"/>
      <c r="H67" s="44">
        <v>1.5</v>
      </c>
      <c r="I67" s="44" t="s">
        <v>806</v>
      </c>
      <c r="J67" s="44">
        <f>H67*0.2</f>
        <v>0.30000000000000004</v>
      </c>
      <c r="K67" s="44">
        <v>0.5</v>
      </c>
      <c r="L67" s="44"/>
      <c r="M67" s="44"/>
      <c r="N67" s="44">
        <v>6</v>
      </c>
      <c r="O67" s="44">
        <v>6</v>
      </c>
      <c r="P67" s="44" t="s">
        <v>807</v>
      </c>
      <c r="Q67" s="44">
        <v>3</v>
      </c>
      <c r="R67" s="44">
        <v>3</v>
      </c>
      <c r="S67" s="44" t="s">
        <v>808</v>
      </c>
      <c r="T67" s="8" t="s">
        <v>809</v>
      </c>
      <c r="U67" s="44">
        <v>0.5</v>
      </c>
      <c r="V67" s="44">
        <v>0.5</v>
      </c>
      <c r="W67" s="44">
        <f>U67*0.25</f>
        <v>0.125</v>
      </c>
      <c r="X67" s="44">
        <v>1</v>
      </c>
      <c r="Y67" s="44">
        <v>2</v>
      </c>
      <c r="Z67" s="44" t="s">
        <v>810</v>
      </c>
      <c r="AA67" s="8"/>
      <c r="AB67" s="8"/>
      <c r="AC67" s="8"/>
      <c r="AD67" s="8"/>
      <c r="AE67" s="8"/>
      <c r="AF67" s="8"/>
      <c r="AG67" s="8"/>
      <c r="AH67" s="43"/>
      <c r="AI67" s="43"/>
      <c r="AJ67" s="43"/>
      <c r="AK67" s="43"/>
      <c r="AL67" s="43"/>
      <c r="AM67" s="43"/>
      <c r="AN67" s="43"/>
      <c r="AO67" s="43"/>
    </row>
    <row r="68" spans="1:41" customFormat="1" x14ac:dyDescent="0.25">
      <c r="A68" s="124"/>
      <c r="B68" s="178">
        <v>44</v>
      </c>
      <c r="C68" s="44" t="s">
        <v>449</v>
      </c>
      <c r="D68" s="44" t="s">
        <v>778</v>
      </c>
      <c r="E68" s="8" t="s">
        <v>811</v>
      </c>
      <c r="F68" s="44">
        <v>3</v>
      </c>
      <c r="G68" s="44"/>
      <c r="H68" s="44">
        <v>1</v>
      </c>
      <c r="I68" s="44" t="s">
        <v>812</v>
      </c>
      <c r="J68" s="44">
        <f>H68*0.2</f>
        <v>0.2</v>
      </c>
      <c r="K68" s="44">
        <v>0.5</v>
      </c>
      <c r="L68" s="44"/>
      <c r="M68" s="44"/>
      <c r="N68" s="44">
        <v>3</v>
      </c>
      <c r="O68" s="44">
        <v>3</v>
      </c>
      <c r="P68" s="44" t="s">
        <v>813</v>
      </c>
      <c r="Q68" s="44">
        <v>2</v>
      </c>
      <c r="R68" s="44">
        <v>2</v>
      </c>
      <c r="S68" s="44" t="s">
        <v>776</v>
      </c>
      <c r="T68" s="8"/>
      <c r="U68" s="44">
        <v>0.5</v>
      </c>
      <c r="V68" s="44">
        <v>0.5</v>
      </c>
      <c r="W68" s="44">
        <f>U68*0.25</f>
        <v>0.125</v>
      </c>
      <c r="X68" s="44">
        <v>1</v>
      </c>
      <c r="Y68" s="44">
        <v>2</v>
      </c>
      <c r="Z68" s="44" t="s">
        <v>777</v>
      </c>
      <c r="AA68" s="8"/>
      <c r="AB68" s="8"/>
      <c r="AC68" s="8"/>
      <c r="AD68" s="8"/>
      <c r="AE68" s="8"/>
      <c r="AF68" s="8"/>
      <c r="AG68" s="8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A69" s="124"/>
      <c r="B69" s="178">
        <v>45</v>
      </c>
      <c r="C69" s="44" t="s">
        <v>449</v>
      </c>
      <c r="D69" s="44" t="s">
        <v>778</v>
      </c>
      <c r="E69" s="8" t="s">
        <v>814</v>
      </c>
      <c r="F69" s="44">
        <v>2</v>
      </c>
      <c r="G69" s="44"/>
      <c r="H69" s="44">
        <v>1</v>
      </c>
      <c r="I69" s="44" t="s">
        <v>806</v>
      </c>
      <c r="J69" s="44">
        <f>H69*0.2</f>
        <v>0.2</v>
      </c>
      <c r="K69" s="44">
        <v>0.5</v>
      </c>
      <c r="L69" s="44">
        <v>1</v>
      </c>
      <c r="M69" s="44">
        <f>L69*0.5</f>
        <v>0.5</v>
      </c>
      <c r="N69" s="44">
        <v>3</v>
      </c>
      <c r="O69" s="44">
        <v>3</v>
      </c>
      <c r="P69" s="44" t="s">
        <v>815</v>
      </c>
      <c r="Q69" s="44">
        <v>3</v>
      </c>
      <c r="R69" s="44">
        <v>3</v>
      </c>
      <c r="S69" s="44" t="s">
        <v>816</v>
      </c>
      <c r="T69" s="8"/>
      <c r="U69" s="44">
        <v>0.5</v>
      </c>
      <c r="V69" s="44">
        <v>0.5</v>
      </c>
      <c r="W69" s="44">
        <f>U69*0.25</f>
        <v>0.125</v>
      </c>
      <c r="X69" s="44">
        <v>0.5</v>
      </c>
      <c r="Y69" s="44">
        <v>1</v>
      </c>
      <c r="Z69" s="44" t="s">
        <v>810</v>
      </c>
      <c r="AA69" s="8"/>
      <c r="AB69" s="8"/>
      <c r="AC69" s="8"/>
      <c r="AD69" s="8"/>
      <c r="AE69" s="8"/>
      <c r="AF69" s="8"/>
      <c r="AG69" s="8"/>
      <c r="AH69" s="43"/>
      <c r="AI69" s="43"/>
      <c r="AJ69" s="43"/>
      <c r="AK69" s="43"/>
      <c r="AL69" s="43"/>
      <c r="AM69" s="43"/>
      <c r="AN69" s="43"/>
      <c r="AO69" s="43"/>
    </row>
    <row r="70" spans="1:41" s="45" customFormat="1" x14ac:dyDescent="0.25">
      <c r="A70" s="155"/>
      <c r="B70" s="178">
        <v>46</v>
      </c>
      <c r="C70" s="44" t="s">
        <v>449</v>
      </c>
      <c r="D70" s="44" t="s">
        <v>778</v>
      </c>
      <c r="E70" s="176" t="s">
        <v>743</v>
      </c>
      <c r="F70" s="44">
        <v>3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8"/>
      <c r="U70" s="44"/>
      <c r="V70" s="44"/>
      <c r="W70" s="44"/>
      <c r="X70" s="44"/>
      <c r="Y70" s="44"/>
      <c r="Z70" s="44"/>
      <c r="AA70" s="8"/>
      <c r="AB70" s="8"/>
      <c r="AC70" s="8"/>
      <c r="AD70" s="8"/>
      <c r="AE70" s="8"/>
      <c r="AF70" s="8"/>
      <c r="AG70" s="8"/>
      <c r="AH70" s="43"/>
      <c r="AI70" s="43"/>
      <c r="AJ70" s="43"/>
      <c r="AK70" s="43"/>
      <c r="AL70" s="43"/>
      <c r="AM70" s="43"/>
      <c r="AN70" s="43"/>
      <c r="AO70" s="43"/>
    </row>
    <row r="71" spans="1:41" s="45" customFormat="1" x14ac:dyDescent="0.25">
      <c r="A71" s="155"/>
      <c r="B71" s="178">
        <v>47</v>
      </c>
      <c r="C71" s="44" t="s">
        <v>449</v>
      </c>
      <c r="D71" s="44" t="s">
        <v>778</v>
      </c>
      <c r="E71" s="176" t="s">
        <v>744</v>
      </c>
      <c r="F71" s="44">
        <v>3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8"/>
      <c r="U71" s="44"/>
      <c r="V71" s="44"/>
      <c r="W71" s="44"/>
      <c r="X71" s="44"/>
      <c r="Y71" s="44"/>
      <c r="Z71" s="44"/>
      <c r="AA71" s="8"/>
      <c r="AB71" s="8"/>
      <c r="AC71" s="8"/>
      <c r="AD71" s="8"/>
      <c r="AE71" s="8"/>
      <c r="AF71" s="8"/>
      <c r="AG71" s="8"/>
      <c r="AH71" s="43"/>
      <c r="AI71" s="43"/>
      <c r="AJ71" s="43"/>
      <c r="AK71" s="43"/>
      <c r="AL71" s="43"/>
      <c r="AM71" s="43"/>
      <c r="AN71" s="43"/>
      <c r="AO71" s="43"/>
    </row>
    <row r="72" spans="1:41" customFormat="1" x14ac:dyDescent="0.25">
      <c r="A72" s="124"/>
      <c r="B72" s="178">
        <v>48</v>
      </c>
      <c r="C72" s="44" t="s">
        <v>449</v>
      </c>
      <c r="D72" s="199" t="s">
        <v>76</v>
      </c>
      <c r="E72" s="193" t="s">
        <v>95</v>
      </c>
      <c r="F72" s="50">
        <v>4</v>
      </c>
      <c r="G72" s="43"/>
      <c r="H72" s="105"/>
      <c r="I72" s="105"/>
      <c r="J72" s="43"/>
      <c r="K72" s="43">
        <v>1</v>
      </c>
      <c r="L72" s="43"/>
      <c r="M72" s="43"/>
      <c r="N72" s="43">
        <v>8</v>
      </c>
      <c r="O72" s="51">
        <v>0</v>
      </c>
      <c r="P72" s="43"/>
      <c r="Q72" s="43">
        <v>18</v>
      </c>
      <c r="R72" s="51">
        <v>0</v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3"/>
      <c r="AG72" s="16"/>
      <c r="AH72" s="43"/>
      <c r="AI72" s="43"/>
      <c r="AJ72" s="43"/>
      <c r="AK72" s="43"/>
      <c r="AL72" s="43"/>
      <c r="AM72" s="43"/>
      <c r="AN72" s="43"/>
      <c r="AO72" s="43"/>
    </row>
    <row r="73" spans="1:41" x14ac:dyDescent="0.25">
      <c r="A73" s="124"/>
      <c r="B73" s="178">
        <v>49</v>
      </c>
      <c r="C73" s="44" t="s">
        <v>26</v>
      </c>
      <c r="D73" s="44" t="s">
        <v>90</v>
      </c>
      <c r="E73" s="190" t="s">
        <v>92</v>
      </c>
      <c r="F73" s="43">
        <v>2</v>
      </c>
      <c r="G73" s="43"/>
      <c r="H73" s="43">
        <v>2</v>
      </c>
      <c r="I73" s="104" t="s">
        <v>614</v>
      </c>
      <c r="J73" s="43">
        <f>H73*0.2</f>
        <v>0.4</v>
      </c>
      <c r="K73" s="43">
        <v>0.5</v>
      </c>
      <c r="L73" s="43"/>
      <c r="M73" s="43"/>
      <c r="N73" s="43">
        <v>12</v>
      </c>
      <c r="O73" s="51">
        <v>6</v>
      </c>
      <c r="P73" s="43" t="s">
        <v>662</v>
      </c>
      <c r="Q73" s="43">
        <v>10</v>
      </c>
      <c r="R73" s="51">
        <v>5</v>
      </c>
      <c r="S73" s="43" t="s">
        <v>593</v>
      </c>
      <c r="T73" s="43"/>
      <c r="U73" s="43">
        <v>1</v>
      </c>
      <c r="V73" s="43">
        <v>1</v>
      </c>
      <c r="W73" s="40">
        <f t="shared" ref="W73:W80" si="0">U73*0.25</f>
        <v>0.25</v>
      </c>
      <c r="X73" s="43">
        <v>1.5</v>
      </c>
      <c r="Y73" s="43">
        <v>2</v>
      </c>
      <c r="Z73" s="43" t="s">
        <v>649</v>
      </c>
      <c r="AA73" s="43"/>
      <c r="AB73" s="43"/>
      <c r="AC73" s="43"/>
      <c r="AD73" s="43"/>
      <c r="AE73" s="43"/>
      <c r="AF73" s="3"/>
      <c r="AG73" s="16"/>
      <c r="AH73" s="8"/>
      <c r="AI73" s="8"/>
      <c r="AJ73" s="8"/>
      <c r="AK73" s="8"/>
      <c r="AL73" s="16"/>
      <c r="AM73" s="16"/>
      <c r="AN73" s="16"/>
      <c r="AO73" s="6"/>
    </row>
    <row r="74" spans="1:41" customFormat="1" x14ac:dyDescent="0.25">
      <c r="A74" s="124"/>
      <c r="B74" s="178">
        <v>50</v>
      </c>
      <c r="C74" s="44" t="s">
        <v>26</v>
      </c>
      <c r="D74" s="44" t="s">
        <v>90</v>
      </c>
      <c r="E74" s="190" t="s">
        <v>93</v>
      </c>
      <c r="F74" s="43">
        <v>2</v>
      </c>
      <c r="G74" s="43"/>
      <c r="H74" s="43">
        <v>1.5</v>
      </c>
      <c r="I74" s="104" t="s">
        <v>614</v>
      </c>
      <c r="J74" s="43">
        <f>H74*0.2</f>
        <v>0.30000000000000004</v>
      </c>
      <c r="K74" s="43">
        <v>0.5</v>
      </c>
      <c r="L74" s="43"/>
      <c r="M74" s="43"/>
      <c r="N74" s="43">
        <v>2</v>
      </c>
      <c r="O74" s="51">
        <v>3</v>
      </c>
      <c r="P74" s="43" t="s">
        <v>655</v>
      </c>
      <c r="Q74" s="43">
        <v>2</v>
      </c>
      <c r="R74" s="51">
        <v>4</v>
      </c>
      <c r="S74" s="43" t="s">
        <v>593</v>
      </c>
      <c r="T74" s="43"/>
      <c r="U74" s="43">
        <v>0.5</v>
      </c>
      <c r="V74" s="43">
        <v>0.5</v>
      </c>
      <c r="W74" s="40">
        <f t="shared" si="0"/>
        <v>0.125</v>
      </c>
      <c r="X74" s="43">
        <v>1</v>
      </c>
      <c r="Y74" s="43">
        <v>1.5</v>
      </c>
      <c r="Z74" s="43" t="s">
        <v>650</v>
      </c>
      <c r="AA74" s="43"/>
      <c r="AB74" s="43"/>
      <c r="AC74" s="43"/>
      <c r="AD74" s="43"/>
      <c r="AE74" s="43"/>
      <c r="AF74" s="3"/>
      <c r="AG74" s="16"/>
      <c r="AH74" s="8"/>
      <c r="AI74" s="8"/>
      <c r="AJ74" s="8"/>
      <c r="AK74" s="8"/>
      <c r="AL74" s="16"/>
      <c r="AM74" s="16"/>
      <c r="AN74" s="16"/>
      <c r="AO74" s="6"/>
    </row>
    <row r="75" spans="1:41" x14ac:dyDescent="0.25">
      <c r="A75" s="124"/>
      <c r="B75" s="178">
        <v>51</v>
      </c>
      <c r="C75" s="44" t="s">
        <v>26</v>
      </c>
      <c r="D75" s="44" t="s">
        <v>90</v>
      </c>
      <c r="E75" s="190" t="s">
        <v>873</v>
      </c>
      <c r="F75" s="43">
        <v>3</v>
      </c>
      <c r="G75" s="43"/>
      <c r="H75" s="43">
        <v>2</v>
      </c>
      <c r="I75" s="104" t="s">
        <v>614</v>
      </c>
      <c r="J75" s="43">
        <f>H75*0.2</f>
        <v>0.4</v>
      </c>
      <c r="K75" s="43">
        <v>0.75</v>
      </c>
      <c r="L75" s="43"/>
      <c r="M75" s="43"/>
      <c r="N75" s="43">
        <v>6</v>
      </c>
      <c r="O75" s="43">
        <v>6</v>
      </c>
      <c r="P75" s="43" t="s">
        <v>656</v>
      </c>
      <c r="Q75" s="43">
        <v>6</v>
      </c>
      <c r="R75" s="43">
        <v>6</v>
      </c>
      <c r="S75" s="43" t="s">
        <v>592</v>
      </c>
      <c r="T75" s="43"/>
      <c r="U75" s="43">
        <v>0.5</v>
      </c>
      <c r="V75" s="43">
        <v>0.5</v>
      </c>
      <c r="W75" s="40">
        <f t="shared" si="0"/>
        <v>0.125</v>
      </c>
      <c r="X75" s="43">
        <v>2</v>
      </c>
      <c r="Y75" s="43">
        <v>2.5</v>
      </c>
      <c r="Z75" s="43" t="s">
        <v>649</v>
      </c>
      <c r="AA75" s="43"/>
      <c r="AB75" s="43"/>
      <c r="AC75" s="43"/>
      <c r="AD75" s="43"/>
      <c r="AE75" s="43"/>
      <c r="AF75" s="3"/>
      <c r="AG75" s="16"/>
      <c r="AH75" s="8"/>
      <c r="AI75" s="8"/>
      <c r="AJ75" s="8"/>
      <c r="AK75" s="8"/>
      <c r="AL75" s="16"/>
      <c r="AM75" s="16"/>
      <c r="AN75" s="16"/>
      <c r="AO75" s="6"/>
    </row>
    <row r="76" spans="1:41" x14ac:dyDescent="0.25">
      <c r="A76" s="124"/>
      <c r="B76" s="178">
        <v>52</v>
      </c>
      <c r="C76" s="44" t="s">
        <v>26</v>
      </c>
      <c r="D76" s="44" t="s">
        <v>90</v>
      </c>
      <c r="E76" s="190" t="s">
        <v>752</v>
      </c>
      <c r="F76" s="43">
        <v>3</v>
      </c>
      <c r="G76" s="43"/>
      <c r="H76" s="43">
        <v>1.5</v>
      </c>
      <c r="I76" s="104" t="s">
        <v>619</v>
      </c>
      <c r="J76" s="43">
        <f>H76*0.2</f>
        <v>0.30000000000000004</v>
      </c>
      <c r="K76" s="43">
        <v>1</v>
      </c>
      <c r="L76" s="43"/>
      <c r="M76" s="43"/>
      <c r="N76" s="43">
        <v>6</v>
      </c>
      <c r="O76" s="51">
        <v>12</v>
      </c>
      <c r="P76" s="43" t="s">
        <v>656</v>
      </c>
      <c r="Q76" s="43">
        <v>18</v>
      </c>
      <c r="R76" s="51">
        <v>12</v>
      </c>
      <c r="S76" s="43" t="s">
        <v>593</v>
      </c>
      <c r="T76" s="43"/>
      <c r="U76" s="43">
        <v>1</v>
      </c>
      <c r="V76" s="43">
        <v>1</v>
      </c>
      <c r="W76" s="40">
        <f t="shared" si="0"/>
        <v>0.25</v>
      </c>
      <c r="X76" s="43">
        <v>2</v>
      </c>
      <c r="Y76" s="43">
        <v>3</v>
      </c>
      <c r="Z76" s="43" t="s">
        <v>649</v>
      </c>
      <c r="AA76" s="43"/>
      <c r="AB76" s="43"/>
      <c r="AC76" s="43"/>
      <c r="AD76" s="43"/>
      <c r="AE76" s="43"/>
      <c r="AF76" s="3"/>
      <c r="AG76" s="16"/>
      <c r="AH76" s="8"/>
      <c r="AI76" s="8"/>
      <c r="AJ76" s="8"/>
      <c r="AK76" s="8"/>
      <c r="AL76" s="16"/>
      <c r="AM76" s="16"/>
      <c r="AN76" s="16"/>
      <c r="AO76" s="6"/>
    </row>
    <row r="77" spans="1:41" s="223" customFormat="1" x14ac:dyDescent="0.25">
      <c r="A77" s="215" t="s">
        <v>874</v>
      </c>
      <c r="B77" s="216">
        <v>53</v>
      </c>
      <c r="C77" s="216" t="s">
        <v>26</v>
      </c>
      <c r="D77" s="216" t="s">
        <v>125</v>
      </c>
      <c r="E77" s="217" t="s">
        <v>126</v>
      </c>
      <c r="F77" s="218">
        <v>3</v>
      </c>
      <c r="G77" s="218"/>
      <c r="H77" s="218">
        <v>1.5</v>
      </c>
      <c r="I77" s="219" t="s">
        <v>619</v>
      </c>
      <c r="J77" s="218">
        <f>H77*0.2</f>
        <v>0.30000000000000004</v>
      </c>
      <c r="K77" s="218">
        <v>0.25</v>
      </c>
      <c r="L77" s="218"/>
      <c r="M77" s="218"/>
      <c r="N77" s="218">
        <v>3</v>
      </c>
      <c r="O77" s="218">
        <v>3</v>
      </c>
      <c r="P77" s="218" t="s">
        <v>656</v>
      </c>
      <c r="Q77" s="218">
        <v>12</v>
      </c>
      <c r="R77" s="218">
        <v>12</v>
      </c>
      <c r="S77" s="218" t="s">
        <v>592</v>
      </c>
      <c r="T77" s="218"/>
      <c r="U77" s="218">
        <v>0.5</v>
      </c>
      <c r="V77" s="218">
        <v>0.5</v>
      </c>
      <c r="W77" s="216">
        <f t="shared" si="0"/>
        <v>0.125</v>
      </c>
      <c r="X77" s="218">
        <v>0.5</v>
      </c>
      <c r="Y77" s="218">
        <v>2</v>
      </c>
      <c r="Z77" s="218" t="s">
        <v>650</v>
      </c>
      <c r="AA77" s="218"/>
      <c r="AB77" s="218"/>
      <c r="AC77" s="218"/>
      <c r="AD77" s="218"/>
      <c r="AE77" s="218"/>
      <c r="AF77" s="220"/>
      <c r="AG77" s="221"/>
      <c r="AH77" s="221"/>
      <c r="AI77" s="221"/>
      <c r="AJ77" s="221"/>
      <c r="AK77" s="221"/>
      <c r="AL77" s="221"/>
      <c r="AM77" s="221"/>
      <c r="AN77" s="221"/>
      <c r="AO77" s="222"/>
    </row>
    <row r="78" spans="1:41" s="45" customFormat="1" x14ac:dyDescent="0.25">
      <c r="A78" s="227"/>
      <c r="B78" s="178">
        <v>54</v>
      </c>
      <c r="C78" s="228" t="s">
        <v>28</v>
      </c>
      <c r="D78" s="228" t="s">
        <v>64</v>
      </c>
      <c r="E78" s="213" t="s">
        <v>737</v>
      </c>
      <c r="F78" s="186">
        <v>2</v>
      </c>
      <c r="G78" s="186"/>
      <c r="H78" s="186" t="s">
        <v>443</v>
      </c>
      <c r="I78" s="229" t="s">
        <v>616</v>
      </c>
      <c r="J78" s="186"/>
      <c r="K78" s="186">
        <v>0.25</v>
      </c>
      <c r="L78" s="186"/>
      <c r="M78" s="186"/>
      <c r="N78" s="186">
        <v>4</v>
      </c>
      <c r="O78" s="186">
        <v>4</v>
      </c>
      <c r="P78" s="186" t="s">
        <v>656</v>
      </c>
      <c r="Q78" s="186">
        <v>3</v>
      </c>
      <c r="R78" s="230">
        <v>1</v>
      </c>
      <c r="S78" s="186" t="s">
        <v>593</v>
      </c>
      <c r="T78" s="186"/>
      <c r="U78" s="186">
        <v>1</v>
      </c>
      <c r="V78" s="186">
        <v>1</v>
      </c>
      <c r="W78" s="178">
        <f t="shared" si="0"/>
        <v>0.25</v>
      </c>
      <c r="X78" s="186">
        <v>0.5</v>
      </c>
      <c r="Y78" s="186">
        <v>1</v>
      </c>
      <c r="Z78" s="186" t="s">
        <v>650</v>
      </c>
      <c r="AA78" s="186"/>
      <c r="AB78" s="186"/>
      <c r="AC78" s="186"/>
      <c r="AD78" s="186"/>
      <c r="AE78" s="186"/>
      <c r="AF78" s="231"/>
      <c r="AG78" s="174"/>
      <c r="AH78" s="232"/>
      <c r="AI78" s="233"/>
      <c r="AJ78" s="232"/>
      <c r="AK78" s="233"/>
      <c r="AL78" s="233"/>
      <c r="AM78" s="233"/>
      <c r="AN78" s="233"/>
      <c r="AO78" s="234"/>
    </row>
    <row r="79" spans="1:41" customFormat="1" x14ac:dyDescent="0.25">
      <c r="A79" s="124"/>
      <c r="B79" s="178">
        <v>55</v>
      </c>
      <c r="C79" s="44" t="s">
        <v>25</v>
      </c>
      <c r="D79" s="44" t="s">
        <v>64</v>
      </c>
      <c r="E79" s="195" t="s">
        <v>77</v>
      </c>
      <c r="F79" s="43">
        <v>2</v>
      </c>
      <c r="G79" s="43"/>
      <c r="H79" s="43">
        <v>1</v>
      </c>
      <c r="I79" s="170" t="s">
        <v>619</v>
      </c>
      <c r="J79" s="43">
        <f>H79*0.2</f>
        <v>0.2</v>
      </c>
      <c r="K79" s="43">
        <v>0.25</v>
      </c>
      <c r="L79" s="43"/>
      <c r="M79" s="43"/>
      <c r="N79" s="43">
        <v>2</v>
      </c>
      <c r="O79" s="43">
        <v>2</v>
      </c>
      <c r="P79" s="43" t="s">
        <v>656</v>
      </c>
      <c r="Q79" s="43"/>
      <c r="R79" s="43"/>
      <c r="S79" s="43"/>
      <c r="T79" s="43"/>
      <c r="U79" s="43">
        <v>1</v>
      </c>
      <c r="V79" s="43">
        <v>1</v>
      </c>
      <c r="W79" s="40">
        <f t="shared" si="0"/>
        <v>0.25</v>
      </c>
      <c r="X79" s="43">
        <v>0.25</v>
      </c>
      <c r="Y79" s="43">
        <v>0.5</v>
      </c>
      <c r="Z79" s="43" t="s">
        <v>650</v>
      </c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x14ac:dyDescent="0.25">
      <c r="A80" s="124"/>
      <c r="B80" s="178">
        <v>56</v>
      </c>
      <c r="C80" s="44" t="s">
        <v>25</v>
      </c>
      <c r="D80" s="44" t="s">
        <v>64</v>
      </c>
      <c r="E80" s="190" t="s">
        <v>733</v>
      </c>
      <c r="F80" s="43">
        <v>2</v>
      </c>
      <c r="G80" s="43"/>
      <c r="H80" s="43">
        <v>0.5</v>
      </c>
      <c r="I80" s="104" t="s">
        <v>619</v>
      </c>
      <c r="J80" s="43">
        <f>H80*0.2</f>
        <v>0.1</v>
      </c>
      <c r="K80" s="43">
        <v>0.25</v>
      </c>
      <c r="L80" s="43"/>
      <c r="M80" s="43"/>
      <c r="N80" s="43">
        <v>2</v>
      </c>
      <c r="O80" s="51">
        <v>6</v>
      </c>
      <c r="P80" s="43" t="s">
        <v>656</v>
      </c>
      <c r="Q80" s="43">
        <v>1</v>
      </c>
      <c r="R80" s="51">
        <v>5</v>
      </c>
      <c r="S80" s="43" t="s">
        <v>593</v>
      </c>
      <c r="T80" s="43" t="s">
        <v>434</v>
      </c>
      <c r="U80" s="43">
        <v>0.5</v>
      </c>
      <c r="V80" s="43">
        <v>0.5</v>
      </c>
      <c r="W80" s="40">
        <f t="shared" si="0"/>
        <v>0.125</v>
      </c>
      <c r="X80" s="43">
        <v>0.25</v>
      </c>
      <c r="Y80" s="43">
        <v>0.5</v>
      </c>
      <c r="Z80" s="43" t="s">
        <v>650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x14ac:dyDescent="0.25">
      <c r="A81" s="124"/>
      <c r="B81" s="178">
        <v>57</v>
      </c>
      <c r="C81" s="44" t="s">
        <v>760</v>
      </c>
      <c r="D81" s="44" t="s">
        <v>732</v>
      </c>
      <c r="E81" s="191" t="s">
        <v>734</v>
      </c>
      <c r="F81" s="43">
        <v>3</v>
      </c>
      <c r="G81" s="43"/>
      <c r="H81" s="43"/>
      <c r="I81" s="104"/>
      <c r="J81" s="43"/>
      <c r="K81" s="43"/>
      <c r="L81" s="43"/>
      <c r="M81" s="43"/>
      <c r="N81" s="43"/>
      <c r="O81" s="43">
        <v>1</v>
      </c>
      <c r="P81" s="43"/>
      <c r="Q81" s="43"/>
      <c r="R81" s="43">
        <v>0</v>
      </c>
      <c r="S81" s="43"/>
      <c r="T81" s="43"/>
      <c r="U81" s="43"/>
      <c r="V81" s="43"/>
      <c r="W81" s="40"/>
      <c r="X81" s="43"/>
      <c r="Y81" s="43"/>
      <c r="Z81" s="43"/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24"/>
      <c r="B82" s="178">
        <v>58</v>
      </c>
      <c r="C82" s="44" t="s">
        <v>25</v>
      </c>
      <c r="D82" s="44" t="s">
        <v>64</v>
      </c>
      <c r="E82" s="190" t="s">
        <v>82</v>
      </c>
      <c r="F82" s="43">
        <v>2</v>
      </c>
      <c r="G82" s="43"/>
      <c r="H82" s="43">
        <v>3</v>
      </c>
      <c r="I82" s="104" t="s">
        <v>620</v>
      </c>
      <c r="J82" s="43">
        <f>H82*0.2</f>
        <v>0.60000000000000009</v>
      </c>
      <c r="K82" s="43">
        <v>0.5</v>
      </c>
      <c r="L82" s="43"/>
      <c r="M82" s="43"/>
      <c r="N82" s="43">
        <v>2</v>
      </c>
      <c r="O82" s="43">
        <v>2</v>
      </c>
      <c r="P82" s="43" t="s">
        <v>656</v>
      </c>
      <c r="Q82" s="43">
        <v>6</v>
      </c>
      <c r="R82" s="43">
        <v>6</v>
      </c>
      <c r="S82" s="43" t="s">
        <v>593</v>
      </c>
      <c r="T82" s="43"/>
      <c r="U82" s="43"/>
      <c r="V82" s="43"/>
      <c r="W82" s="40"/>
      <c r="X82" s="43">
        <v>0.5</v>
      </c>
      <c r="Y82" s="43">
        <v>1</v>
      </c>
      <c r="Z82" s="43" t="s">
        <v>650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x14ac:dyDescent="0.25">
      <c r="A83" s="124"/>
      <c r="B83" s="178">
        <v>59</v>
      </c>
      <c r="C83" s="44" t="s">
        <v>25</v>
      </c>
      <c r="D83" s="44" t="s">
        <v>64</v>
      </c>
      <c r="E83" s="190" t="s">
        <v>83</v>
      </c>
      <c r="F83" s="43">
        <v>3</v>
      </c>
      <c r="G83" s="43"/>
      <c r="H83" s="43">
        <v>0.5</v>
      </c>
      <c r="I83" s="104" t="s">
        <v>619</v>
      </c>
      <c r="J83" s="43">
        <f>H83*0.2</f>
        <v>0.1</v>
      </c>
      <c r="K83" s="43">
        <v>0.5</v>
      </c>
      <c r="L83" s="43"/>
      <c r="M83" s="43"/>
      <c r="N83" s="43">
        <v>1.5</v>
      </c>
      <c r="O83" s="43">
        <v>1.5</v>
      </c>
      <c r="P83" s="43" t="s">
        <v>655</v>
      </c>
      <c r="Q83" s="43"/>
      <c r="R83" s="43"/>
      <c r="S83" s="43"/>
      <c r="T83" s="43"/>
      <c r="U83" s="43">
        <v>0.5</v>
      </c>
      <c r="V83" s="43">
        <v>0.5</v>
      </c>
      <c r="W83" s="40">
        <f>U83*0.25</f>
        <v>0.125</v>
      </c>
      <c r="X83" s="43">
        <v>1</v>
      </c>
      <c r="Y83" s="43">
        <v>1.5</v>
      </c>
      <c r="Z83" s="43" t="s">
        <v>649</v>
      </c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124"/>
      <c r="B84" s="178">
        <v>60</v>
      </c>
      <c r="C84" s="44" t="s">
        <v>25</v>
      </c>
      <c r="D84" s="44" t="s">
        <v>64</v>
      </c>
      <c r="E84" s="190" t="s">
        <v>84</v>
      </c>
      <c r="F84" s="43">
        <v>3</v>
      </c>
      <c r="G84" s="43"/>
      <c r="H84" s="43">
        <v>1</v>
      </c>
      <c r="I84" s="104" t="s">
        <v>619</v>
      </c>
      <c r="J84" s="43">
        <f>H84*0.2</f>
        <v>0.2</v>
      </c>
      <c r="K84" s="43">
        <v>0.5</v>
      </c>
      <c r="L84" s="43"/>
      <c r="M84" s="43"/>
      <c r="N84" s="43">
        <v>3</v>
      </c>
      <c r="O84" s="43">
        <v>3</v>
      </c>
      <c r="P84" s="43" t="s">
        <v>655</v>
      </c>
      <c r="Q84" s="43">
        <v>2</v>
      </c>
      <c r="R84" s="43">
        <v>2</v>
      </c>
      <c r="S84" s="43" t="s">
        <v>601</v>
      </c>
      <c r="T84" s="43"/>
      <c r="U84" s="43">
        <v>0.5</v>
      </c>
      <c r="V84" s="43">
        <v>0.5</v>
      </c>
      <c r="W84" s="40">
        <f>U84*0.25</f>
        <v>0.125</v>
      </c>
      <c r="X84" s="43">
        <v>1</v>
      </c>
      <c r="Y84" s="43">
        <v>1.5</v>
      </c>
      <c r="Z84" s="43" t="s">
        <v>649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 x14ac:dyDescent="0.25">
      <c r="A85" s="124"/>
      <c r="B85" s="178">
        <v>61</v>
      </c>
      <c r="C85" s="44" t="s">
        <v>25</v>
      </c>
      <c r="D85" s="44" t="s">
        <v>64</v>
      </c>
      <c r="E85" s="190" t="s">
        <v>85</v>
      </c>
      <c r="F85" s="43">
        <v>3</v>
      </c>
      <c r="G85" s="43"/>
      <c r="H85" s="43">
        <v>2</v>
      </c>
      <c r="I85" s="104" t="s">
        <v>619</v>
      </c>
      <c r="J85" s="43">
        <f>H85*0.2</f>
        <v>0.4</v>
      </c>
      <c r="K85" s="43">
        <v>1</v>
      </c>
      <c r="L85" s="43"/>
      <c r="M85" s="43"/>
      <c r="N85" s="43">
        <v>12</v>
      </c>
      <c r="O85" s="43">
        <v>12</v>
      </c>
      <c r="P85" s="43" t="s">
        <v>655</v>
      </c>
      <c r="Q85" s="43">
        <v>2</v>
      </c>
      <c r="R85" s="43">
        <v>2</v>
      </c>
      <c r="S85" s="43" t="s">
        <v>601</v>
      </c>
      <c r="T85" s="43"/>
      <c r="U85" s="43">
        <v>2</v>
      </c>
      <c r="V85" s="43">
        <v>2</v>
      </c>
      <c r="W85" s="40">
        <f>U85*0.25</f>
        <v>0.5</v>
      </c>
      <c r="X85" s="43">
        <v>1</v>
      </c>
      <c r="Y85" s="43">
        <v>1.5</v>
      </c>
      <c r="Z85" s="43" t="s">
        <v>649</v>
      </c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s="45" customFormat="1" x14ac:dyDescent="0.25">
      <c r="A86" s="155"/>
      <c r="B86" s="178">
        <v>62</v>
      </c>
      <c r="C86" s="44" t="s">
        <v>25</v>
      </c>
      <c r="D86" s="44" t="s">
        <v>64</v>
      </c>
      <c r="E86" s="176" t="s">
        <v>837</v>
      </c>
      <c r="F86" s="43">
        <v>3</v>
      </c>
      <c r="G86" s="44"/>
      <c r="H86" s="44"/>
      <c r="I86" s="44"/>
      <c r="J86" s="44"/>
      <c r="K86" s="44"/>
      <c r="L86" s="44"/>
      <c r="M86" s="44"/>
      <c r="N86" s="44"/>
      <c r="O86" s="51">
        <v>3</v>
      </c>
      <c r="P86" s="44"/>
      <c r="Q86" s="43"/>
      <c r="R86" s="43">
        <v>3</v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x14ac:dyDescent="0.25">
      <c r="A87" s="155"/>
      <c r="B87" s="178">
        <v>63</v>
      </c>
      <c r="C87" s="44" t="s">
        <v>25</v>
      </c>
      <c r="D87" s="44" t="s">
        <v>766</v>
      </c>
      <c r="E87" s="176" t="s">
        <v>840</v>
      </c>
      <c r="F87" s="43">
        <v>3</v>
      </c>
      <c r="G87" s="44"/>
      <c r="H87" s="44"/>
      <c r="I87" s="44"/>
      <c r="J87" s="44"/>
      <c r="K87" s="44"/>
      <c r="L87" s="44"/>
      <c r="M87" s="44"/>
      <c r="N87" s="44"/>
      <c r="O87" s="51">
        <v>2</v>
      </c>
      <c r="P87" s="44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1:41" s="45" customFormat="1" x14ac:dyDescent="0.25">
      <c r="A88" s="155"/>
      <c r="B88" s="178">
        <v>64</v>
      </c>
      <c r="C88" s="44" t="s">
        <v>25</v>
      </c>
      <c r="D88" s="44" t="s">
        <v>767</v>
      </c>
      <c r="E88" s="176" t="s">
        <v>768</v>
      </c>
      <c r="F88" s="43">
        <v>3</v>
      </c>
      <c r="G88" s="44"/>
      <c r="H88" s="44"/>
      <c r="I88" s="44"/>
      <c r="J88" s="44"/>
      <c r="K88" s="44"/>
      <c r="L88" s="44"/>
      <c r="M88" s="44"/>
      <c r="N88" s="44"/>
      <c r="O88" s="51">
        <v>6</v>
      </c>
      <c r="P88" s="44"/>
      <c r="Q88" s="43"/>
      <c r="R88" s="43">
        <v>6</v>
      </c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</row>
    <row r="89" spans="1:41" x14ac:dyDescent="0.25">
      <c r="A89" s="155"/>
      <c r="B89" s="178">
        <v>65</v>
      </c>
      <c r="C89" s="44" t="s">
        <v>25</v>
      </c>
      <c r="D89" s="44" t="s">
        <v>769</v>
      </c>
      <c r="E89" s="176" t="s">
        <v>770</v>
      </c>
      <c r="F89" s="43">
        <v>3</v>
      </c>
      <c r="G89" s="44"/>
      <c r="H89" s="44"/>
      <c r="I89" s="44"/>
      <c r="J89" s="44"/>
      <c r="K89" s="44"/>
      <c r="L89" s="44"/>
      <c r="M89" s="44"/>
      <c r="N89" s="44"/>
      <c r="O89" s="51">
        <v>1</v>
      </c>
      <c r="P89" s="44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</row>
    <row r="90" spans="1:41" s="45" customFormat="1" x14ac:dyDescent="0.25">
      <c r="B90" s="178">
        <v>66</v>
      </c>
      <c r="C90" s="44" t="s">
        <v>25</v>
      </c>
      <c r="D90" s="44" t="s">
        <v>827</v>
      </c>
      <c r="E90" s="176" t="s">
        <v>828</v>
      </c>
      <c r="F90" s="43">
        <v>3</v>
      </c>
      <c r="G90" s="44"/>
      <c r="H90" s="44"/>
      <c r="I90" s="44"/>
      <c r="J90" s="44"/>
      <c r="K90" s="44"/>
      <c r="L90" s="44"/>
      <c r="M90" s="44"/>
      <c r="N90" s="44"/>
      <c r="O90" s="51"/>
      <c r="P90" s="44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</row>
    <row r="91" spans="1:41" customFormat="1" x14ac:dyDescent="0.25">
      <c r="A91" s="124" t="s">
        <v>172</v>
      </c>
      <c r="B91" s="178">
        <v>67</v>
      </c>
      <c r="C91" s="44" t="s">
        <v>25</v>
      </c>
      <c r="D91" s="44" t="s">
        <v>372</v>
      </c>
      <c r="E91" s="190" t="s">
        <v>735</v>
      </c>
      <c r="F91" s="43">
        <v>3</v>
      </c>
      <c r="G91" s="43"/>
      <c r="H91" s="43">
        <v>2</v>
      </c>
      <c r="I91" s="104" t="s">
        <v>614</v>
      </c>
      <c r="J91" s="43">
        <f t="shared" ref="J91:J103" si="1">H91*0.2</f>
        <v>0.4</v>
      </c>
      <c r="K91" s="43">
        <v>0.5</v>
      </c>
      <c r="L91" s="43"/>
      <c r="M91" s="43"/>
      <c r="N91" s="43">
        <v>3</v>
      </c>
      <c r="O91" s="43">
        <v>3</v>
      </c>
      <c r="P91" s="43" t="s">
        <v>656</v>
      </c>
      <c r="Q91" s="43">
        <v>2</v>
      </c>
      <c r="R91" s="43">
        <v>2</v>
      </c>
      <c r="S91" s="43" t="s">
        <v>593</v>
      </c>
      <c r="T91" s="43"/>
      <c r="U91" s="43">
        <v>0.5</v>
      </c>
      <c r="V91" s="43">
        <v>0.5</v>
      </c>
      <c r="W91" s="40">
        <f t="shared" ref="W91:W103" si="2">U91*0.25</f>
        <v>0.125</v>
      </c>
      <c r="X91" s="43">
        <v>0.5</v>
      </c>
      <c r="Y91" s="43">
        <v>1</v>
      </c>
      <c r="Z91" s="43" t="s">
        <v>647</v>
      </c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 x14ac:dyDescent="0.25">
      <c r="A92" s="155"/>
      <c r="B92" s="178">
        <v>68</v>
      </c>
      <c r="C92" s="44" t="s">
        <v>25</v>
      </c>
      <c r="D92" s="44" t="s">
        <v>147</v>
      </c>
      <c r="E92" s="190" t="s">
        <v>138</v>
      </c>
      <c r="F92" s="43">
        <v>2</v>
      </c>
      <c r="G92" s="43"/>
      <c r="H92" s="43">
        <v>0.5</v>
      </c>
      <c r="I92" s="104" t="s">
        <v>619</v>
      </c>
      <c r="J92" s="43">
        <f t="shared" si="1"/>
        <v>0.1</v>
      </c>
      <c r="K92" s="43">
        <v>0.25</v>
      </c>
      <c r="L92" s="43"/>
      <c r="M92" s="43"/>
      <c r="N92" s="43">
        <v>1</v>
      </c>
      <c r="O92" s="43">
        <v>1</v>
      </c>
      <c r="P92" s="43" t="s">
        <v>656</v>
      </c>
      <c r="Q92" s="43">
        <v>6</v>
      </c>
      <c r="R92" s="43">
        <v>6</v>
      </c>
      <c r="S92" s="43" t="s">
        <v>592</v>
      </c>
      <c r="T92" s="43" t="s">
        <v>435</v>
      </c>
      <c r="U92" s="43">
        <v>0.5</v>
      </c>
      <c r="V92" s="43">
        <v>0.5</v>
      </c>
      <c r="W92" s="40">
        <f t="shared" si="2"/>
        <v>0.125</v>
      </c>
      <c r="X92" s="43">
        <v>0.5</v>
      </c>
      <c r="Y92" s="43">
        <v>0.5</v>
      </c>
      <c r="Z92" s="43" t="s">
        <v>649</v>
      </c>
      <c r="AA92" s="43"/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 x14ac:dyDescent="0.25">
      <c r="A93" s="124"/>
      <c r="B93" s="178">
        <v>69</v>
      </c>
      <c r="C93" s="44" t="s">
        <v>25</v>
      </c>
      <c r="D93" s="201" t="s">
        <v>147</v>
      </c>
      <c r="E93" s="202" t="s">
        <v>139</v>
      </c>
      <c r="F93" s="203">
        <v>2</v>
      </c>
      <c r="G93" s="43"/>
      <c r="H93" s="43">
        <v>1.5</v>
      </c>
      <c r="I93" s="104" t="s">
        <v>614</v>
      </c>
      <c r="J93" s="43">
        <f t="shared" si="1"/>
        <v>0.30000000000000004</v>
      </c>
      <c r="K93" s="43">
        <v>0.5</v>
      </c>
      <c r="L93" s="43"/>
      <c r="M93" s="43"/>
      <c r="N93" s="43">
        <v>3</v>
      </c>
      <c r="O93" s="51">
        <v>0</v>
      </c>
      <c r="P93" s="43" t="s">
        <v>656</v>
      </c>
      <c r="Q93" s="43">
        <v>3</v>
      </c>
      <c r="R93" s="43">
        <v>3</v>
      </c>
      <c r="S93" s="43" t="s">
        <v>592</v>
      </c>
      <c r="T93" s="43"/>
      <c r="U93" s="43">
        <v>0.5</v>
      </c>
      <c r="V93" s="43">
        <v>0.5</v>
      </c>
      <c r="W93" s="40">
        <f t="shared" si="2"/>
        <v>0.125</v>
      </c>
      <c r="X93" s="43">
        <v>0.5</v>
      </c>
      <c r="Y93" s="43">
        <v>1</v>
      </c>
      <c r="Z93" s="43" t="s">
        <v>647</v>
      </c>
      <c r="AA93" s="43"/>
      <c r="AB93" s="43"/>
      <c r="AC93" s="43"/>
      <c r="AD93" s="43"/>
      <c r="AE93" s="43"/>
      <c r="AF93" s="3"/>
      <c r="AG93" s="8"/>
      <c r="AH93" s="9"/>
      <c r="AI93" s="11"/>
      <c r="AJ93" s="9"/>
      <c r="AK93" s="11"/>
      <c r="AL93" s="11"/>
      <c r="AM93" s="11"/>
      <c r="AN93" s="11"/>
      <c r="AO93" s="10"/>
    </row>
    <row r="94" spans="1:41" x14ac:dyDescent="0.25">
      <c r="A94" s="124"/>
      <c r="B94" s="178">
        <v>70</v>
      </c>
      <c r="C94" s="44" t="s">
        <v>25</v>
      </c>
      <c r="D94" s="44" t="s">
        <v>147</v>
      </c>
      <c r="E94" s="190" t="s">
        <v>872</v>
      </c>
      <c r="F94" s="43">
        <v>2</v>
      </c>
      <c r="G94" s="43"/>
      <c r="H94" s="43">
        <v>4</v>
      </c>
      <c r="I94" s="104" t="s">
        <v>614</v>
      </c>
      <c r="J94" s="43">
        <f t="shared" si="1"/>
        <v>0.8</v>
      </c>
      <c r="K94" s="43">
        <v>1</v>
      </c>
      <c r="L94" s="43"/>
      <c r="M94" s="43"/>
      <c r="N94" s="43">
        <v>12</v>
      </c>
      <c r="O94" s="51">
        <v>6</v>
      </c>
      <c r="P94" s="43" t="s">
        <v>655</v>
      </c>
      <c r="Q94" s="43">
        <v>2</v>
      </c>
      <c r="R94" s="51">
        <v>3</v>
      </c>
      <c r="S94" s="43" t="s">
        <v>593</v>
      </c>
      <c r="T94" s="43"/>
      <c r="U94" s="43">
        <v>1</v>
      </c>
      <c r="V94" s="43">
        <v>1</v>
      </c>
      <c r="W94" s="40">
        <f t="shared" si="2"/>
        <v>0.25</v>
      </c>
      <c r="X94" s="43">
        <v>1.5</v>
      </c>
      <c r="Y94" s="43">
        <v>2</v>
      </c>
      <c r="Z94" s="43" t="s">
        <v>647</v>
      </c>
      <c r="AA94" s="43"/>
      <c r="AB94" s="43"/>
      <c r="AC94" s="43"/>
      <c r="AD94" s="43"/>
      <c r="AE94" s="43"/>
      <c r="AF94" s="3"/>
      <c r="AG94" s="8"/>
      <c r="AH94" s="9"/>
      <c r="AI94" s="11"/>
      <c r="AJ94" s="9"/>
      <c r="AK94" s="11"/>
      <c r="AL94" s="11"/>
      <c r="AM94" s="11"/>
      <c r="AN94" s="11"/>
      <c r="AO94" s="10"/>
    </row>
    <row r="95" spans="1:41" s="223" customFormat="1" x14ac:dyDescent="0.25">
      <c r="A95" s="215" t="s">
        <v>874</v>
      </c>
      <c r="B95" s="216">
        <v>71</v>
      </c>
      <c r="C95" s="216" t="s">
        <v>25</v>
      </c>
      <c r="D95" s="216" t="s">
        <v>147</v>
      </c>
      <c r="E95" s="217" t="s">
        <v>141</v>
      </c>
      <c r="F95" s="218">
        <v>2</v>
      </c>
      <c r="G95" s="218"/>
      <c r="H95" s="218">
        <v>2</v>
      </c>
      <c r="I95" s="219" t="s">
        <v>619</v>
      </c>
      <c r="J95" s="218">
        <f t="shared" si="1"/>
        <v>0.4</v>
      </c>
      <c r="K95" s="218">
        <v>0.75</v>
      </c>
      <c r="L95" s="218"/>
      <c r="M95" s="218"/>
      <c r="N95" s="218">
        <v>12</v>
      </c>
      <c r="O95" s="218">
        <v>12</v>
      </c>
      <c r="P95" s="218" t="s">
        <v>656</v>
      </c>
      <c r="Q95" s="218">
        <v>2</v>
      </c>
      <c r="R95" s="224">
        <v>5</v>
      </c>
      <c r="S95" s="218" t="s">
        <v>592</v>
      </c>
      <c r="T95" s="218"/>
      <c r="U95" s="218">
        <v>1</v>
      </c>
      <c r="V95" s="218">
        <v>1</v>
      </c>
      <c r="W95" s="216">
        <f t="shared" si="2"/>
        <v>0.25</v>
      </c>
      <c r="X95" s="218">
        <v>1</v>
      </c>
      <c r="Y95" s="218">
        <v>3</v>
      </c>
      <c r="Z95" s="218" t="s">
        <v>646</v>
      </c>
      <c r="AA95" s="218"/>
      <c r="AB95" s="218"/>
      <c r="AC95" s="218"/>
      <c r="AD95" s="218"/>
      <c r="AE95" s="218"/>
      <c r="AF95" s="220"/>
      <c r="AG95" s="221"/>
      <c r="AH95" s="225"/>
      <c r="AI95" s="226"/>
      <c r="AJ95" s="225"/>
      <c r="AK95" s="226"/>
      <c r="AL95" s="226"/>
      <c r="AM95" s="226"/>
      <c r="AN95" s="226"/>
      <c r="AO95" s="222"/>
    </row>
    <row r="96" spans="1:41" x14ac:dyDescent="0.25">
      <c r="A96" s="124"/>
      <c r="B96" s="178">
        <v>72</v>
      </c>
      <c r="C96" s="44" t="s">
        <v>25</v>
      </c>
      <c r="D96" s="201" t="s">
        <v>147</v>
      </c>
      <c r="E96" s="202" t="s">
        <v>144</v>
      </c>
      <c r="F96" s="203">
        <v>2</v>
      </c>
      <c r="G96" s="43"/>
      <c r="H96" s="43">
        <v>3</v>
      </c>
      <c r="I96" s="104" t="s">
        <v>614</v>
      </c>
      <c r="J96" s="43">
        <f t="shared" si="1"/>
        <v>0.60000000000000009</v>
      </c>
      <c r="K96" s="43">
        <v>0.5</v>
      </c>
      <c r="L96" s="43"/>
      <c r="M96" s="43"/>
      <c r="N96" s="43">
        <v>12</v>
      </c>
      <c r="O96" s="51">
        <v>0</v>
      </c>
      <c r="P96" s="43" t="s">
        <v>655</v>
      </c>
      <c r="Q96" s="43">
        <v>2</v>
      </c>
      <c r="R96" s="51">
        <v>0</v>
      </c>
      <c r="S96" s="43" t="s">
        <v>593</v>
      </c>
      <c r="T96" s="43"/>
      <c r="U96" s="43">
        <v>1</v>
      </c>
      <c r="V96" s="43">
        <v>1</v>
      </c>
      <c r="W96" s="40">
        <f t="shared" si="2"/>
        <v>0.25</v>
      </c>
      <c r="X96" s="43">
        <v>1</v>
      </c>
      <c r="Y96" s="43">
        <v>1</v>
      </c>
      <c r="Z96" s="43" t="s">
        <v>647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 s="45" customFormat="1" x14ac:dyDescent="0.25">
      <c r="A97" s="124"/>
      <c r="B97" s="178">
        <v>73</v>
      </c>
      <c r="C97" s="44" t="s">
        <v>25</v>
      </c>
      <c r="D97" s="40" t="s">
        <v>147</v>
      </c>
      <c r="E97" s="194" t="s">
        <v>832</v>
      </c>
      <c r="F97" s="43">
        <v>2</v>
      </c>
      <c r="G97" s="43"/>
      <c r="H97" s="43">
        <v>3</v>
      </c>
      <c r="I97" s="104" t="s">
        <v>614</v>
      </c>
      <c r="J97" s="43">
        <f t="shared" si="1"/>
        <v>0.60000000000000009</v>
      </c>
      <c r="K97" s="43">
        <v>0.75</v>
      </c>
      <c r="L97" s="43"/>
      <c r="M97" s="43"/>
      <c r="N97" s="43">
        <v>12</v>
      </c>
      <c r="O97" s="51">
        <v>1</v>
      </c>
      <c r="P97" s="43" t="s">
        <v>656</v>
      </c>
      <c r="Q97" s="43">
        <v>2</v>
      </c>
      <c r="R97" s="51">
        <v>3</v>
      </c>
      <c r="S97" s="43" t="s">
        <v>592</v>
      </c>
      <c r="T97" s="43"/>
      <c r="U97" s="43">
        <v>1</v>
      </c>
      <c r="V97" s="43">
        <v>1</v>
      </c>
      <c r="W97" s="40">
        <f t="shared" si="2"/>
        <v>0.25</v>
      </c>
      <c r="X97" s="43">
        <v>1.5</v>
      </c>
      <c r="Y97" s="43">
        <v>2</v>
      </c>
      <c r="Z97" s="43" t="s">
        <v>647</v>
      </c>
      <c r="AA97" s="43"/>
      <c r="AB97" s="43"/>
      <c r="AC97" s="43"/>
      <c r="AD97" s="43"/>
      <c r="AE97" s="43"/>
      <c r="AF97" s="3"/>
      <c r="AG97" s="8"/>
      <c r="AH97" s="9"/>
      <c r="AI97" s="11"/>
      <c r="AJ97" s="9"/>
      <c r="AK97" s="11"/>
      <c r="AL97" s="11"/>
      <c r="AM97" s="11"/>
      <c r="AN97" s="11"/>
      <c r="AO97" s="10"/>
    </row>
    <row r="98" spans="1:41" x14ac:dyDescent="0.25">
      <c r="A98" s="124"/>
      <c r="B98" s="178">
        <v>74</v>
      </c>
      <c r="C98" s="44" t="s">
        <v>25</v>
      </c>
      <c r="D98" s="201" t="s">
        <v>147</v>
      </c>
      <c r="E98" s="202" t="s">
        <v>739</v>
      </c>
      <c r="F98" s="203">
        <v>3</v>
      </c>
      <c r="G98" s="43"/>
      <c r="H98" s="43">
        <v>2</v>
      </c>
      <c r="I98" s="104" t="s">
        <v>619</v>
      </c>
      <c r="J98" s="43">
        <f t="shared" si="1"/>
        <v>0.4</v>
      </c>
      <c r="K98" s="43">
        <v>1</v>
      </c>
      <c r="L98" s="43"/>
      <c r="M98" s="43"/>
      <c r="N98" s="43">
        <v>12</v>
      </c>
      <c r="O98" s="51">
        <v>0</v>
      </c>
      <c r="P98" s="43" t="s">
        <v>655</v>
      </c>
      <c r="Q98" s="43">
        <v>3</v>
      </c>
      <c r="R98" s="51">
        <v>0</v>
      </c>
      <c r="S98" s="43" t="s">
        <v>592</v>
      </c>
      <c r="T98" s="43"/>
      <c r="U98" s="43">
        <v>1</v>
      </c>
      <c r="V98" s="43">
        <v>1</v>
      </c>
      <c r="W98" s="40">
        <f t="shared" si="2"/>
        <v>0.25</v>
      </c>
      <c r="X98" s="43">
        <v>2</v>
      </c>
      <c r="Y98" s="43">
        <v>2.5</v>
      </c>
      <c r="Z98" s="43" t="s">
        <v>647</v>
      </c>
      <c r="AA98" s="43"/>
      <c r="AB98" s="43"/>
      <c r="AC98" s="43"/>
      <c r="AD98" s="43"/>
      <c r="AE98" s="43"/>
      <c r="AF98" s="3"/>
      <c r="AG98" s="8"/>
      <c r="AH98" s="9"/>
      <c r="AI98" s="11"/>
      <c r="AJ98" s="9"/>
      <c r="AK98" s="11"/>
      <c r="AL98" s="11"/>
      <c r="AM98" s="11"/>
      <c r="AN98" s="11"/>
      <c r="AO98" s="10"/>
    </row>
    <row r="99" spans="1:41" x14ac:dyDescent="0.25">
      <c r="A99" s="124"/>
      <c r="B99" s="178">
        <v>75</v>
      </c>
      <c r="C99" s="44" t="s">
        <v>25</v>
      </c>
      <c r="D99" s="204" t="s">
        <v>147</v>
      </c>
      <c r="E99" s="202" t="s">
        <v>142</v>
      </c>
      <c r="F99" s="204">
        <v>3</v>
      </c>
      <c r="G99" s="43"/>
      <c r="H99" s="43">
        <v>1.5</v>
      </c>
      <c r="I99" s="104" t="s">
        <v>619</v>
      </c>
      <c r="J99" s="43">
        <f t="shared" si="1"/>
        <v>0.30000000000000004</v>
      </c>
      <c r="K99" s="43">
        <v>0.75</v>
      </c>
      <c r="L99" s="43"/>
      <c r="M99" s="43"/>
      <c r="N99" s="43">
        <v>12</v>
      </c>
      <c r="O99" s="51">
        <v>0</v>
      </c>
      <c r="P99" s="43" t="s">
        <v>663</v>
      </c>
      <c r="Q99" s="43">
        <v>2</v>
      </c>
      <c r="R99" s="51">
        <v>0</v>
      </c>
      <c r="S99" s="43" t="s">
        <v>592</v>
      </c>
      <c r="T99" s="43"/>
      <c r="U99" s="43">
        <v>0.5</v>
      </c>
      <c r="V99" s="43">
        <v>0.5</v>
      </c>
      <c r="W99" s="40">
        <f t="shared" si="2"/>
        <v>0.125</v>
      </c>
      <c r="X99" s="43">
        <v>1</v>
      </c>
      <c r="Y99" s="43">
        <v>1.5</v>
      </c>
      <c r="Z99" s="43" t="s">
        <v>647</v>
      </c>
      <c r="AA99" s="43"/>
      <c r="AB99" s="43"/>
      <c r="AC99" s="43"/>
      <c r="AD99" s="43"/>
      <c r="AE99" s="43"/>
      <c r="AF99" s="3"/>
      <c r="AG99" s="8"/>
      <c r="AH99" s="9"/>
      <c r="AI99" s="11"/>
      <c r="AJ99" s="9"/>
      <c r="AK99" s="11"/>
      <c r="AL99" s="11"/>
      <c r="AM99" s="11"/>
      <c r="AN99" s="11"/>
      <c r="AO99" s="10"/>
    </row>
    <row r="100" spans="1:41" customFormat="1" x14ac:dyDescent="0.25">
      <c r="A100" s="124"/>
      <c r="B100" s="178">
        <v>76</v>
      </c>
      <c r="C100" s="44" t="s">
        <v>25</v>
      </c>
      <c r="D100" s="199" t="s">
        <v>147</v>
      </c>
      <c r="E100" s="193" t="s">
        <v>143</v>
      </c>
      <c r="F100" s="50">
        <v>3</v>
      </c>
      <c r="G100" s="43"/>
      <c r="H100" s="43">
        <v>4</v>
      </c>
      <c r="I100" s="104" t="s">
        <v>614</v>
      </c>
      <c r="J100" s="43">
        <f t="shared" si="1"/>
        <v>0.8</v>
      </c>
      <c r="K100" s="43"/>
      <c r="L100" s="43"/>
      <c r="M100" s="43"/>
      <c r="N100" s="43">
        <v>6</v>
      </c>
      <c r="O100" s="51">
        <v>0</v>
      </c>
      <c r="P100" s="43"/>
      <c r="Q100" s="43">
        <v>3</v>
      </c>
      <c r="R100" s="51">
        <v>0</v>
      </c>
      <c r="S100" s="43"/>
      <c r="T100" s="43"/>
      <c r="U100" s="43">
        <v>0.5</v>
      </c>
      <c r="V100" s="43">
        <v>0.5</v>
      </c>
      <c r="W100" s="40">
        <f t="shared" si="2"/>
        <v>0.125</v>
      </c>
      <c r="X100" s="43"/>
      <c r="Y100" s="43"/>
      <c r="Z100" s="43"/>
      <c r="AA100" s="43"/>
      <c r="AB100" s="43"/>
      <c r="AC100" s="43"/>
      <c r="AD100" s="43"/>
      <c r="AE100" s="43"/>
      <c r="AF100" s="3"/>
      <c r="AG100" s="8"/>
      <c r="AH100" s="9"/>
      <c r="AI100" s="11"/>
      <c r="AJ100" s="9"/>
      <c r="AK100" s="11"/>
      <c r="AL100" s="11"/>
      <c r="AM100" s="11"/>
      <c r="AN100" s="11"/>
      <c r="AO100" s="10"/>
    </row>
    <row r="101" spans="1:41" customFormat="1" x14ac:dyDescent="0.25">
      <c r="A101" s="124"/>
      <c r="B101" s="178">
        <v>77</v>
      </c>
      <c r="C101" s="44" t="s">
        <v>25</v>
      </c>
      <c r="D101" s="199" t="s">
        <v>453</v>
      </c>
      <c r="E101" s="193" t="s">
        <v>454</v>
      </c>
      <c r="F101" s="50">
        <v>2</v>
      </c>
      <c r="G101" s="43"/>
      <c r="H101" s="43">
        <v>4</v>
      </c>
      <c r="I101" s="104" t="s">
        <v>614</v>
      </c>
      <c r="J101" s="43">
        <f t="shared" si="1"/>
        <v>0.8</v>
      </c>
      <c r="K101" s="43"/>
      <c r="L101" s="43"/>
      <c r="M101" s="43"/>
      <c r="N101" s="43">
        <v>6</v>
      </c>
      <c r="O101" s="51">
        <v>0</v>
      </c>
      <c r="P101" s="43"/>
      <c r="Q101" s="43">
        <v>5</v>
      </c>
      <c r="R101" s="51">
        <v>0</v>
      </c>
      <c r="S101" s="43"/>
      <c r="T101" s="43"/>
      <c r="U101" s="43">
        <v>0.5</v>
      </c>
      <c r="V101" s="43">
        <v>0.5</v>
      </c>
      <c r="W101" s="40">
        <f t="shared" si="2"/>
        <v>0.125</v>
      </c>
      <c r="X101" s="43"/>
      <c r="Y101" s="43"/>
      <c r="Z101" s="43"/>
      <c r="AA101" s="35" t="s">
        <v>424</v>
      </c>
      <c r="AB101" s="43"/>
      <c r="AC101" s="43"/>
      <c r="AD101" s="43"/>
      <c r="AE101" s="43"/>
      <c r="AF101" s="3"/>
      <c r="AG101" s="8"/>
      <c r="AH101" s="9"/>
      <c r="AI101" s="11"/>
      <c r="AJ101" s="9"/>
      <c r="AK101" s="11"/>
      <c r="AL101" s="11"/>
      <c r="AM101" s="11"/>
      <c r="AN101" s="11"/>
      <c r="AO101" s="10"/>
    </row>
    <row r="102" spans="1:41" customFormat="1" x14ac:dyDescent="0.25">
      <c r="A102" s="124"/>
      <c r="B102" s="178">
        <v>78</v>
      </c>
      <c r="C102" s="44" t="s">
        <v>25</v>
      </c>
      <c r="D102" s="44" t="s">
        <v>147</v>
      </c>
      <c r="E102" s="190" t="s">
        <v>871</v>
      </c>
      <c r="F102" s="43">
        <v>3</v>
      </c>
      <c r="G102" s="43"/>
      <c r="H102" s="43">
        <v>2</v>
      </c>
      <c r="I102" s="108" t="s">
        <v>619</v>
      </c>
      <c r="J102" s="43">
        <f t="shared" si="1"/>
        <v>0.4</v>
      </c>
      <c r="K102" s="43">
        <v>1</v>
      </c>
      <c r="L102" s="43"/>
      <c r="M102" s="43"/>
      <c r="N102" s="43">
        <v>12</v>
      </c>
      <c r="O102" s="43">
        <v>12</v>
      </c>
      <c r="P102" s="43" t="s">
        <v>655</v>
      </c>
      <c r="Q102" s="43">
        <v>3</v>
      </c>
      <c r="R102" s="51">
        <v>4</v>
      </c>
      <c r="S102" s="43" t="s">
        <v>592</v>
      </c>
      <c r="T102" s="43"/>
      <c r="U102" s="43">
        <v>0.5</v>
      </c>
      <c r="V102" s="43">
        <v>0.5</v>
      </c>
      <c r="W102" s="40">
        <f t="shared" si="2"/>
        <v>0.125</v>
      </c>
      <c r="X102" s="43">
        <v>3</v>
      </c>
      <c r="Y102" s="43">
        <v>4</v>
      </c>
      <c r="Z102" s="43" t="s">
        <v>646</v>
      </c>
      <c r="AA102" s="43"/>
      <c r="AB102" s="43"/>
      <c r="AC102" s="43"/>
      <c r="AD102" s="43"/>
      <c r="AE102" s="43"/>
      <c r="AF102" s="3"/>
      <c r="AG102" s="8"/>
      <c r="AH102" s="9"/>
      <c r="AI102" s="11"/>
      <c r="AJ102" s="9"/>
      <c r="AK102" s="11"/>
      <c r="AL102" s="11"/>
      <c r="AM102" s="11"/>
      <c r="AN102" s="11"/>
      <c r="AO102" s="10"/>
    </row>
    <row r="103" spans="1:41" x14ac:dyDescent="0.25">
      <c r="A103" s="124"/>
      <c r="B103" s="178">
        <v>79</v>
      </c>
      <c r="C103" s="44" t="s">
        <v>25</v>
      </c>
      <c r="D103" s="201" t="s">
        <v>147</v>
      </c>
      <c r="E103" s="202" t="s">
        <v>145</v>
      </c>
      <c r="F103" s="203">
        <v>3</v>
      </c>
      <c r="G103" s="43"/>
      <c r="H103" s="43">
        <v>2</v>
      </c>
      <c r="I103" s="108" t="s">
        <v>619</v>
      </c>
      <c r="J103" s="43">
        <f t="shared" si="1"/>
        <v>0.4</v>
      </c>
      <c r="K103" s="43">
        <v>0.75</v>
      </c>
      <c r="L103" s="43"/>
      <c r="M103" s="43"/>
      <c r="N103" s="43">
        <v>12</v>
      </c>
      <c r="O103" s="51">
        <v>0</v>
      </c>
      <c r="P103" s="43" t="s">
        <v>656</v>
      </c>
      <c r="Q103" s="43">
        <v>2</v>
      </c>
      <c r="R103" s="51">
        <v>0</v>
      </c>
      <c r="S103" s="43" t="s">
        <v>593</v>
      </c>
      <c r="T103" s="43"/>
      <c r="U103" s="43">
        <v>1</v>
      </c>
      <c r="V103" s="43">
        <v>1</v>
      </c>
      <c r="W103" s="40">
        <f t="shared" si="2"/>
        <v>0.25</v>
      </c>
      <c r="X103" s="43">
        <v>1.5</v>
      </c>
      <c r="Y103" s="43">
        <v>2</v>
      </c>
      <c r="Z103" s="43" t="s">
        <v>647</v>
      </c>
      <c r="AA103" s="43"/>
      <c r="AB103" s="43"/>
      <c r="AC103" s="43"/>
      <c r="AD103" s="43"/>
      <c r="AE103" s="43"/>
      <c r="AF103" s="3"/>
      <c r="AG103" s="16"/>
      <c r="AH103" s="8"/>
      <c r="AI103" s="8"/>
      <c r="AJ103" s="8"/>
      <c r="AK103" s="8"/>
      <c r="AL103" s="16"/>
      <c r="AM103" s="16"/>
      <c r="AN103" s="16"/>
      <c r="AO103" s="6"/>
    </row>
    <row r="104" spans="1:41" customFormat="1" x14ac:dyDescent="0.25">
      <c r="A104" s="124"/>
      <c r="B104" s="178">
        <v>80</v>
      </c>
      <c r="C104" s="44" t="s">
        <v>25</v>
      </c>
      <c r="D104" s="50" t="s">
        <v>147</v>
      </c>
      <c r="E104" s="193" t="s">
        <v>146</v>
      </c>
      <c r="F104" s="50">
        <v>4</v>
      </c>
      <c r="G104" s="43"/>
      <c r="H104" s="43"/>
      <c r="I104" s="43"/>
      <c r="J104" s="43"/>
      <c r="K104" s="43"/>
      <c r="L104" s="43"/>
      <c r="M104" s="43"/>
      <c r="N104" s="43">
        <v>32</v>
      </c>
      <c r="O104" s="51">
        <v>0</v>
      </c>
      <c r="P104" s="43"/>
      <c r="Q104" s="43">
        <v>36</v>
      </c>
      <c r="R104" s="51">
        <v>0</v>
      </c>
      <c r="S104" s="43"/>
      <c r="T104" s="43" t="s">
        <v>436</v>
      </c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3"/>
      <c r="AG104" s="16"/>
      <c r="AH104" s="8"/>
      <c r="AI104" s="8"/>
      <c r="AJ104" s="8"/>
      <c r="AK104" s="8"/>
      <c r="AL104" s="16"/>
      <c r="AM104" s="16"/>
      <c r="AN104" s="16"/>
      <c r="AO104" s="6"/>
    </row>
    <row r="105" spans="1:41" customFormat="1" x14ac:dyDescent="0.25">
      <c r="A105" s="124"/>
      <c r="B105" s="178">
        <v>81</v>
      </c>
      <c r="C105" s="44" t="s">
        <v>25</v>
      </c>
      <c r="D105" s="50" t="s">
        <v>147</v>
      </c>
      <c r="E105" s="193" t="s">
        <v>450</v>
      </c>
      <c r="F105" s="50">
        <v>4</v>
      </c>
      <c r="G105" s="40"/>
      <c r="H105" s="40"/>
      <c r="I105" s="154"/>
      <c r="J105" s="43"/>
      <c r="K105" s="40"/>
      <c r="L105" s="40"/>
      <c r="M105" s="40"/>
      <c r="N105" s="40">
        <v>15</v>
      </c>
      <c r="O105" s="51">
        <v>0</v>
      </c>
      <c r="P105" s="43"/>
      <c r="Q105" s="40">
        <v>15</v>
      </c>
      <c r="R105" s="51">
        <v>0</v>
      </c>
      <c r="S105" s="43"/>
      <c r="T105" s="40" t="s">
        <v>437</v>
      </c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3"/>
      <c r="AG105" s="16"/>
      <c r="AH105" s="8"/>
      <c r="AI105" s="8"/>
      <c r="AJ105" s="8"/>
      <c r="AK105" s="8"/>
      <c r="AL105" s="16"/>
      <c r="AM105" s="16"/>
      <c r="AN105" s="16"/>
      <c r="AO105" s="6"/>
    </row>
    <row r="106" spans="1:41" x14ac:dyDescent="0.25">
      <c r="A106" s="45"/>
      <c r="B106" s="178">
        <v>82</v>
      </c>
      <c r="C106" s="44" t="s">
        <v>26</v>
      </c>
      <c r="D106" s="178" t="s">
        <v>764</v>
      </c>
      <c r="E106" s="175" t="s">
        <v>690</v>
      </c>
      <c r="F106" s="178">
        <v>3</v>
      </c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4"/>
      <c r="U106" s="178"/>
      <c r="V106" s="178"/>
      <c r="W106" s="178"/>
      <c r="X106" s="178"/>
      <c r="Y106" s="178"/>
      <c r="Z106" s="178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</row>
    <row r="107" spans="1:41" customFormat="1" x14ac:dyDescent="0.25">
      <c r="A107" s="152"/>
      <c r="B107" s="178">
        <v>83</v>
      </c>
      <c r="C107" s="44" t="s">
        <v>26</v>
      </c>
      <c r="D107" s="44" t="s">
        <v>161</v>
      </c>
      <c r="E107" s="190" t="s">
        <v>97</v>
      </c>
      <c r="F107" s="43">
        <v>3</v>
      </c>
      <c r="G107" s="43"/>
      <c r="H107" s="43"/>
      <c r="I107" s="108" t="s">
        <v>620</v>
      </c>
      <c r="J107" s="43"/>
      <c r="K107" s="43">
        <v>0.5</v>
      </c>
      <c r="L107" s="43"/>
      <c r="M107" s="43"/>
      <c r="N107" s="43" t="s">
        <v>429</v>
      </c>
      <c r="O107" s="43" t="s">
        <v>429</v>
      </c>
      <c r="P107" s="43" t="s">
        <v>664</v>
      </c>
      <c r="Q107" s="43" t="s">
        <v>429</v>
      </c>
      <c r="R107" s="43" t="s">
        <v>429</v>
      </c>
      <c r="S107" s="43" t="s">
        <v>593</v>
      </c>
      <c r="T107" s="43" t="s">
        <v>438</v>
      </c>
      <c r="U107" s="43"/>
      <c r="V107" s="43"/>
      <c r="W107" s="43"/>
      <c r="X107" s="43">
        <v>1</v>
      </c>
      <c r="Y107" s="43"/>
      <c r="Z107" s="43" t="s">
        <v>646</v>
      </c>
      <c r="AA107" s="35" t="s">
        <v>425</v>
      </c>
      <c r="AB107" s="43"/>
      <c r="AC107" s="43"/>
      <c r="AD107" s="43"/>
      <c r="AE107" s="43"/>
      <c r="AF107" s="3"/>
      <c r="AG107" s="16"/>
      <c r="AH107" s="8"/>
      <c r="AI107" s="8"/>
      <c r="AJ107" s="8"/>
      <c r="AK107" s="8"/>
      <c r="AL107" s="16"/>
      <c r="AM107" s="16"/>
      <c r="AN107" s="16"/>
      <c r="AO107" s="6"/>
    </row>
    <row r="108" spans="1:41" customFormat="1" x14ac:dyDescent="0.25">
      <c r="A108" s="152"/>
      <c r="B108" s="178">
        <v>84</v>
      </c>
      <c r="C108" s="44" t="s">
        <v>156</v>
      </c>
      <c r="D108" s="44" t="s">
        <v>44</v>
      </c>
      <c r="E108" s="189" t="s">
        <v>155</v>
      </c>
      <c r="F108" s="40">
        <v>3</v>
      </c>
      <c r="G108" s="40"/>
      <c r="H108" s="40"/>
      <c r="I108" s="153" t="s">
        <v>620</v>
      </c>
      <c r="J108" s="43"/>
      <c r="K108" s="40">
        <v>1</v>
      </c>
      <c r="L108" s="40"/>
      <c r="M108" s="40"/>
      <c r="N108" s="40">
        <v>2</v>
      </c>
      <c r="O108" s="40">
        <v>2</v>
      </c>
      <c r="P108" s="40" t="s">
        <v>665</v>
      </c>
      <c r="Q108" s="40">
        <v>30</v>
      </c>
      <c r="R108" s="51">
        <v>20</v>
      </c>
      <c r="S108" s="40" t="s">
        <v>593</v>
      </c>
      <c r="T108" s="40" t="s">
        <v>439</v>
      </c>
      <c r="U108" s="40"/>
      <c r="V108" s="40"/>
      <c r="W108" s="40"/>
      <c r="X108" s="40">
        <v>2</v>
      </c>
      <c r="Y108" s="40">
        <v>3</v>
      </c>
      <c r="Z108" s="40" t="s">
        <v>646</v>
      </c>
      <c r="AA108" s="40"/>
      <c r="AB108" s="40"/>
      <c r="AC108" s="40"/>
      <c r="AD108" s="40"/>
      <c r="AE108" s="40"/>
      <c r="AF108" s="3"/>
      <c r="AG108" s="16"/>
      <c r="AH108" s="16"/>
      <c r="AI108" s="8"/>
      <c r="AJ108" s="8"/>
      <c r="AK108" s="3"/>
      <c r="AL108" s="16"/>
      <c r="AM108" s="16"/>
      <c r="AN108" s="16"/>
      <c r="AO108" s="6"/>
    </row>
    <row r="109" spans="1:41" customFormat="1" x14ac:dyDescent="0.25">
      <c r="A109" s="156"/>
      <c r="B109" s="178">
        <v>85</v>
      </c>
      <c r="C109" s="43" t="s">
        <v>36</v>
      </c>
      <c r="D109" s="43" t="s">
        <v>761</v>
      </c>
      <c r="E109" s="194" t="s">
        <v>37</v>
      </c>
      <c r="F109" s="39">
        <v>1</v>
      </c>
      <c r="G109" s="39"/>
      <c r="H109" s="39">
        <v>2</v>
      </c>
      <c r="I109" s="104" t="s">
        <v>620</v>
      </c>
      <c r="J109" s="43">
        <f>H109*0.2</f>
        <v>0.4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"/>
      <c r="AG109" s="22"/>
      <c r="AH109" s="16"/>
      <c r="AI109" s="8"/>
      <c r="AJ109" s="8"/>
      <c r="AK109" s="3"/>
      <c r="AL109" s="16"/>
      <c r="AM109" s="16"/>
      <c r="AN109" s="16"/>
      <c r="AO109" s="6"/>
    </row>
    <row r="110" spans="1:41" customFormat="1" x14ac:dyDescent="0.25">
      <c r="A110" s="155"/>
      <c r="B110" s="178">
        <v>86</v>
      </c>
      <c r="C110" s="198" t="s">
        <v>38</v>
      </c>
      <c r="D110" s="43" t="s">
        <v>761</v>
      </c>
      <c r="E110" s="189" t="s">
        <v>39</v>
      </c>
      <c r="F110" s="40">
        <v>2</v>
      </c>
      <c r="G110" s="40"/>
      <c r="H110" s="40"/>
      <c r="I110" s="104" t="s">
        <v>620</v>
      </c>
      <c r="J110" s="43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3"/>
      <c r="AG110" s="8"/>
      <c r="AH110" s="16"/>
      <c r="AI110" s="8"/>
      <c r="AJ110" s="8"/>
      <c r="AK110" s="3"/>
      <c r="AL110" s="16"/>
      <c r="AM110" s="16"/>
      <c r="AN110" s="16"/>
      <c r="AO110" s="6"/>
    </row>
    <row r="111" spans="1:41" x14ac:dyDescent="0.25">
      <c r="A111" s="155"/>
      <c r="B111" s="178">
        <v>87</v>
      </c>
      <c r="C111" s="44" t="s">
        <v>40</v>
      </c>
      <c r="D111" s="43" t="s">
        <v>761</v>
      </c>
      <c r="E111" s="189" t="s">
        <v>154</v>
      </c>
      <c r="F111" s="40">
        <v>2</v>
      </c>
      <c r="G111" s="40"/>
      <c r="H111" s="40"/>
      <c r="I111" s="104" t="s">
        <v>620</v>
      </c>
      <c r="J111" s="43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3"/>
      <c r="AG111" s="16"/>
      <c r="AH111" s="16"/>
      <c r="AI111" s="8"/>
      <c r="AJ111" s="8"/>
      <c r="AK111" s="3"/>
      <c r="AL111" s="16"/>
      <c r="AM111" s="16"/>
      <c r="AN111" s="16"/>
      <c r="AO111" s="6"/>
    </row>
    <row r="112" spans="1:41" customFormat="1" x14ac:dyDescent="0.25">
      <c r="A112" s="156"/>
      <c r="B112" s="178">
        <v>88</v>
      </c>
      <c r="C112" s="37" t="s">
        <v>32</v>
      </c>
      <c r="D112" s="43" t="s">
        <v>761</v>
      </c>
      <c r="E112" s="194" t="s">
        <v>33</v>
      </c>
      <c r="F112" s="39">
        <v>1</v>
      </c>
      <c r="G112" s="39"/>
      <c r="H112" s="39"/>
      <c r="I112" s="39"/>
      <c r="J112" s="43"/>
      <c r="K112" s="39">
        <v>1</v>
      </c>
      <c r="L112" s="39"/>
      <c r="M112" s="39"/>
      <c r="N112" s="39">
        <v>30</v>
      </c>
      <c r="O112" s="52">
        <v>0</v>
      </c>
      <c r="P112" s="40"/>
      <c r="Q112" s="39"/>
      <c r="R112" s="39"/>
      <c r="S112" s="39"/>
      <c r="T112" s="39"/>
      <c r="U112" s="39"/>
      <c r="V112" s="39"/>
      <c r="W112" s="39"/>
      <c r="X112" s="39">
        <v>2</v>
      </c>
      <c r="Y112" s="39">
        <v>3</v>
      </c>
      <c r="Z112" s="39"/>
      <c r="AA112" s="22" t="s">
        <v>426</v>
      </c>
      <c r="AB112" s="39"/>
      <c r="AC112" s="39"/>
      <c r="AD112" s="39"/>
      <c r="AE112" s="39"/>
      <c r="AF112" s="3"/>
      <c r="AG112" s="20"/>
      <c r="AH112" s="16"/>
      <c r="AI112" s="8"/>
      <c r="AJ112" s="8"/>
      <c r="AK112" s="8"/>
      <c r="AL112" s="16"/>
      <c r="AM112" s="16"/>
      <c r="AN112" s="8"/>
      <c r="AO112" s="6"/>
    </row>
    <row r="113" spans="1:41" x14ac:dyDescent="0.25">
      <c r="A113" s="155"/>
      <c r="B113" s="178">
        <v>89</v>
      </c>
      <c r="C113" s="37" t="s">
        <v>34</v>
      </c>
      <c r="D113" s="43" t="s">
        <v>761</v>
      </c>
      <c r="E113" s="194" t="s">
        <v>35</v>
      </c>
      <c r="F113" s="39">
        <v>2</v>
      </c>
      <c r="G113" s="39"/>
      <c r="H113" s="39"/>
      <c r="I113" s="39"/>
      <c r="J113" s="43"/>
      <c r="K113" s="39"/>
      <c r="L113" s="39"/>
      <c r="M113" s="39"/>
      <c r="N113" s="39">
        <v>6</v>
      </c>
      <c r="O113" s="39">
        <v>6</v>
      </c>
      <c r="P113" s="40" t="s">
        <v>666</v>
      </c>
      <c r="Q113" s="39"/>
      <c r="R113" s="39"/>
      <c r="S113" s="39"/>
      <c r="T113" s="39" t="s">
        <v>440</v>
      </c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"/>
      <c r="AG113" s="20"/>
      <c r="AH113" s="16"/>
      <c r="AI113" s="8"/>
      <c r="AJ113" s="8"/>
      <c r="AK113" s="8"/>
      <c r="AL113" s="16"/>
      <c r="AM113" s="16"/>
      <c r="AN113" s="8"/>
      <c r="AO113" s="6"/>
    </row>
    <row r="114" spans="1:41" x14ac:dyDescent="0.25">
      <c r="A114" s="155"/>
      <c r="B114" s="178">
        <v>90</v>
      </c>
      <c r="C114" s="44" t="s">
        <v>34</v>
      </c>
      <c r="D114" s="43" t="s">
        <v>761</v>
      </c>
      <c r="E114" s="189" t="s">
        <v>41</v>
      </c>
      <c r="F114" s="40">
        <v>2</v>
      </c>
      <c r="G114" s="40"/>
      <c r="H114" s="40"/>
      <c r="I114" s="40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16"/>
      <c r="AH114" s="16"/>
      <c r="AI114" s="8"/>
      <c r="AJ114" s="8"/>
      <c r="AK114" s="3"/>
      <c r="AL114" s="16"/>
      <c r="AM114" s="16"/>
      <c r="AN114" s="16"/>
      <c r="AO114" s="6"/>
    </row>
    <row r="115" spans="1:41" customFormat="1" x14ac:dyDescent="0.25">
      <c r="B115" s="178">
        <v>91</v>
      </c>
      <c r="C115" s="37" t="s">
        <v>42</v>
      </c>
      <c r="D115" s="44" t="s">
        <v>44</v>
      </c>
      <c r="E115" s="190" t="s">
        <v>43</v>
      </c>
      <c r="F115" s="41">
        <v>3</v>
      </c>
      <c r="G115" s="41"/>
      <c r="H115" s="41"/>
      <c r="I115" s="41"/>
      <c r="J115" s="43"/>
      <c r="K115" s="41"/>
      <c r="L115" s="41"/>
      <c r="M115" s="41"/>
      <c r="N115" s="41"/>
      <c r="O115" s="41"/>
      <c r="P115" s="41" t="s">
        <v>656</v>
      </c>
      <c r="Q115" s="41">
        <v>18</v>
      </c>
      <c r="R115" s="41">
        <v>18</v>
      </c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3"/>
      <c r="AG115" s="22"/>
      <c r="AH115" s="16"/>
      <c r="AI115" s="8"/>
      <c r="AJ115" s="8"/>
      <c r="AK115" s="3"/>
      <c r="AL115" s="16"/>
      <c r="AM115" s="16"/>
      <c r="AN115" s="16"/>
      <c r="AO115" s="6"/>
    </row>
    <row r="116" spans="1:41" x14ac:dyDescent="0.25">
      <c r="A116" s="45"/>
      <c r="B116" s="178">
        <v>92</v>
      </c>
      <c r="C116" s="37" t="s">
        <v>409</v>
      </c>
      <c r="D116" s="44" t="s">
        <v>765</v>
      </c>
      <c r="E116" s="174" t="s">
        <v>718</v>
      </c>
      <c r="F116" s="37"/>
      <c r="G116" s="44"/>
      <c r="H116" s="178"/>
      <c r="I116" s="37"/>
      <c r="J116" s="44"/>
      <c r="K116" s="178"/>
      <c r="L116" s="37"/>
      <c r="M116" s="44"/>
      <c r="N116" s="178"/>
      <c r="O116" s="37"/>
      <c r="P116" s="44"/>
      <c r="Q116" s="178"/>
      <c r="R116" s="37"/>
      <c r="S116" s="44"/>
      <c r="T116" s="174"/>
      <c r="U116" s="37"/>
      <c r="V116" s="44"/>
      <c r="W116" s="178"/>
      <c r="X116" s="37"/>
      <c r="Y116" s="44"/>
      <c r="Z116" s="178"/>
      <c r="AA116" s="17"/>
      <c r="AB116" s="8"/>
      <c r="AC116" s="174"/>
      <c r="AD116" s="17"/>
      <c r="AE116" s="8"/>
      <c r="AF116" s="174"/>
      <c r="AG116" s="17"/>
      <c r="AH116" s="8"/>
      <c r="AI116" s="174"/>
      <c r="AJ116" s="17"/>
      <c r="AK116" s="8"/>
      <c r="AL116" s="174"/>
      <c r="AM116" s="17"/>
      <c r="AN116" s="8"/>
      <c r="AO116" s="174"/>
    </row>
    <row r="117" spans="1:41" s="45" customFormat="1" x14ac:dyDescent="0.25">
      <c r="B117" s="178">
        <v>200</v>
      </c>
      <c r="C117" s="43" t="s">
        <v>101</v>
      </c>
      <c r="D117" s="43" t="s">
        <v>103</v>
      </c>
      <c r="E117" s="192" t="s">
        <v>622</v>
      </c>
      <c r="F117" s="40"/>
      <c r="G117" s="40"/>
      <c r="H117" s="40"/>
      <c r="I117" s="130"/>
      <c r="J117" s="158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22"/>
      <c r="AH117" s="16"/>
      <c r="AI117" s="8"/>
      <c r="AJ117" s="8"/>
      <c r="AK117" s="3"/>
      <c r="AL117" s="16"/>
      <c r="AM117" s="16"/>
      <c r="AN117" s="16"/>
      <c r="AO117" s="6"/>
    </row>
    <row r="118" spans="1:41" s="45" customFormat="1" x14ac:dyDescent="0.25">
      <c r="A118" s="155"/>
      <c r="B118" s="178">
        <v>201</v>
      </c>
      <c r="C118" s="43" t="s">
        <v>101</v>
      </c>
      <c r="D118" s="43" t="s">
        <v>99</v>
      </c>
      <c r="E118" s="196" t="s">
        <v>459</v>
      </c>
      <c r="F118" s="40">
        <v>2</v>
      </c>
      <c r="G118" s="40"/>
      <c r="H118" s="40"/>
      <c r="I118" s="104" t="s">
        <v>619</v>
      </c>
      <c r="J118" s="43"/>
      <c r="K118" s="40">
        <v>9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75</v>
      </c>
      <c r="V118" s="51">
        <v>40</v>
      </c>
      <c r="W118" s="40">
        <f t="shared" ref="W118:W128" si="3">U118*0.25</f>
        <v>18.75</v>
      </c>
      <c r="X118" s="40">
        <v>20</v>
      </c>
      <c r="Y118" s="40">
        <v>50</v>
      </c>
      <c r="Z118" s="40" t="s">
        <v>651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3"/>
      <c r="AL118" s="16"/>
      <c r="AM118" s="8"/>
      <c r="AN118" s="8"/>
      <c r="AO118" s="6"/>
    </row>
    <row r="119" spans="1:41" x14ac:dyDescent="0.25">
      <c r="A119" s="156"/>
      <c r="B119" s="178">
        <v>202</v>
      </c>
      <c r="C119" s="43" t="s">
        <v>101</v>
      </c>
      <c r="D119" s="43" t="s">
        <v>99</v>
      </c>
      <c r="E119" s="196" t="s">
        <v>460</v>
      </c>
      <c r="F119" s="39">
        <v>3</v>
      </c>
      <c r="G119" s="39"/>
      <c r="H119" s="39"/>
      <c r="I119" s="104" t="s">
        <v>619</v>
      </c>
      <c r="J119" s="43"/>
      <c r="K119" s="39">
        <v>4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37.5</v>
      </c>
      <c r="V119" s="52">
        <v>20</v>
      </c>
      <c r="W119" s="40">
        <f t="shared" si="3"/>
        <v>9.375</v>
      </c>
      <c r="X119" s="39">
        <v>10</v>
      </c>
      <c r="Y119" s="39">
        <v>30</v>
      </c>
      <c r="Z119" s="40" t="s">
        <v>651</v>
      </c>
      <c r="AA119" s="39"/>
      <c r="AB119" s="39"/>
      <c r="AC119" s="39"/>
      <c r="AD119" s="39"/>
      <c r="AE119" s="39"/>
      <c r="AF119" s="3"/>
      <c r="AG119" s="22"/>
      <c r="AH119" s="8"/>
      <c r="AI119" s="8"/>
      <c r="AJ119" s="8"/>
      <c r="AK119" s="8"/>
      <c r="AL119" s="16"/>
      <c r="AM119" s="8"/>
      <c r="AN119" s="8"/>
      <c r="AO119" s="6"/>
    </row>
    <row r="120" spans="1:41" x14ac:dyDescent="0.25">
      <c r="A120" s="155"/>
      <c r="B120" s="178">
        <v>203</v>
      </c>
      <c r="C120" s="43" t="s">
        <v>101</v>
      </c>
      <c r="D120" s="43" t="s">
        <v>160</v>
      </c>
      <c r="E120" s="194" t="s">
        <v>162</v>
      </c>
      <c r="F120" s="37">
        <v>2</v>
      </c>
      <c r="G120" s="39"/>
      <c r="H120" s="39"/>
      <c r="I120" s="104" t="s">
        <v>619</v>
      </c>
      <c r="J120" s="43"/>
      <c r="K120" s="39">
        <v>2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>
        <v>3</v>
      </c>
      <c r="V120" s="39">
        <v>3</v>
      </c>
      <c r="W120" s="40">
        <f t="shared" si="3"/>
        <v>0.75</v>
      </c>
      <c r="X120" s="39">
        <v>3</v>
      </c>
      <c r="Y120" s="39">
        <v>5</v>
      </c>
      <c r="Z120" s="40" t="s">
        <v>647</v>
      </c>
      <c r="AA120" s="39"/>
      <c r="AB120" s="39"/>
      <c r="AC120" s="39"/>
      <c r="AD120" s="39"/>
      <c r="AE120" s="39"/>
      <c r="AF120" s="3"/>
      <c r="AG120" s="22"/>
      <c r="AH120" s="8"/>
      <c r="AI120" s="8"/>
      <c r="AJ120" s="8"/>
      <c r="AK120" s="8"/>
      <c r="AL120" s="16"/>
      <c r="AM120" s="8"/>
      <c r="AN120" s="8"/>
      <c r="AO120" s="6"/>
    </row>
    <row r="121" spans="1:41" customFormat="1" x14ac:dyDescent="0.25">
      <c r="A121" s="155"/>
      <c r="B121" s="178">
        <v>204</v>
      </c>
      <c r="C121" s="43" t="s">
        <v>101</v>
      </c>
      <c r="D121" s="43" t="s">
        <v>159</v>
      </c>
      <c r="E121" s="194" t="s">
        <v>163</v>
      </c>
      <c r="F121" s="37">
        <v>2</v>
      </c>
      <c r="G121" s="39"/>
      <c r="H121" s="39"/>
      <c r="I121" s="104" t="s">
        <v>616</v>
      </c>
      <c r="J121" s="43"/>
      <c r="K121" s="39">
        <v>0.5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>
        <v>6</v>
      </c>
      <c r="V121" s="39">
        <v>6</v>
      </c>
      <c r="W121" s="40">
        <f t="shared" si="3"/>
        <v>1.5</v>
      </c>
      <c r="X121" s="39">
        <v>0.5</v>
      </c>
      <c r="Y121" s="39">
        <v>0.5</v>
      </c>
      <c r="Z121" s="40" t="s">
        <v>647</v>
      </c>
      <c r="AA121" s="39"/>
      <c r="AB121" s="39"/>
      <c r="AC121" s="39"/>
      <c r="AD121" s="39"/>
      <c r="AE121" s="39"/>
      <c r="AF121" s="3"/>
      <c r="AG121" s="22"/>
      <c r="AH121" s="8"/>
      <c r="AI121" s="8"/>
      <c r="AJ121" s="8"/>
      <c r="AK121" s="8"/>
      <c r="AL121" s="16"/>
      <c r="AM121" s="8"/>
      <c r="AN121" s="8"/>
      <c r="AO121" s="6"/>
    </row>
    <row r="122" spans="1:41" customFormat="1" x14ac:dyDescent="0.25">
      <c r="A122" s="155"/>
      <c r="B122" s="178">
        <v>205</v>
      </c>
      <c r="C122" s="43" t="s">
        <v>101</v>
      </c>
      <c r="D122" s="43" t="s">
        <v>159</v>
      </c>
      <c r="E122" s="194" t="s">
        <v>164</v>
      </c>
      <c r="F122" s="37">
        <v>2</v>
      </c>
      <c r="G122" s="39"/>
      <c r="H122" s="39"/>
      <c r="I122" s="104" t="s">
        <v>616</v>
      </c>
      <c r="J122" s="43"/>
      <c r="K122" s="39">
        <v>0.75</v>
      </c>
      <c r="L122" s="39"/>
      <c r="M122" s="39"/>
      <c r="N122" s="39"/>
      <c r="O122" s="39"/>
      <c r="P122" s="39"/>
      <c r="Q122" s="39"/>
      <c r="R122" s="39"/>
      <c r="S122" s="39"/>
      <c r="T122" s="39"/>
      <c r="U122" s="39">
        <v>15</v>
      </c>
      <c r="V122" s="39">
        <v>15</v>
      </c>
      <c r="W122" s="40">
        <f t="shared" si="3"/>
        <v>3.75</v>
      </c>
      <c r="X122" s="39">
        <v>0.75</v>
      </c>
      <c r="Y122" s="39">
        <v>1</v>
      </c>
      <c r="Z122" s="40" t="s">
        <v>647</v>
      </c>
      <c r="AA122" s="39"/>
      <c r="AB122" s="39"/>
      <c r="AC122" s="39"/>
      <c r="AD122" s="39"/>
      <c r="AE122" s="39"/>
      <c r="AF122" s="3"/>
      <c r="AG122" s="22"/>
      <c r="AH122" s="8"/>
      <c r="AI122" s="8"/>
      <c r="AJ122" s="8"/>
      <c r="AK122" s="8"/>
      <c r="AL122" s="16"/>
      <c r="AM122" s="8"/>
      <c r="AN122" s="8"/>
      <c r="AO122" s="6"/>
    </row>
    <row r="123" spans="1:41" x14ac:dyDescent="0.25">
      <c r="A123" s="155"/>
      <c r="B123" s="178">
        <v>206</v>
      </c>
      <c r="C123" s="43" t="s">
        <v>101</v>
      </c>
      <c r="D123" s="43" t="s">
        <v>159</v>
      </c>
      <c r="E123" s="194" t="s">
        <v>165</v>
      </c>
      <c r="F123" s="37">
        <v>2</v>
      </c>
      <c r="G123" s="39"/>
      <c r="H123" s="39"/>
      <c r="I123" s="104" t="s">
        <v>616</v>
      </c>
      <c r="J123" s="43"/>
      <c r="K123" s="39">
        <v>0.75</v>
      </c>
      <c r="L123" s="39"/>
      <c r="M123" s="39"/>
      <c r="N123" s="39"/>
      <c r="O123" s="39"/>
      <c r="P123" s="39"/>
      <c r="Q123" s="39"/>
      <c r="R123" s="39"/>
      <c r="S123" s="39"/>
      <c r="T123" s="39"/>
      <c r="U123" s="39">
        <v>13</v>
      </c>
      <c r="V123" s="39">
        <v>13</v>
      </c>
      <c r="W123" s="40">
        <f t="shared" si="3"/>
        <v>3.25</v>
      </c>
      <c r="X123" s="39">
        <v>0.75</v>
      </c>
      <c r="Y123" s="39">
        <v>1</v>
      </c>
      <c r="Z123" s="40" t="s">
        <v>647</v>
      </c>
      <c r="AA123" s="39"/>
      <c r="AB123" s="39"/>
      <c r="AC123" s="39"/>
      <c r="AD123" s="39"/>
      <c r="AE123" s="39"/>
      <c r="AF123" s="3"/>
      <c r="AG123" s="22"/>
      <c r="AH123" s="8"/>
      <c r="AI123" s="8"/>
      <c r="AJ123" s="8"/>
      <c r="AK123" s="8"/>
      <c r="AL123" s="16"/>
      <c r="AM123" s="8"/>
      <c r="AN123" s="8"/>
      <c r="AO123" s="6"/>
    </row>
    <row r="124" spans="1:41" x14ac:dyDescent="0.25">
      <c r="A124" s="155"/>
      <c r="B124" s="178">
        <v>207</v>
      </c>
      <c r="C124" s="43" t="s">
        <v>101</v>
      </c>
      <c r="D124" s="43" t="s">
        <v>159</v>
      </c>
      <c r="E124" s="194" t="s">
        <v>167</v>
      </c>
      <c r="F124" s="37">
        <v>2</v>
      </c>
      <c r="G124" s="39"/>
      <c r="H124" s="39"/>
      <c r="I124" s="104" t="s">
        <v>616</v>
      </c>
      <c r="J124" s="43"/>
      <c r="K124" s="39">
        <v>1</v>
      </c>
      <c r="L124" s="39"/>
      <c r="M124" s="39"/>
      <c r="N124" s="39"/>
      <c r="O124" s="39"/>
      <c r="P124" s="39"/>
      <c r="Q124" s="39"/>
      <c r="R124" s="39"/>
      <c r="S124" s="39"/>
      <c r="T124" s="39"/>
      <c r="U124" s="39">
        <v>20</v>
      </c>
      <c r="V124" s="39">
        <v>20</v>
      </c>
      <c r="W124" s="40">
        <f t="shared" si="3"/>
        <v>5</v>
      </c>
      <c r="X124" s="39">
        <v>1.5</v>
      </c>
      <c r="Y124" s="39">
        <v>2</v>
      </c>
      <c r="Z124" s="40" t="s">
        <v>647</v>
      </c>
      <c r="AA124" s="39"/>
      <c r="AB124" s="39"/>
      <c r="AC124" s="39"/>
      <c r="AD124" s="39"/>
      <c r="AE124" s="39"/>
      <c r="AF124" s="3"/>
      <c r="AG124" s="22"/>
      <c r="AH124" s="8"/>
      <c r="AI124" s="8"/>
      <c r="AJ124" s="8"/>
      <c r="AK124" s="8"/>
      <c r="AL124" s="16"/>
      <c r="AM124" s="8"/>
      <c r="AN124" s="8"/>
      <c r="AO124" s="6"/>
    </row>
    <row r="125" spans="1:41" customFormat="1" x14ac:dyDescent="0.25">
      <c r="A125" s="155"/>
      <c r="B125" s="178">
        <v>208</v>
      </c>
      <c r="C125" s="43" t="s">
        <v>101</v>
      </c>
      <c r="D125" s="43" t="s">
        <v>159</v>
      </c>
      <c r="E125" s="194" t="s">
        <v>166</v>
      </c>
      <c r="F125" s="37">
        <v>2</v>
      </c>
      <c r="G125" s="39"/>
      <c r="H125" s="39"/>
      <c r="I125" s="104" t="s">
        <v>616</v>
      </c>
      <c r="J125" s="43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>
        <v>2</v>
      </c>
      <c r="V125" s="39">
        <v>2</v>
      </c>
      <c r="W125" s="40">
        <f t="shared" si="3"/>
        <v>0.5</v>
      </c>
      <c r="X125" s="39"/>
      <c r="Y125" s="39"/>
      <c r="Z125" s="40" t="s">
        <v>647</v>
      </c>
      <c r="AA125" s="39"/>
      <c r="AB125" s="39"/>
      <c r="AC125" s="39"/>
      <c r="AD125" s="39"/>
      <c r="AE125" s="39"/>
      <c r="AF125" s="3"/>
      <c r="AG125" s="22"/>
      <c r="AH125" s="8"/>
      <c r="AI125" s="8"/>
      <c r="AJ125" s="8"/>
      <c r="AK125" s="8"/>
      <c r="AL125" s="16"/>
      <c r="AM125" s="8"/>
      <c r="AN125" s="8"/>
      <c r="AO125" s="6"/>
    </row>
    <row r="126" spans="1:41" x14ac:dyDescent="0.25">
      <c r="A126" s="155"/>
      <c r="B126" s="178">
        <v>209</v>
      </c>
      <c r="C126" s="43" t="s">
        <v>101</v>
      </c>
      <c r="D126" s="43" t="s">
        <v>159</v>
      </c>
      <c r="E126" s="194" t="s">
        <v>169</v>
      </c>
      <c r="F126" s="37">
        <v>2</v>
      </c>
      <c r="G126" s="39"/>
      <c r="H126" s="39"/>
      <c r="I126" s="104" t="s">
        <v>616</v>
      </c>
      <c r="J126" s="43"/>
      <c r="K126" s="39">
        <v>1</v>
      </c>
      <c r="L126" s="39"/>
      <c r="M126" s="39"/>
      <c r="N126" s="39"/>
      <c r="O126" s="39"/>
      <c r="P126" s="39"/>
      <c r="Q126" s="39"/>
      <c r="R126" s="39"/>
      <c r="S126" s="39"/>
      <c r="T126" s="39"/>
      <c r="U126" s="39">
        <v>27</v>
      </c>
      <c r="V126" s="52">
        <v>5</v>
      </c>
      <c r="W126" s="40">
        <f t="shared" si="3"/>
        <v>6.75</v>
      </c>
      <c r="X126" s="39">
        <v>1</v>
      </c>
      <c r="Y126" s="39">
        <v>2</v>
      </c>
      <c r="Z126" s="40" t="s">
        <v>647</v>
      </c>
      <c r="AA126" s="22"/>
      <c r="AB126" s="39"/>
      <c r="AC126" s="39"/>
      <c r="AD126" s="39"/>
      <c r="AE126" s="39"/>
      <c r="AF126" s="3"/>
      <c r="AG126" s="22"/>
      <c r="AH126" s="8"/>
      <c r="AI126" s="8"/>
      <c r="AJ126" s="8"/>
      <c r="AK126" s="8"/>
      <c r="AL126" s="16"/>
      <c r="AM126" s="8"/>
      <c r="AN126" s="8"/>
      <c r="AO126" s="6"/>
    </row>
    <row r="127" spans="1:41" x14ac:dyDescent="0.25">
      <c r="A127"/>
      <c r="B127" s="178">
        <v>210</v>
      </c>
      <c r="C127" s="43" t="s">
        <v>101</v>
      </c>
      <c r="D127" s="43" t="s">
        <v>159</v>
      </c>
      <c r="E127" s="194" t="s">
        <v>168</v>
      </c>
      <c r="F127" s="37">
        <v>3</v>
      </c>
      <c r="G127" s="39"/>
      <c r="H127" s="39"/>
      <c r="I127" s="104" t="s">
        <v>616</v>
      </c>
      <c r="J127" s="43"/>
      <c r="K127" s="39">
        <v>0.75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39">
        <v>12</v>
      </c>
      <c r="V127" s="39">
        <v>12</v>
      </c>
      <c r="W127" s="40">
        <f t="shared" si="3"/>
        <v>3</v>
      </c>
      <c r="X127" s="39">
        <v>0.75</v>
      </c>
      <c r="Y127" s="39">
        <v>1</v>
      </c>
      <c r="Z127" s="40" t="s">
        <v>647</v>
      </c>
      <c r="AA127" s="39"/>
      <c r="AB127" s="39"/>
      <c r="AC127" s="39"/>
      <c r="AD127" s="39"/>
      <c r="AE127" s="39"/>
      <c r="AF127" s="3"/>
      <c r="AG127" s="22"/>
      <c r="AH127" s="8"/>
      <c r="AI127" s="8"/>
      <c r="AJ127" s="8"/>
      <c r="AK127" s="8"/>
      <c r="AL127" s="16"/>
      <c r="AM127" s="8"/>
      <c r="AN127" s="8"/>
      <c r="AO127" s="6"/>
    </row>
    <row r="128" spans="1:41" x14ac:dyDescent="0.25">
      <c r="A128"/>
      <c r="B128" s="178">
        <v>211</v>
      </c>
      <c r="C128" s="43" t="s">
        <v>101</v>
      </c>
      <c r="D128" s="43" t="s">
        <v>159</v>
      </c>
      <c r="E128" s="194" t="s">
        <v>349</v>
      </c>
      <c r="F128" s="37">
        <v>3</v>
      </c>
      <c r="G128" s="39"/>
      <c r="H128" s="39"/>
      <c r="I128" s="104" t="s">
        <v>616</v>
      </c>
      <c r="J128" s="43"/>
      <c r="K128" s="39">
        <v>1</v>
      </c>
      <c r="L128" s="39"/>
      <c r="M128" s="39"/>
      <c r="N128" s="39"/>
      <c r="O128" s="39"/>
      <c r="P128" s="39"/>
      <c r="Q128" s="39"/>
      <c r="R128" s="39"/>
      <c r="S128" s="39"/>
      <c r="T128" s="39"/>
      <c r="U128" s="39">
        <v>2</v>
      </c>
      <c r="V128" s="39">
        <v>2</v>
      </c>
      <c r="W128" s="40">
        <f t="shared" si="3"/>
        <v>0.5</v>
      </c>
      <c r="X128" s="39">
        <v>1</v>
      </c>
      <c r="Y128" s="39">
        <v>2</v>
      </c>
      <c r="Z128" s="40" t="s">
        <v>647</v>
      </c>
      <c r="AA128" s="39"/>
      <c r="AB128" s="39"/>
      <c r="AC128" s="39"/>
      <c r="AD128" s="39"/>
      <c r="AE128" s="39"/>
      <c r="AF128" s="3"/>
      <c r="AG128" s="22"/>
      <c r="AH128" s="8"/>
      <c r="AI128" s="8"/>
      <c r="AJ128" s="8"/>
      <c r="AK128" s="8"/>
      <c r="AL128" s="16"/>
      <c r="AM128" s="8"/>
      <c r="AN128" s="8"/>
      <c r="AO128" s="6"/>
    </row>
    <row r="129" spans="1:41" x14ac:dyDescent="0.25">
      <c r="A129"/>
      <c r="B129" s="178">
        <v>212</v>
      </c>
      <c r="C129" s="43" t="s">
        <v>101</v>
      </c>
      <c r="D129" s="43" t="s">
        <v>159</v>
      </c>
      <c r="E129" s="194" t="s">
        <v>170</v>
      </c>
      <c r="F129" s="37">
        <v>4</v>
      </c>
      <c r="G129" s="39"/>
      <c r="H129" s="39"/>
      <c r="I129" s="154"/>
      <c r="J129" s="43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105"/>
      <c r="V129" s="105"/>
      <c r="W129" s="40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8"/>
      <c r="AI129" s="8"/>
      <c r="AJ129" s="8"/>
      <c r="AK129" s="8"/>
      <c r="AL129" s="16"/>
      <c r="AM129" s="8"/>
      <c r="AN129" s="8"/>
      <c r="AO129" s="6"/>
    </row>
    <row r="130" spans="1:41" x14ac:dyDescent="0.25">
      <c r="A130" s="155"/>
      <c r="B130" s="178">
        <v>213</v>
      </c>
      <c r="C130" s="43" t="s">
        <v>101</v>
      </c>
      <c r="D130" s="43" t="s">
        <v>104</v>
      </c>
      <c r="E130" s="196" t="s">
        <v>456</v>
      </c>
      <c r="F130" s="40">
        <v>2</v>
      </c>
      <c r="G130" s="40"/>
      <c r="H130" s="43">
        <v>18</v>
      </c>
      <c r="I130" s="104" t="s">
        <v>621</v>
      </c>
      <c r="J130" s="43">
        <f>H130*0.2</f>
        <v>3.6</v>
      </c>
      <c r="K130" s="40">
        <v>2</v>
      </c>
      <c r="L130" s="40"/>
      <c r="M130" s="40"/>
      <c r="N130" s="40"/>
      <c r="O130" s="40"/>
      <c r="P130" s="40"/>
      <c r="Q130" s="40"/>
      <c r="R130" s="40"/>
      <c r="S130" s="40"/>
      <c r="T130" s="40"/>
      <c r="U130" s="43">
        <v>18</v>
      </c>
      <c r="V130" s="51">
        <v>9</v>
      </c>
      <c r="W130" s="40">
        <f>U130*0.25</f>
        <v>4.5</v>
      </c>
      <c r="X130" s="40">
        <v>2</v>
      </c>
      <c r="Y130" s="40">
        <v>3</v>
      </c>
      <c r="Z130" s="40" t="s">
        <v>648</v>
      </c>
      <c r="AA130" s="40"/>
      <c r="AB130" s="40"/>
      <c r="AC130" s="40"/>
      <c r="AD130" s="40"/>
      <c r="AE130" s="40"/>
      <c r="AF130" s="3"/>
      <c r="AG130" s="22"/>
      <c r="AH130" s="8"/>
      <c r="AI130" s="8"/>
      <c r="AJ130" s="8"/>
      <c r="AK130" s="8"/>
      <c r="AL130" s="16"/>
      <c r="AM130" s="16"/>
      <c r="AN130" s="16"/>
      <c r="AO130" s="6"/>
    </row>
    <row r="131" spans="1:41" x14ac:dyDescent="0.25">
      <c r="A131" s="155"/>
      <c r="B131" s="178">
        <v>214</v>
      </c>
      <c r="C131" s="43" t="s">
        <v>101</v>
      </c>
      <c r="D131" s="43" t="s">
        <v>104</v>
      </c>
      <c r="E131" s="196" t="s">
        <v>457</v>
      </c>
      <c r="F131" s="40">
        <v>2</v>
      </c>
      <c r="G131" s="40"/>
      <c r="H131" s="43">
        <v>9</v>
      </c>
      <c r="I131" s="104" t="s">
        <v>617</v>
      </c>
      <c r="J131" s="43">
        <f>H131*0.2</f>
        <v>1.8</v>
      </c>
      <c r="K131" s="40">
        <v>2</v>
      </c>
      <c r="L131" s="40"/>
      <c r="M131" s="40"/>
      <c r="N131" s="40"/>
      <c r="O131" s="40"/>
      <c r="P131" s="40"/>
      <c r="Q131" s="40"/>
      <c r="R131" s="40"/>
      <c r="S131" s="40"/>
      <c r="T131" s="40"/>
      <c r="U131" s="43">
        <v>9</v>
      </c>
      <c r="V131" s="51">
        <v>5</v>
      </c>
      <c r="W131" s="40">
        <f>U131*0.25</f>
        <v>2.25</v>
      </c>
      <c r="X131" s="40">
        <v>2</v>
      </c>
      <c r="Y131" s="40">
        <v>3</v>
      </c>
      <c r="Z131" s="40" t="s">
        <v>648</v>
      </c>
      <c r="AA131" s="40"/>
      <c r="AB131" s="40"/>
      <c r="AC131" s="40"/>
      <c r="AD131" s="40"/>
      <c r="AE131" s="40"/>
      <c r="AF131" s="3"/>
      <c r="AG131" s="22"/>
      <c r="AH131" s="8"/>
      <c r="AI131" s="8"/>
      <c r="AJ131" s="8"/>
      <c r="AK131" s="8"/>
      <c r="AL131" s="16"/>
      <c r="AM131" s="8"/>
      <c r="AN131" s="8"/>
      <c r="AO131" s="6"/>
    </row>
    <row r="132" spans="1:41" x14ac:dyDescent="0.25">
      <c r="A132" s="155"/>
      <c r="B132" s="178">
        <v>215</v>
      </c>
      <c r="C132" s="43" t="s">
        <v>101</v>
      </c>
      <c r="D132" s="43" t="s">
        <v>104</v>
      </c>
      <c r="E132" s="196" t="s">
        <v>458</v>
      </c>
      <c r="F132" s="40">
        <v>2</v>
      </c>
      <c r="G132" s="40"/>
      <c r="H132" s="43">
        <v>18</v>
      </c>
      <c r="I132" s="104" t="s">
        <v>614</v>
      </c>
      <c r="J132" s="43">
        <f>H132*0.2</f>
        <v>3.6</v>
      </c>
      <c r="K132" s="40">
        <v>2</v>
      </c>
      <c r="L132" s="40"/>
      <c r="M132" s="40"/>
      <c r="N132" s="40"/>
      <c r="O132" s="40"/>
      <c r="P132" s="40"/>
      <c r="Q132" s="40"/>
      <c r="R132" s="40"/>
      <c r="S132" s="40"/>
      <c r="T132" s="40"/>
      <c r="U132" s="43">
        <v>18</v>
      </c>
      <c r="V132" s="51">
        <v>9</v>
      </c>
      <c r="W132" s="40">
        <f>U132*0.25</f>
        <v>4.5</v>
      </c>
      <c r="X132" s="40">
        <v>2</v>
      </c>
      <c r="Y132" s="40">
        <v>3</v>
      </c>
      <c r="Z132" s="40" t="s">
        <v>648</v>
      </c>
      <c r="AA132" s="40"/>
      <c r="AB132" s="40"/>
      <c r="AC132" s="40"/>
      <c r="AD132" s="40"/>
      <c r="AE132" s="40"/>
      <c r="AF132" s="3"/>
      <c r="AG132" s="22"/>
      <c r="AH132" s="8"/>
      <c r="AI132" s="8"/>
      <c r="AJ132" s="8"/>
      <c r="AK132" s="8"/>
      <c r="AL132" s="16"/>
      <c r="AM132" s="8"/>
      <c r="AN132" s="8"/>
      <c r="AO132" s="6"/>
    </row>
    <row r="133" spans="1:41" customFormat="1" x14ac:dyDescent="0.25">
      <c r="B133" s="178">
        <v>216</v>
      </c>
      <c r="C133" s="43" t="s">
        <v>101</v>
      </c>
      <c r="D133" s="50" t="s">
        <v>30</v>
      </c>
      <c r="E133" s="193" t="s">
        <v>105</v>
      </c>
      <c r="F133" s="54">
        <v>3</v>
      </c>
      <c r="G133" s="39"/>
      <c r="H133" s="37">
        <v>15</v>
      </c>
      <c r="I133" s="37"/>
      <c r="J133" s="43">
        <f>H133*0.2</f>
        <v>3</v>
      </c>
      <c r="K133" s="39">
        <v>0.5</v>
      </c>
      <c r="L133" s="39"/>
      <c r="M133" s="39"/>
      <c r="N133" s="39"/>
      <c r="O133" s="39"/>
      <c r="P133" s="39"/>
      <c r="Q133" s="39"/>
      <c r="R133" s="39"/>
      <c r="S133" s="39"/>
      <c r="T133" s="39"/>
      <c r="U133" s="37">
        <v>15</v>
      </c>
      <c r="V133" s="52">
        <v>0</v>
      </c>
      <c r="W133" s="40">
        <f>U133*0.25</f>
        <v>3.75</v>
      </c>
      <c r="X133" s="39">
        <v>1</v>
      </c>
      <c r="Y133" s="39">
        <v>1</v>
      </c>
      <c r="Z133" s="39"/>
      <c r="AA133" s="39"/>
      <c r="AB133" s="39"/>
      <c r="AC133" s="39"/>
      <c r="AD133" s="39"/>
      <c r="AE133" s="39"/>
      <c r="AF133" s="3"/>
      <c r="AG133" s="22"/>
      <c r="AH133" s="16"/>
      <c r="AI133" s="8"/>
      <c r="AJ133" s="8"/>
      <c r="AK133" s="3"/>
      <c r="AL133" s="16"/>
      <c r="AM133" s="16"/>
      <c r="AN133" s="16"/>
      <c r="AO133" s="6"/>
    </row>
    <row r="134" spans="1:41" customFormat="1" x14ac:dyDescent="0.25">
      <c r="B134" s="178">
        <v>217</v>
      </c>
      <c r="C134" s="43" t="s">
        <v>101</v>
      </c>
      <c r="D134" s="43" t="s">
        <v>30</v>
      </c>
      <c r="E134" s="189" t="s">
        <v>107</v>
      </c>
      <c r="F134" s="40">
        <v>4</v>
      </c>
      <c r="G134" s="40"/>
      <c r="H134" s="52">
        <v>8</v>
      </c>
      <c r="I134" s="37"/>
      <c r="J134" s="43">
        <f>H134*0.2</f>
        <v>1.6</v>
      </c>
      <c r="K134" s="40">
        <v>1</v>
      </c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51">
        <v>16</v>
      </c>
      <c r="W134" s="40"/>
      <c r="X134" s="40">
        <v>1</v>
      </c>
      <c r="Y134" s="40">
        <v>1.5</v>
      </c>
      <c r="Z134" s="40" t="s">
        <v>646</v>
      </c>
      <c r="AA134" s="40"/>
      <c r="AB134" s="40"/>
      <c r="AC134" s="40"/>
      <c r="AD134" s="40"/>
      <c r="AE134" s="40"/>
      <c r="AF134" s="3"/>
      <c r="AG134" s="8"/>
      <c r="AH134" s="8"/>
      <c r="AI134" s="8"/>
      <c r="AJ134" s="23"/>
      <c r="AK134" s="16"/>
      <c r="AL134" s="16"/>
      <c r="AM134" s="8"/>
      <c r="AN134" s="8"/>
      <c r="AO134" s="10"/>
    </row>
    <row r="135" spans="1:41" x14ac:dyDescent="0.25">
      <c r="A135" s="156"/>
      <c r="B135" s="178">
        <v>218</v>
      </c>
      <c r="C135" s="43" t="s">
        <v>607</v>
      </c>
      <c r="D135" s="43" t="s">
        <v>823</v>
      </c>
      <c r="E135" s="192" t="s">
        <v>824</v>
      </c>
      <c r="F135" s="40"/>
      <c r="G135" s="40"/>
      <c r="H135" s="40"/>
      <c r="I135" s="37"/>
      <c r="J135" s="43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3"/>
      <c r="AG135" s="8"/>
      <c r="AH135" s="8"/>
      <c r="AI135" s="8"/>
      <c r="AJ135" s="23"/>
      <c r="AK135" s="16"/>
      <c r="AL135" s="16"/>
      <c r="AM135" s="8"/>
      <c r="AN135" s="8"/>
      <c r="AO135" s="10"/>
    </row>
    <row r="136" spans="1:41" s="45" customFormat="1" x14ac:dyDescent="0.25">
      <c r="A136" s="156"/>
      <c r="B136" s="178">
        <v>219</v>
      </c>
      <c r="C136" s="43" t="s">
        <v>611</v>
      </c>
      <c r="D136" s="43" t="s">
        <v>612</v>
      </c>
      <c r="E136" s="192" t="s">
        <v>613</v>
      </c>
      <c r="F136" s="40"/>
      <c r="G136" s="40"/>
      <c r="H136" s="40"/>
      <c r="I136" s="159"/>
      <c r="J136" s="158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3"/>
      <c r="AG136" s="8"/>
      <c r="AH136" s="8"/>
      <c r="AI136" s="8"/>
      <c r="AJ136" s="23"/>
      <c r="AK136" s="16"/>
      <c r="AL136" s="16"/>
      <c r="AM136" s="8"/>
      <c r="AN136" s="8"/>
      <c r="AO136" s="10"/>
    </row>
    <row r="137" spans="1:41" s="45" customFormat="1" x14ac:dyDescent="0.25">
      <c r="A137" s="156"/>
      <c r="B137" s="178">
        <v>220</v>
      </c>
      <c r="C137" s="43" t="s">
        <v>715</v>
      </c>
      <c r="D137" s="43" t="s">
        <v>716</v>
      </c>
      <c r="E137" s="192" t="s">
        <v>717</v>
      </c>
      <c r="F137" s="40"/>
      <c r="G137" s="40"/>
      <c r="H137" s="40"/>
      <c r="I137" s="159"/>
      <c r="J137" s="158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3"/>
      <c r="AG137" s="8"/>
      <c r="AH137" s="8"/>
      <c r="AI137" s="8"/>
      <c r="AJ137" s="23"/>
      <c r="AK137" s="16"/>
      <c r="AL137" s="16"/>
      <c r="AM137" s="8"/>
      <c r="AN137" s="8"/>
      <c r="AO137" s="10"/>
    </row>
    <row r="138" spans="1:41" s="45" customFormat="1" x14ac:dyDescent="0.25">
      <c r="A138" s="156"/>
      <c r="B138" s="178">
        <v>221</v>
      </c>
      <c r="C138" s="43" t="s">
        <v>607</v>
      </c>
      <c r="D138" s="43" t="s">
        <v>609</v>
      </c>
      <c r="E138" s="103" t="s">
        <v>821</v>
      </c>
      <c r="F138" s="40"/>
      <c r="G138" s="40"/>
      <c r="H138" s="40"/>
      <c r="I138" s="159"/>
      <c r="J138" s="158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3"/>
      <c r="AG138" s="8"/>
      <c r="AH138" s="8"/>
      <c r="AI138" s="8"/>
      <c r="AJ138" s="23"/>
      <c r="AK138" s="16"/>
      <c r="AL138" s="16"/>
      <c r="AM138" s="8"/>
      <c r="AN138" s="8"/>
      <c r="AO138" s="10"/>
    </row>
    <row r="139" spans="1:41" s="45" customFormat="1" x14ac:dyDescent="0.25">
      <c r="A139"/>
      <c r="B139" s="178">
        <v>222</v>
      </c>
      <c r="C139" s="43" t="s">
        <v>607</v>
      </c>
      <c r="D139" s="43" t="s">
        <v>608</v>
      </c>
      <c r="E139" s="192" t="s">
        <v>654</v>
      </c>
      <c r="F139" s="40"/>
      <c r="G139" s="40"/>
      <c r="H139" s="40"/>
      <c r="I139" s="159"/>
      <c r="J139" s="158"/>
      <c r="K139" s="44">
        <v>2</v>
      </c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2</v>
      </c>
      <c r="Y139" s="44">
        <v>3</v>
      </c>
      <c r="Z139" s="40"/>
      <c r="AA139" s="40"/>
      <c r="AB139" s="40"/>
      <c r="AC139" s="40"/>
      <c r="AD139" s="40"/>
      <c r="AE139" s="40"/>
      <c r="AF139" s="3"/>
      <c r="AG139" s="8"/>
      <c r="AH139" s="8"/>
      <c r="AI139" s="8"/>
      <c r="AJ139" s="23"/>
      <c r="AK139" s="16"/>
      <c r="AL139" s="16"/>
      <c r="AM139" s="8"/>
      <c r="AN139" s="8"/>
      <c r="AO139" s="10"/>
    </row>
    <row r="140" spans="1:41" x14ac:dyDescent="0.25">
      <c r="A140"/>
      <c r="B140" s="178">
        <v>223</v>
      </c>
      <c r="C140" s="43" t="s">
        <v>607</v>
      </c>
      <c r="D140" s="43" t="s">
        <v>608</v>
      </c>
      <c r="E140" s="197" t="s">
        <v>653</v>
      </c>
      <c r="F140" s="40"/>
      <c r="G140" s="40"/>
      <c r="H140" s="40"/>
      <c r="I140" s="159"/>
      <c r="J140" s="158"/>
      <c r="K140" s="44">
        <v>0.5</v>
      </c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>
        <v>0.5</v>
      </c>
      <c r="Y140" s="44">
        <v>1</v>
      </c>
      <c r="Z140" s="40"/>
      <c r="AA140" s="40"/>
      <c r="AB140" s="40"/>
      <c r="AC140" s="40"/>
      <c r="AD140" s="40"/>
      <c r="AE140" s="40"/>
      <c r="AF140" s="3"/>
      <c r="AG140" s="8"/>
      <c r="AH140" s="8"/>
      <c r="AI140" s="8"/>
      <c r="AJ140" s="23"/>
      <c r="AK140" s="16"/>
      <c r="AL140" s="16"/>
      <c r="AM140" s="8"/>
      <c r="AN140" s="8"/>
      <c r="AO140" s="10"/>
    </row>
    <row r="141" spans="1:41" s="45" customFormat="1" x14ac:dyDescent="0.25">
      <c r="A141" s="155"/>
      <c r="B141" s="178">
        <v>400</v>
      </c>
      <c r="C141" s="43" t="s">
        <v>124</v>
      </c>
      <c r="D141" s="44" t="s">
        <v>106</v>
      </c>
      <c r="E141" s="189" t="s">
        <v>350</v>
      </c>
      <c r="F141" s="180">
        <v>2</v>
      </c>
      <c r="G141" s="39"/>
      <c r="H141" s="37">
        <v>4.5</v>
      </c>
      <c r="I141" s="157" t="s">
        <v>624</v>
      </c>
      <c r="J141" s="158">
        <f>H141*0.2</f>
        <v>0.9</v>
      </c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60"/>
      <c r="AG141" s="128"/>
      <c r="AH141" s="162"/>
      <c r="AI141" s="147"/>
      <c r="AJ141" s="147"/>
      <c r="AK141" s="160"/>
      <c r="AL141" s="162"/>
      <c r="AM141" s="162"/>
      <c r="AN141" s="162"/>
      <c r="AO141" s="163"/>
    </row>
    <row r="142" spans="1:41" s="45" customFormat="1" x14ac:dyDescent="0.25">
      <c r="A142" s="155"/>
      <c r="B142" s="178">
        <v>401</v>
      </c>
      <c r="C142" s="43" t="s">
        <v>124</v>
      </c>
      <c r="D142" s="44" t="s">
        <v>106</v>
      </c>
      <c r="E142" s="189" t="s">
        <v>351</v>
      </c>
      <c r="F142" s="164">
        <v>2</v>
      </c>
      <c r="G142" s="44"/>
      <c r="H142" s="43">
        <v>9</v>
      </c>
      <c r="I142" s="157" t="s">
        <v>623</v>
      </c>
      <c r="J142" s="158">
        <f>H142*0.2</f>
        <v>1.8</v>
      </c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60"/>
      <c r="AG142" s="161"/>
      <c r="AH142" s="161"/>
      <c r="AI142" s="147"/>
      <c r="AJ142" s="147"/>
      <c r="AK142" s="147"/>
      <c r="AL142" s="147"/>
      <c r="AM142" s="147"/>
      <c r="AN142" s="147"/>
      <c r="AO142" s="148"/>
    </row>
    <row r="143" spans="1:41" x14ac:dyDescent="0.25">
      <c r="A143" s="155"/>
      <c r="B143" s="178">
        <v>402</v>
      </c>
      <c r="C143" s="43" t="s">
        <v>124</v>
      </c>
      <c r="D143" s="44" t="s">
        <v>106</v>
      </c>
      <c r="E143" s="189" t="s">
        <v>352</v>
      </c>
      <c r="F143" s="44">
        <v>2</v>
      </c>
      <c r="G143" s="44"/>
      <c r="H143" s="43">
        <v>1</v>
      </c>
      <c r="I143" s="104" t="s">
        <v>623</v>
      </c>
      <c r="J143" s="43">
        <f>H143*0.2</f>
        <v>0.2</v>
      </c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3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x14ac:dyDescent="0.25">
      <c r="A144" s="156"/>
      <c r="B144" s="178">
        <v>403</v>
      </c>
      <c r="C144" s="43" t="s">
        <v>124</v>
      </c>
      <c r="D144" s="44" t="s">
        <v>106</v>
      </c>
      <c r="E144" s="189" t="s">
        <v>353</v>
      </c>
      <c r="F144" s="39">
        <v>3</v>
      </c>
      <c r="G144" s="39"/>
      <c r="H144" s="37">
        <v>2.5</v>
      </c>
      <c r="I144" s="104" t="s">
        <v>623</v>
      </c>
      <c r="J144" s="43">
        <f>H144*0.2</f>
        <v>0.5</v>
      </c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"/>
      <c r="AG144" s="22"/>
      <c r="AH144" s="16"/>
      <c r="AI144" s="8"/>
      <c r="AJ144" s="8"/>
      <c r="AK144" s="3"/>
      <c r="AL144" s="16"/>
      <c r="AM144" s="16"/>
      <c r="AN144" s="16"/>
      <c r="AO144" s="6"/>
    </row>
    <row r="145" spans="1:41" customFormat="1" x14ac:dyDescent="0.25">
      <c r="A145" s="156"/>
      <c r="B145" s="178">
        <v>404</v>
      </c>
      <c r="C145" s="43" t="s">
        <v>124</v>
      </c>
      <c r="D145" s="44" t="s">
        <v>106</v>
      </c>
      <c r="E145" s="189" t="s">
        <v>355</v>
      </c>
      <c r="F145" s="44">
        <v>4</v>
      </c>
      <c r="G145" s="44"/>
      <c r="H145" s="44"/>
      <c r="I145" s="44"/>
      <c r="J145" s="43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3"/>
      <c r="AG145" s="16"/>
      <c r="AH145" s="16"/>
      <c r="AI145" s="8"/>
      <c r="AJ145" s="8"/>
      <c r="AK145" s="3"/>
      <c r="AL145" s="16"/>
      <c r="AM145" s="16"/>
      <c r="AN145" s="16"/>
      <c r="AO145" s="6"/>
    </row>
    <row r="146" spans="1:41" customFormat="1" x14ac:dyDescent="0.25">
      <c r="A146" s="156"/>
      <c r="B146" s="178">
        <v>405</v>
      </c>
      <c r="C146" s="43" t="s">
        <v>124</v>
      </c>
      <c r="D146" s="44" t="s">
        <v>106</v>
      </c>
      <c r="E146" s="189" t="s">
        <v>354</v>
      </c>
      <c r="F146" s="44">
        <v>3</v>
      </c>
      <c r="G146" s="44"/>
      <c r="H146" s="43">
        <v>2</v>
      </c>
      <c r="I146" s="104" t="s">
        <v>623</v>
      </c>
      <c r="J146" s="43">
        <f>H146*0.2</f>
        <v>0.4</v>
      </c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3"/>
      <c r="AG146" s="8"/>
      <c r="AH146" s="16"/>
      <c r="AI146" s="8"/>
      <c r="AJ146" s="8"/>
      <c r="AK146" s="3"/>
      <c r="AL146" s="16"/>
      <c r="AM146" s="16"/>
      <c r="AN146" s="16"/>
      <c r="AO146" s="6"/>
    </row>
    <row r="147" spans="1:41" customFormat="1" x14ac:dyDescent="0.25">
      <c r="A147" s="156"/>
      <c r="B147" s="178">
        <v>406</v>
      </c>
      <c r="C147" s="43" t="s">
        <v>124</v>
      </c>
      <c r="D147" s="44" t="s">
        <v>106</v>
      </c>
      <c r="E147" s="189" t="s">
        <v>356</v>
      </c>
      <c r="F147" s="44">
        <v>4</v>
      </c>
      <c r="G147" s="44"/>
      <c r="H147" s="44"/>
      <c r="I147" s="44"/>
      <c r="J147" s="43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3"/>
      <c r="AG147" s="23"/>
      <c r="AH147" s="23"/>
      <c r="AI147" s="8"/>
      <c r="AJ147" s="8"/>
      <c r="AK147" s="8"/>
      <c r="AL147" s="8"/>
      <c r="AM147" s="8"/>
      <c r="AN147" s="8"/>
      <c r="AO147" s="10"/>
    </row>
    <row r="148" spans="1:41" customFormat="1" x14ac:dyDescent="0.25">
      <c r="A148" s="155"/>
      <c r="B148" s="178">
        <v>407</v>
      </c>
      <c r="C148" s="43" t="s">
        <v>124</v>
      </c>
      <c r="D148" s="44" t="s">
        <v>111</v>
      </c>
      <c r="E148" s="189" t="s">
        <v>369</v>
      </c>
      <c r="F148" s="44">
        <v>2</v>
      </c>
      <c r="G148" s="44"/>
      <c r="H148" s="44"/>
      <c r="I148" s="44"/>
      <c r="J148" s="43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3"/>
      <c r="AG148" s="23"/>
      <c r="AH148" s="23"/>
      <c r="AI148" s="8"/>
      <c r="AJ148" s="8"/>
      <c r="AK148" s="8"/>
      <c r="AL148" s="8"/>
      <c r="AM148" s="8"/>
      <c r="AN148" s="8"/>
      <c r="AO148" s="10"/>
    </row>
    <row r="149" spans="1:41" customFormat="1" x14ac:dyDescent="0.25">
      <c r="A149" s="155"/>
      <c r="B149" s="178">
        <v>408</v>
      </c>
      <c r="C149" s="43" t="s">
        <v>124</v>
      </c>
      <c r="D149" s="44" t="s">
        <v>102</v>
      </c>
      <c r="E149" s="189" t="s">
        <v>370</v>
      </c>
      <c r="F149" s="44">
        <v>2</v>
      </c>
      <c r="G149" s="44"/>
      <c r="H149" s="43">
        <v>1</v>
      </c>
      <c r="I149" s="43"/>
      <c r="J149" s="43">
        <f>H149*0.2</f>
        <v>0.2</v>
      </c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3"/>
      <c r="AG149" s="23"/>
      <c r="AH149" s="23"/>
      <c r="AI149" s="23"/>
      <c r="AJ149" s="8"/>
      <c r="AK149" s="8"/>
      <c r="AL149" s="8"/>
      <c r="AM149" s="8"/>
      <c r="AN149" s="8"/>
      <c r="AO149" s="10"/>
    </row>
    <row r="150" spans="1:41" customFormat="1" x14ac:dyDescent="0.25">
      <c r="A150" s="155"/>
      <c r="B150" s="178">
        <v>409</v>
      </c>
      <c r="C150" s="43" t="s">
        <v>124</v>
      </c>
      <c r="D150" s="44" t="s">
        <v>102</v>
      </c>
      <c r="E150" s="189" t="s">
        <v>116</v>
      </c>
      <c r="F150" s="44">
        <v>2</v>
      </c>
      <c r="G150" s="44"/>
      <c r="H150" s="43">
        <v>1</v>
      </c>
      <c r="I150" s="43"/>
      <c r="J150" s="43">
        <f>H150*0.2</f>
        <v>0.2</v>
      </c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3"/>
      <c r="AG150" s="23"/>
      <c r="AH150" s="23"/>
      <c r="AI150" s="8"/>
      <c r="AJ150" s="23"/>
      <c r="AK150" s="23"/>
      <c r="AL150" s="8"/>
      <c r="AM150" s="8"/>
      <c r="AN150" s="8"/>
      <c r="AO150" s="10"/>
    </row>
    <row r="151" spans="1:41" customFormat="1" x14ac:dyDescent="0.25">
      <c r="B151" s="178">
        <v>410</v>
      </c>
      <c r="C151" s="43" t="s">
        <v>124</v>
      </c>
      <c r="D151" s="44" t="s">
        <v>102</v>
      </c>
      <c r="E151" s="189" t="s">
        <v>117</v>
      </c>
      <c r="F151" s="44">
        <v>3</v>
      </c>
      <c r="G151" s="44"/>
      <c r="H151" s="43"/>
      <c r="I151" s="43"/>
      <c r="J151" s="43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23"/>
      <c r="AH151" s="23"/>
      <c r="AI151" s="8"/>
      <c r="AJ151" s="8"/>
      <c r="AK151" s="8"/>
      <c r="AL151" s="8"/>
      <c r="AM151" s="8"/>
      <c r="AN151" s="8"/>
      <c r="AO151" s="10"/>
    </row>
    <row r="152" spans="1:41" customFormat="1" x14ac:dyDescent="0.25">
      <c r="A152" s="155"/>
      <c r="B152" s="178">
        <v>411</v>
      </c>
      <c r="C152" s="43" t="s">
        <v>124</v>
      </c>
      <c r="D152" s="44" t="s">
        <v>102</v>
      </c>
      <c r="E152" s="189" t="s">
        <v>108</v>
      </c>
      <c r="F152" s="44">
        <v>2</v>
      </c>
      <c r="G152" s="44"/>
      <c r="H152" s="43">
        <v>1</v>
      </c>
      <c r="I152" s="43"/>
      <c r="J152" s="43">
        <f>H152*0.2</f>
        <v>0.2</v>
      </c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8"/>
      <c r="AG152" s="23"/>
      <c r="AH152" s="23"/>
      <c r="AI152" s="8"/>
      <c r="AJ152" s="8"/>
      <c r="AK152" s="8"/>
      <c r="AL152" s="8"/>
      <c r="AM152" s="8"/>
      <c r="AN152" s="8"/>
      <c r="AO152" s="10"/>
    </row>
    <row r="153" spans="1:41" customFormat="1" x14ac:dyDescent="0.25">
      <c r="A153" s="155"/>
      <c r="B153" s="178">
        <v>412</v>
      </c>
      <c r="C153" s="43" t="s">
        <v>124</v>
      </c>
      <c r="D153" s="44" t="s">
        <v>102</v>
      </c>
      <c r="E153" s="189" t="s">
        <v>118</v>
      </c>
      <c r="F153" s="44">
        <v>2</v>
      </c>
      <c r="G153" s="44"/>
      <c r="H153" s="43">
        <v>1</v>
      </c>
      <c r="I153" s="43"/>
      <c r="J153" s="43">
        <f>H153*0.2</f>
        <v>0.2</v>
      </c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8"/>
      <c r="AG153" s="23"/>
      <c r="AH153" s="23"/>
      <c r="AI153" s="8"/>
      <c r="AJ153" s="8"/>
      <c r="AK153" s="8"/>
      <c r="AL153" s="8"/>
      <c r="AM153" s="8"/>
      <c r="AN153" s="8"/>
      <c r="AO153" s="10"/>
    </row>
    <row r="154" spans="1:41" x14ac:dyDescent="0.25">
      <c r="A154"/>
      <c r="B154" s="178">
        <v>413</v>
      </c>
      <c r="C154" s="43" t="s">
        <v>124</v>
      </c>
      <c r="D154" s="44" t="s">
        <v>102</v>
      </c>
      <c r="E154" s="189" t="s">
        <v>109</v>
      </c>
      <c r="F154" s="44">
        <v>3</v>
      </c>
      <c r="G154" s="44"/>
      <c r="H154" s="44"/>
      <c r="I154" s="44"/>
      <c r="J154" s="43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A155" s="155"/>
      <c r="B155" s="178">
        <v>414</v>
      </c>
      <c r="C155" s="43" t="s">
        <v>124</v>
      </c>
      <c r="D155" s="44" t="s">
        <v>112</v>
      </c>
      <c r="E155" s="189" t="s">
        <v>119</v>
      </c>
      <c r="F155" s="40">
        <v>2</v>
      </c>
      <c r="G155" s="44"/>
      <c r="H155" s="44"/>
      <c r="I155" s="44"/>
      <c r="J155" s="43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8"/>
      <c r="AG155" s="8"/>
      <c r="AH155" s="8"/>
      <c r="AI155" s="8"/>
      <c r="AJ155" s="8"/>
      <c r="AK155" s="8"/>
      <c r="AL155" s="8"/>
      <c r="AM155" s="8"/>
      <c r="AN155" s="8"/>
      <c r="AO155" s="10"/>
    </row>
    <row r="156" spans="1:41" x14ac:dyDescent="0.25">
      <c r="A156" s="155"/>
      <c r="B156" s="178">
        <v>415</v>
      </c>
      <c r="C156" s="43" t="s">
        <v>124</v>
      </c>
      <c r="D156" s="44" t="s">
        <v>112</v>
      </c>
      <c r="E156" s="189" t="s">
        <v>120</v>
      </c>
      <c r="F156" s="40">
        <v>2</v>
      </c>
      <c r="G156" s="44"/>
      <c r="H156" s="44"/>
      <c r="I156" s="44"/>
      <c r="J156" s="43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8"/>
      <c r="AG156" s="8"/>
      <c r="AH156" s="8"/>
      <c r="AI156" s="8"/>
      <c r="AJ156" s="8"/>
      <c r="AK156" s="8"/>
      <c r="AL156" s="8"/>
      <c r="AM156" s="8"/>
      <c r="AN156" s="8"/>
      <c r="AO156" s="10"/>
    </row>
    <row r="157" spans="1:41" customFormat="1" x14ac:dyDescent="0.25">
      <c r="A157" s="155"/>
      <c r="B157" s="178">
        <v>416</v>
      </c>
      <c r="C157" s="43" t="s">
        <v>124</v>
      </c>
      <c r="D157" s="44" t="s">
        <v>112</v>
      </c>
      <c r="E157" s="189" t="s">
        <v>110</v>
      </c>
      <c r="F157" s="40">
        <v>2</v>
      </c>
      <c r="G157" s="44"/>
      <c r="H157" s="44"/>
      <c r="I157" s="44"/>
      <c r="J157" s="43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customFormat="1" x14ac:dyDescent="0.25">
      <c r="A158" s="155"/>
      <c r="B158" s="178">
        <v>417</v>
      </c>
      <c r="C158" s="43" t="s">
        <v>124</v>
      </c>
      <c r="D158" s="44" t="s">
        <v>112</v>
      </c>
      <c r="E158" s="189" t="s">
        <v>121</v>
      </c>
      <c r="F158" s="42">
        <v>2</v>
      </c>
      <c r="G158" s="42"/>
      <c r="H158" s="42"/>
      <c r="I158" s="42"/>
      <c r="J158" s="43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8"/>
      <c r="AG158" s="8"/>
      <c r="AH158" s="8"/>
      <c r="AI158" s="8"/>
      <c r="AJ158" s="8"/>
      <c r="AK158" s="8"/>
      <c r="AL158" s="8"/>
      <c r="AM158" s="8"/>
      <c r="AN158" s="8"/>
      <c r="AO158" s="25"/>
    </row>
    <row r="159" spans="1:41" customFormat="1" ht="16" customHeight="1" x14ac:dyDescent="0.25">
      <c r="A159" s="45"/>
      <c r="B159" s="178">
        <v>418</v>
      </c>
      <c r="C159" s="43" t="s">
        <v>124</v>
      </c>
      <c r="D159" s="44" t="s">
        <v>114</v>
      </c>
      <c r="E159" s="189" t="s">
        <v>122</v>
      </c>
      <c r="F159" s="44"/>
      <c r="G159" s="44"/>
      <c r="H159" s="44"/>
      <c r="I159" s="44"/>
      <c r="J159" s="43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customFormat="1" x14ac:dyDescent="0.25">
      <c r="A160" s="45"/>
      <c r="B160" s="178">
        <v>419</v>
      </c>
      <c r="C160" s="43" t="s">
        <v>124</v>
      </c>
      <c r="D160" s="42" t="s">
        <v>115</v>
      </c>
      <c r="E160" s="189" t="s">
        <v>692</v>
      </c>
      <c r="F160" s="44"/>
      <c r="G160" s="44"/>
      <c r="H160" s="44"/>
      <c r="I160" s="44"/>
      <c r="J160" s="43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4"/>
      <c r="AA160" s="44"/>
      <c r="AB160" s="44"/>
      <c r="AC160" s="44"/>
      <c r="AD160" s="44"/>
      <c r="AE160" s="44"/>
      <c r="AF160" s="8"/>
      <c r="AG160" s="23"/>
      <c r="AH160" s="23"/>
      <c r="AI160" s="8"/>
      <c r="AJ160" s="8"/>
      <c r="AK160" s="8"/>
      <c r="AL160" s="8"/>
      <c r="AM160" s="8"/>
      <c r="AN160" s="8"/>
      <c r="AO160" s="10"/>
    </row>
    <row r="161" spans="1:41" s="45" customFormat="1" x14ac:dyDescent="0.25">
      <c r="B161" s="178">
        <v>450</v>
      </c>
      <c r="C161" s="43"/>
      <c r="D161" s="42"/>
      <c r="E161" s="189"/>
      <c r="F161" s="44"/>
      <c r="G161" s="115"/>
      <c r="H161" s="44"/>
      <c r="I161" s="146"/>
      <c r="J161" s="158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46"/>
      <c r="AA161" s="146"/>
      <c r="AB161" s="146"/>
      <c r="AC161" s="146"/>
      <c r="AD161" s="146"/>
      <c r="AE161" s="146"/>
      <c r="AF161" s="147"/>
      <c r="AG161" s="161"/>
      <c r="AH161" s="161"/>
      <c r="AI161" s="147"/>
      <c r="AJ161" s="147"/>
      <c r="AK161" s="147"/>
      <c r="AL161" s="147"/>
      <c r="AM161" s="147"/>
      <c r="AN161" s="147"/>
      <c r="AO161" s="148"/>
    </row>
    <row r="162" spans="1:41" s="45" customFormat="1" ht="48" x14ac:dyDescent="0.25">
      <c r="A162" s="155"/>
      <c r="B162" s="185">
        <v>451</v>
      </c>
      <c r="C162" s="44"/>
      <c r="D162" s="44"/>
      <c r="E162" s="188" t="s">
        <v>818</v>
      </c>
      <c r="F162" s="164"/>
      <c r="G162" s="115"/>
      <c r="H162" s="44">
        <f>SUM(H158:H160)</f>
        <v>0</v>
      </c>
      <c r="I162" s="146"/>
      <c r="J162" s="146">
        <f>SUM(J158:J160)</f>
        <v>0</v>
      </c>
      <c r="K162" s="146">
        <f>SUM(K158:K160)*1.5</f>
        <v>0</v>
      </c>
      <c r="L162" s="146">
        <f>SUM(L158:L160)</f>
        <v>0</v>
      </c>
      <c r="M162" s="146">
        <f>SUM(M158:M160)</f>
        <v>0</v>
      </c>
      <c r="N162" s="146">
        <f>SUM(N158:N160)*1.5</f>
        <v>0</v>
      </c>
      <c r="O162" s="171">
        <f>SUM(O158:O160)*1.5</f>
        <v>0</v>
      </c>
      <c r="P162" s="146"/>
      <c r="Q162" s="146">
        <f>SUM(Q158:Q160)*1.5</f>
        <v>0</v>
      </c>
      <c r="R162" s="171">
        <f>SUM(R158:R160)*1.5</f>
        <v>0</v>
      </c>
      <c r="S162" s="158"/>
      <c r="T162" s="183" t="s">
        <v>441</v>
      </c>
      <c r="U162" s="146">
        <f>SUM(U158:U160)</f>
        <v>0</v>
      </c>
      <c r="V162" s="171">
        <f>SUM(V158:V160)</f>
        <v>0</v>
      </c>
      <c r="W162" s="146">
        <f>SUM(W158:W160)</f>
        <v>0</v>
      </c>
      <c r="X162" s="146">
        <f>SUM(X158:X160)*1.3</f>
        <v>0</v>
      </c>
      <c r="Y162" s="146">
        <f>SUM(Y158:Y160)*2</f>
        <v>0</v>
      </c>
      <c r="Z162" s="146"/>
      <c r="AA162" s="177" t="s">
        <v>645</v>
      </c>
      <c r="AB162" s="146" t="s">
        <v>819</v>
      </c>
      <c r="AC162" s="146"/>
      <c r="AD162" s="146"/>
      <c r="AE162" s="146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8"/>
    </row>
    <row r="163" spans="1:41" s="45" customFormat="1" x14ac:dyDescent="0.25">
      <c r="B163" s="178">
        <v>452</v>
      </c>
      <c r="C163" s="44"/>
      <c r="D163" s="44"/>
      <c r="E163" s="10"/>
      <c r="F163" s="164"/>
      <c r="G163" s="115"/>
      <c r="H163" s="44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58"/>
      <c r="T163" s="172"/>
      <c r="U163" s="146"/>
      <c r="V163" s="171"/>
      <c r="W163" s="146"/>
      <c r="X163" s="146"/>
      <c r="Y163" s="146"/>
      <c r="Z163" s="146"/>
      <c r="AA163" s="177"/>
      <c r="AB163" s="146"/>
      <c r="AC163" s="146"/>
      <c r="AD163" s="146"/>
      <c r="AE163" s="146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8"/>
    </row>
    <row r="164" spans="1:41" s="45" customFormat="1" x14ac:dyDescent="0.25">
      <c r="B164" s="185">
        <v>453</v>
      </c>
      <c r="C164" s="43"/>
      <c r="D164" s="42"/>
      <c r="E164" s="174" t="s">
        <v>464</v>
      </c>
      <c r="F164" s="205"/>
      <c r="G164" s="206"/>
      <c r="H164" s="174">
        <f>H162+J162+L162+M162+U162+W162</f>
        <v>0</v>
      </c>
      <c r="I164" s="146"/>
      <c r="J164" s="158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46"/>
      <c r="AA164" s="146"/>
      <c r="AB164" s="146"/>
      <c r="AC164" s="146"/>
      <c r="AD164" s="146"/>
      <c r="AE164" s="146"/>
      <c r="AF164" s="147"/>
      <c r="AG164" s="161"/>
      <c r="AH164" s="161"/>
      <c r="AI164" s="147"/>
      <c r="AJ164" s="147"/>
      <c r="AK164" s="147"/>
      <c r="AL164" s="147"/>
      <c r="AM164" s="147"/>
      <c r="AN164" s="147"/>
      <c r="AO164" s="148"/>
    </row>
    <row r="165" spans="1:41" s="45" customFormat="1" x14ac:dyDescent="0.25">
      <c r="B165" s="178">
        <v>454</v>
      </c>
      <c r="C165" s="43"/>
      <c r="D165" s="42"/>
      <c r="E165" s="174" t="s">
        <v>465</v>
      </c>
      <c r="F165" s="174"/>
      <c r="G165" s="174"/>
      <c r="H165" s="174">
        <f>N162+Q162</f>
        <v>0</v>
      </c>
      <c r="I165" s="146"/>
      <c r="J165" s="158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4"/>
      <c r="AA165" s="44"/>
      <c r="AB165" s="44"/>
      <c r="AC165" s="44"/>
      <c r="AD165" s="44"/>
      <c r="AE165" s="44"/>
      <c r="AF165" s="8"/>
      <c r="AG165" s="23"/>
      <c r="AH165" s="23"/>
      <c r="AI165" s="8"/>
      <c r="AJ165" s="8"/>
      <c r="AK165" s="8"/>
      <c r="AL165" s="8"/>
      <c r="AM165" s="8"/>
      <c r="AN165" s="8"/>
      <c r="AO165" s="10"/>
    </row>
    <row r="166" spans="1:41" x14ac:dyDescent="0.25">
      <c r="A166" s="155"/>
      <c r="B166" s="185">
        <v>455</v>
      </c>
      <c r="C166" s="43"/>
      <c r="D166" s="44"/>
      <c r="E166" s="174" t="s">
        <v>466</v>
      </c>
      <c r="F166" s="174"/>
      <c r="G166" s="174"/>
      <c r="H166" s="174">
        <f>O162+R162</f>
        <v>0</v>
      </c>
      <c r="I166" s="110"/>
      <c r="J166" s="110">
        <f>O162</f>
        <v>0</v>
      </c>
      <c r="K166" s="44">
        <f>J166/2</f>
        <v>0</v>
      </c>
      <c r="L166" s="44">
        <f>K166/5.5</f>
        <v>0</v>
      </c>
      <c r="M166" s="44"/>
      <c r="N166" s="44"/>
      <c r="O166" s="42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s="45" customFormat="1" x14ac:dyDescent="0.25">
      <c r="A167" s="151"/>
      <c r="B167" s="178">
        <v>456</v>
      </c>
      <c r="C167" s="44"/>
      <c r="D167" s="44"/>
      <c r="E167" s="174" t="s">
        <v>652</v>
      </c>
      <c r="F167" s="174"/>
      <c r="G167" s="174"/>
      <c r="H167" s="174">
        <f>K162+X162+Y162</f>
        <v>0</v>
      </c>
      <c r="I167" s="158"/>
      <c r="J167" s="158"/>
      <c r="K167" s="158"/>
      <c r="L167" s="158"/>
      <c r="M167" s="158"/>
      <c r="N167" s="158"/>
      <c r="O167" s="43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60"/>
      <c r="AG167" s="162"/>
      <c r="AH167" s="147"/>
      <c r="AI167" s="147"/>
      <c r="AJ167" s="147"/>
      <c r="AK167" s="147"/>
      <c r="AL167" s="162"/>
      <c r="AM167" s="162"/>
      <c r="AN167" s="162"/>
      <c r="AO167" s="163"/>
    </row>
    <row r="168" spans="1:41" s="45" customFormat="1" x14ac:dyDescent="0.25">
      <c r="B168" s="185">
        <v>457</v>
      </c>
      <c r="C168" s="44"/>
      <c r="D168" s="44"/>
      <c r="E168" s="174" t="s">
        <v>713</v>
      </c>
      <c r="F168" s="174"/>
      <c r="G168" s="174"/>
      <c r="H168" s="184">
        <f>J185+J188+J191+J194+J197+J199+J201+J204+J205+J206+J207+J208+J209+J211+J213+J215</f>
        <v>840.25</v>
      </c>
      <c r="I168" s="157"/>
      <c r="J168" s="158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60"/>
      <c r="AG168" s="162"/>
      <c r="AH168" s="162"/>
      <c r="AI168" s="162"/>
      <c r="AJ168" s="147"/>
      <c r="AK168" s="147"/>
      <c r="AL168" s="162"/>
      <c r="AM168" s="162"/>
      <c r="AN168" s="162"/>
      <c r="AO168" s="163"/>
    </row>
    <row r="169" spans="1:41" x14ac:dyDescent="0.25">
      <c r="A169"/>
      <c r="B169" s="178">
        <v>458</v>
      </c>
      <c r="C169" s="43"/>
      <c r="D169" s="43"/>
      <c r="E169" s="174" t="s">
        <v>714</v>
      </c>
      <c r="F169" s="174"/>
      <c r="G169" s="174"/>
      <c r="H169" s="184">
        <f>J186+J187+J189+J190+J192+J193+J195+J196+J198+J200+J202+J203+J210+J212+J214+J216</f>
        <v>514</v>
      </c>
      <c r="I169" s="159"/>
      <c r="J169" s="158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60"/>
      <c r="AG169" s="147"/>
      <c r="AH169" s="147"/>
      <c r="AI169" s="147"/>
      <c r="AJ169" s="161"/>
      <c r="AK169" s="162"/>
      <c r="AL169" s="162"/>
      <c r="AM169" s="147"/>
      <c r="AN169" s="147"/>
      <c r="AO169" s="148"/>
    </row>
    <row r="170" spans="1:41" x14ac:dyDescent="0.25">
      <c r="A170" s="155"/>
      <c r="B170" s="186">
        <v>500</v>
      </c>
      <c r="C170" s="44"/>
      <c r="D170" s="44" t="s">
        <v>628</v>
      </c>
      <c r="E170" s="10"/>
      <c r="F170" s="44" t="s">
        <v>629</v>
      </c>
      <c r="G170" s="44"/>
      <c r="H170" s="44" t="s">
        <v>630</v>
      </c>
      <c r="I170" s="146" t="s">
        <v>631</v>
      </c>
      <c r="J170" s="113" t="s">
        <v>712</v>
      </c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7"/>
      <c r="AG170" s="161"/>
      <c r="AH170" s="161"/>
      <c r="AI170" s="147"/>
      <c r="AJ170" s="147"/>
      <c r="AK170" s="147"/>
      <c r="AL170" s="147"/>
      <c r="AM170" s="147"/>
      <c r="AN170" s="147"/>
      <c r="AO170" s="148"/>
    </row>
    <row r="171" spans="1:41" s="45" customFormat="1" x14ac:dyDescent="0.25">
      <c r="A171" s="155"/>
      <c r="B171" s="186"/>
      <c r="C171" s="44"/>
      <c r="D171" s="44"/>
      <c r="E171" s="10"/>
      <c r="F171" s="164"/>
      <c r="G171" s="115"/>
      <c r="H171" s="44"/>
      <c r="I171" s="146"/>
      <c r="J171" s="113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7"/>
      <c r="AG171" s="161"/>
      <c r="AH171" s="161"/>
      <c r="AI171" s="147"/>
      <c r="AJ171" s="147"/>
      <c r="AK171" s="147"/>
      <c r="AL171" s="147"/>
      <c r="AM171" s="147"/>
      <c r="AN171" s="147"/>
      <c r="AO171" s="148"/>
    </row>
    <row r="172" spans="1:41" s="45" customFormat="1" x14ac:dyDescent="0.25">
      <c r="A172" s="155"/>
      <c r="B172" s="186"/>
      <c r="C172" s="44"/>
      <c r="D172" s="44"/>
      <c r="E172" s="10"/>
      <c r="F172" s="164"/>
      <c r="G172" s="115"/>
      <c r="H172" s="44"/>
      <c r="I172" s="146"/>
      <c r="J172" s="113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7"/>
      <c r="AG172" s="161"/>
      <c r="AH172" s="161"/>
      <c r="AI172" s="147"/>
      <c r="AJ172" s="147"/>
      <c r="AK172" s="147"/>
      <c r="AL172" s="147"/>
      <c r="AM172" s="147"/>
      <c r="AN172" s="147"/>
      <c r="AO172" s="148"/>
    </row>
    <row r="173" spans="1:41" s="45" customFormat="1" x14ac:dyDescent="0.25">
      <c r="A173" s="155"/>
      <c r="B173" s="186"/>
      <c r="C173" s="44"/>
      <c r="D173" s="44"/>
      <c r="E173" s="10"/>
      <c r="F173" s="164"/>
      <c r="G173" s="115"/>
      <c r="H173" s="44"/>
      <c r="I173" s="146"/>
      <c r="J173" s="113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7"/>
      <c r="AG173" s="161"/>
      <c r="AH173" s="161"/>
      <c r="AI173" s="147"/>
      <c r="AJ173" s="147"/>
      <c r="AK173" s="147"/>
      <c r="AL173" s="147"/>
      <c r="AM173" s="147"/>
      <c r="AN173" s="147"/>
      <c r="AO173" s="148"/>
    </row>
    <row r="174" spans="1:41" s="45" customFormat="1" x14ac:dyDescent="0.25">
      <c r="A174" s="155"/>
      <c r="B174" s="186"/>
      <c r="C174" s="44"/>
      <c r="D174" s="44"/>
      <c r="E174" s="10"/>
      <c r="F174" s="164"/>
      <c r="G174" s="115"/>
      <c r="H174" s="44"/>
      <c r="I174" s="146"/>
      <c r="J174" s="113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7"/>
      <c r="AG174" s="161"/>
      <c r="AH174" s="161"/>
      <c r="AI174" s="147"/>
      <c r="AJ174" s="147"/>
      <c r="AK174" s="147"/>
      <c r="AL174" s="147"/>
      <c r="AM174" s="147"/>
      <c r="AN174" s="147"/>
      <c r="AO174" s="148"/>
    </row>
    <row r="175" spans="1:41" s="45" customFormat="1" x14ac:dyDescent="0.25">
      <c r="A175" s="155"/>
      <c r="B175" s="186"/>
      <c r="C175" s="44"/>
      <c r="D175" s="44"/>
      <c r="E175" s="10"/>
      <c r="F175" s="164"/>
      <c r="G175" s="115"/>
      <c r="H175" s="44"/>
      <c r="I175" s="146"/>
      <c r="J175" s="113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7"/>
      <c r="AG175" s="161"/>
      <c r="AH175" s="161"/>
      <c r="AI175" s="147"/>
      <c r="AJ175" s="147"/>
      <c r="AK175" s="147"/>
      <c r="AL175" s="147"/>
      <c r="AM175" s="147"/>
      <c r="AN175" s="147"/>
      <c r="AO175" s="148"/>
    </row>
    <row r="176" spans="1:41" s="45" customFormat="1" x14ac:dyDescent="0.25">
      <c r="A176" s="155"/>
      <c r="B176" s="186"/>
      <c r="C176" s="44"/>
      <c r="D176" s="44"/>
      <c r="E176" s="10"/>
      <c r="F176" s="164"/>
      <c r="G176" s="115"/>
      <c r="H176" s="44"/>
      <c r="I176" s="146"/>
      <c r="J176" s="113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7"/>
      <c r="AG176" s="161"/>
      <c r="AH176" s="161"/>
      <c r="AI176" s="147"/>
      <c r="AJ176" s="147"/>
      <c r="AK176" s="147"/>
      <c r="AL176" s="147"/>
      <c r="AM176" s="147"/>
      <c r="AN176" s="147"/>
      <c r="AO176" s="148"/>
    </row>
    <row r="177" spans="1:41" s="45" customFormat="1" x14ac:dyDescent="0.25">
      <c r="A177" s="155"/>
      <c r="B177" s="186"/>
      <c r="C177" s="44"/>
      <c r="D177" s="44"/>
      <c r="E177" s="10"/>
      <c r="F177" s="164"/>
      <c r="G177" s="115"/>
      <c r="H177" s="44"/>
      <c r="I177" s="146"/>
      <c r="J177" s="113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7"/>
      <c r="AG177" s="161"/>
      <c r="AH177" s="161"/>
      <c r="AI177" s="147"/>
      <c r="AJ177" s="147"/>
      <c r="AK177" s="147"/>
      <c r="AL177" s="147"/>
      <c r="AM177" s="147"/>
      <c r="AN177" s="147"/>
      <c r="AO177" s="148"/>
    </row>
    <row r="178" spans="1:41" s="45" customFormat="1" x14ac:dyDescent="0.25">
      <c r="A178" s="155"/>
      <c r="B178" s="186"/>
      <c r="C178" s="44"/>
      <c r="D178" s="44"/>
      <c r="E178" s="10"/>
      <c r="F178" s="164"/>
      <c r="G178" s="115"/>
      <c r="H178" s="44"/>
      <c r="I178" s="146"/>
      <c r="J178" s="113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7"/>
      <c r="AG178" s="161"/>
      <c r="AH178" s="161"/>
      <c r="AI178" s="147"/>
      <c r="AJ178" s="147"/>
      <c r="AK178" s="147"/>
      <c r="AL178" s="147"/>
      <c r="AM178" s="147"/>
      <c r="AN178" s="147"/>
      <c r="AO178" s="148"/>
    </row>
    <row r="179" spans="1:41" s="45" customFormat="1" x14ac:dyDescent="0.25">
      <c r="A179" s="155"/>
      <c r="B179" s="186"/>
      <c r="C179" s="44"/>
      <c r="D179" s="44"/>
      <c r="E179" s="10"/>
      <c r="F179" s="164"/>
      <c r="G179" s="115"/>
      <c r="H179" s="44"/>
      <c r="I179" s="146"/>
      <c r="J179" s="113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7"/>
      <c r="AG179" s="161"/>
      <c r="AH179" s="161"/>
      <c r="AI179" s="147"/>
      <c r="AJ179" s="147"/>
      <c r="AK179" s="147"/>
      <c r="AL179" s="147"/>
      <c r="AM179" s="147"/>
      <c r="AN179" s="147"/>
      <c r="AO179" s="148"/>
    </row>
    <row r="180" spans="1:41" s="45" customFormat="1" x14ac:dyDescent="0.25">
      <c r="A180" s="155"/>
      <c r="B180" s="186"/>
      <c r="C180" s="44"/>
      <c r="D180" s="44"/>
      <c r="E180" s="10"/>
      <c r="F180" s="164"/>
      <c r="G180" s="115"/>
      <c r="H180" s="44"/>
      <c r="I180" s="146"/>
      <c r="J180" s="113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7"/>
      <c r="AG180" s="161"/>
      <c r="AH180" s="161"/>
      <c r="AI180" s="147"/>
      <c r="AJ180" s="147"/>
      <c r="AK180" s="147"/>
      <c r="AL180" s="147"/>
      <c r="AM180" s="147"/>
      <c r="AN180" s="147"/>
      <c r="AO180" s="148"/>
    </row>
    <row r="181" spans="1:41" s="45" customFormat="1" x14ac:dyDescent="0.25">
      <c r="A181" s="155"/>
      <c r="B181" s="186"/>
      <c r="C181" s="44"/>
      <c r="D181" s="44"/>
      <c r="E181" s="10"/>
      <c r="F181" s="164"/>
      <c r="G181" s="115"/>
      <c r="H181" s="44"/>
      <c r="I181" s="146"/>
      <c r="J181" s="113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7"/>
      <c r="AG181" s="161"/>
      <c r="AH181" s="161"/>
      <c r="AI181" s="147"/>
      <c r="AJ181" s="147"/>
      <c r="AK181" s="147"/>
      <c r="AL181" s="147"/>
      <c r="AM181" s="147"/>
      <c r="AN181" s="147"/>
      <c r="AO181" s="148"/>
    </row>
    <row r="182" spans="1:41" s="45" customFormat="1" x14ac:dyDescent="0.25">
      <c r="A182" s="155"/>
      <c r="B182" s="186"/>
      <c r="C182" s="44"/>
      <c r="D182" s="44"/>
      <c r="E182" s="10"/>
      <c r="F182" s="164"/>
      <c r="G182" s="115"/>
      <c r="H182" s="44"/>
      <c r="I182" s="146"/>
      <c r="J182" s="113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7"/>
      <c r="AG182" s="161"/>
      <c r="AH182" s="161"/>
      <c r="AI182" s="147"/>
      <c r="AJ182" s="147"/>
      <c r="AK182" s="147"/>
      <c r="AL182" s="147"/>
      <c r="AM182" s="147"/>
      <c r="AN182" s="147"/>
      <c r="AO182" s="148"/>
    </row>
    <row r="183" spans="1:41" s="45" customFormat="1" x14ac:dyDescent="0.25">
      <c r="B183" s="186">
        <v>501</v>
      </c>
      <c r="C183" s="43" t="s">
        <v>632</v>
      </c>
      <c r="D183" s="42" t="s">
        <v>633</v>
      </c>
      <c r="E183" s="190" t="s">
        <v>634</v>
      </c>
      <c r="F183" s="164" t="s">
        <v>635</v>
      </c>
      <c r="G183" s="181"/>
      <c r="H183" s="44">
        <v>3</v>
      </c>
      <c r="I183" s="113">
        <f>33-6</f>
        <v>27</v>
      </c>
      <c r="J183" s="113">
        <f t="shared" ref="J183:J205" si="4">I183*H183</f>
        <v>81</v>
      </c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8"/>
    </row>
    <row r="184" spans="1:41" s="45" customFormat="1" x14ac:dyDescent="0.25">
      <c r="B184" s="186">
        <v>502</v>
      </c>
      <c r="C184" s="43" t="s">
        <v>632</v>
      </c>
      <c r="D184" s="42" t="s">
        <v>633</v>
      </c>
      <c r="E184" s="190" t="s">
        <v>634</v>
      </c>
      <c r="F184" s="164" t="s">
        <v>636</v>
      </c>
      <c r="G184" s="115"/>
      <c r="H184" s="44">
        <v>9</v>
      </c>
      <c r="I184" s="113" t="s">
        <v>637</v>
      </c>
      <c r="J184" s="113">
        <f t="shared" si="4"/>
        <v>270</v>
      </c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8"/>
    </row>
    <row r="185" spans="1:41" s="45" customFormat="1" x14ac:dyDescent="0.25">
      <c r="B185" s="186">
        <v>503</v>
      </c>
      <c r="C185" s="43" t="s">
        <v>632</v>
      </c>
      <c r="D185" s="42" t="s">
        <v>633</v>
      </c>
      <c r="E185" s="190" t="s">
        <v>634</v>
      </c>
      <c r="F185" s="164" t="s">
        <v>638</v>
      </c>
      <c r="G185" s="115"/>
      <c r="H185" s="44">
        <v>12</v>
      </c>
      <c r="I185" s="113" t="s">
        <v>637</v>
      </c>
      <c r="J185" s="113">
        <f t="shared" si="4"/>
        <v>360</v>
      </c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7"/>
      <c r="AG185" s="161"/>
      <c r="AH185" s="161"/>
      <c r="AI185" s="147"/>
      <c r="AJ185" s="147"/>
      <c r="AK185" s="147"/>
      <c r="AL185" s="147"/>
      <c r="AM185" s="147"/>
      <c r="AN185" s="147"/>
      <c r="AO185" s="148"/>
    </row>
    <row r="186" spans="1:41" s="45" customFormat="1" x14ac:dyDescent="0.25">
      <c r="B186" s="186">
        <v>504</v>
      </c>
      <c r="C186" s="43" t="s">
        <v>632</v>
      </c>
      <c r="D186" s="42" t="s">
        <v>633</v>
      </c>
      <c r="E186" s="10" t="s">
        <v>639</v>
      </c>
      <c r="F186" s="164" t="s">
        <v>635</v>
      </c>
      <c r="G186" s="115"/>
      <c r="H186" s="44">
        <v>1</v>
      </c>
      <c r="I186" s="113">
        <f>33-6</f>
        <v>27</v>
      </c>
      <c r="J186" s="113">
        <f t="shared" si="4"/>
        <v>27</v>
      </c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7"/>
      <c r="AG186" s="161"/>
      <c r="AH186" s="161"/>
      <c r="AI186" s="147"/>
      <c r="AJ186" s="147"/>
      <c r="AK186" s="147"/>
      <c r="AL186" s="147"/>
      <c r="AM186" s="147"/>
      <c r="AN186" s="147"/>
      <c r="AO186" s="148"/>
    </row>
    <row r="187" spans="1:41" s="45" customFormat="1" x14ac:dyDescent="0.25">
      <c r="B187" s="186">
        <v>505</v>
      </c>
      <c r="C187" s="43" t="s">
        <v>632</v>
      </c>
      <c r="D187" s="42" t="s">
        <v>633</v>
      </c>
      <c r="E187" s="10" t="s">
        <v>639</v>
      </c>
      <c r="F187" s="44" t="s">
        <v>636</v>
      </c>
      <c r="G187" s="44"/>
      <c r="H187" s="44">
        <v>5</v>
      </c>
      <c r="I187" s="113">
        <v>30</v>
      </c>
      <c r="J187" s="113">
        <f t="shared" si="4"/>
        <v>150</v>
      </c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s="45" customFormat="1" x14ac:dyDescent="0.25">
      <c r="B188" s="186">
        <v>506</v>
      </c>
      <c r="C188" s="43" t="s">
        <v>632</v>
      </c>
      <c r="D188" s="42" t="s">
        <v>633</v>
      </c>
      <c r="E188" s="10" t="s">
        <v>639</v>
      </c>
      <c r="F188" s="44" t="s">
        <v>638</v>
      </c>
      <c r="G188" s="44"/>
      <c r="H188" s="44">
        <v>7</v>
      </c>
      <c r="I188" s="113">
        <v>30</v>
      </c>
      <c r="J188" s="113">
        <f t="shared" si="4"/>
        <v>210</v>
      </c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8"/>
    </row>
    <row r="189" spans="1:41" s="45" customFormat="1" x14ac:dyDescent="0.25">
      <c r="B189" s="186">
        <v>507</v>
      </c>
      <c r="C189" s="43" t="s">
        <v>632</v>
      </c>
      <c r="D189" s="42" t="s">
        <v>633</v>
      </c>
      <c r="E189" s="190" t="s">
        <v>703</v>
      </c>
      <c r="F189" s="164" t="s">
        <v>635</v>
      </c>
      <c r="G189" s="44"/>
      <c r="H189" s="44">
        <v>1</v>
      </c>
      <c r="I189" s="113">
        <v>3</v>
      </c>
      <c r="J189" s="113">
        <f t="shared" si="4"/>
        <v>3</v>
      </c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8"/>
    </row>
    <row r="190" spans="1:41" x14ac:dyDescent="0.25">
      <c r="A190" s="45"/>
      <c r="B190" s="186">
        <v>508</v>
      </c>
      <c r="C190" s="43" t="s">
        <v>632</v>
      </c>
      <c r="D190" s="42" t="s">
        <v>633</v>
      </c>
      <c r="E190" s="190" t="s">
        <v>703</v>
      </c>
      <c r="F190" s="44" t="s">
        <v>636</v>
      </c>
      <c r="G190" s="44"/>
      <c r="H190" s="44">
        <v>5</v>
      </c>
      <c r="I190" s="110">
        <v>3</v>
      </c>
      <c r="J190" s="110">
        <f t="shared" si="4"/>
        <v>15</v>
      </c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8"/>
      <c r="AG190" s="8"/>
      <c r="AH190" s="8"/>
      <c r="AI190" s="8"/>
      <c r="AJ190" s="8"/>
      <c r="AK190" s="8"/>
      <c r="AL190" s="8"/>
      <c r="AM190" s="8"/>
      <c r="AN190" s="8"/>
      <c r="AO190" s="10"/>
    </row>
    <row r="191" spans="1:41" s="45" customFormat="1" x14ac:dyDescent="0.25">
      <c r="B191" s="186">
        <v>509</v>
      </c>
      <c r="C191" s="43" t="s">
        <v>632</v>
      </c>
      <c r="D191" s="42" t="s">
        <v>633</v>
      </c>
      <c r="E191" s="190" t="s">
        <v>703</v>
      </c>
      <c r="F191" s="44" t="s">
        <v>638</v>
      </c>
      <c r="G191" s="44"/>
      <c r="H191" s="44">
        <v>7</v>
      </c>
      <c r="I191" s="113">
        <v>3</v>
      </c>
      <c r="J191" s="113">
        <f t="shared" si="4"/>
        <v>21</v>
      </c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8"/>
      <c r="AG191" s="8"/>
      <c r="AH191" s="8"/>
      <c r="AI191" s="8"/>
      <c r="AJ191" s="8"/>
      <c r="AK191" s="8"/>
      <c r="AL191" s="8"/>
      <c r="AM191" s="8"/>
      <c r="AN191" s="8"/>
      <c r="AO191" s="10"/>
    </row>
    <row r="192" spans="1:41" x14ac:dyDescent="0.25">
      <c r="A192" s="45"/>
      <c r="B192" s="186">
        <v>510</v>
      </c>
      <c r="C192" s="43" t="s">
        <v>632</v>
      </c>
      <c r="D192" s="42" t="s">
        <v>633</v>
      </c>
      <c r="E192" s="190" t="s">
        <v>704</v>
      </c>
      <c r="F192" s="44" t="s">
        <v>635</v>
      </c>
      <c r="G192" s="44"/>
      <c r="H192" s="44">
        <v>0</v>
      </c>
      <c r="I192" s="110">
        <v>2</v>
      </c>
      <c r="J192" s="110">
        <f t="shared" si="4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8"/>
      <c r="AG192" s="8"/>
      <c r="AH192" s="8"/>
      <c r="AI192" s="8"/>
      <c r="AJ192" s="8"/>
      <c r="AK192" s="8"/>
      <c r="AL192" s="8"/>
      <c r="AM192" s="8"/>
      <c r="AN192" s="8"/>
      <c r="AO192" s="10"/>
    </row>
    <row r="193" spans="1:41" x14ac:dyDescent="0.25">
      <c r="A193" s="45"/>
      <c r="B193" s="186">
        <v>511</v>
      </c>
      <c r="C193" s="43" t="s">
        <v>632</v>
      </c>
      <c r="D193" s="42" t="s">
        <v>633</v>
      </c>
      <c r="E193" s="190" t="s">
        <v>704</v>
      </c>
      <c r="F193" s="44" t="s">
        <v>636</v>
      </c>
      <c r="G193" s="44"/>
      <c r="H193" s="44">
        <v>9</v>
      </c>
      <c r="I193" s="110">
        <v>1</v>
      </c>
      <c r="J193" s="110">
        <f t="shared" si="4"/>
        <v>9</v>
      </c>
      <c r="K193" s="44"/>
      <c r="L193" s="44"/>
      <c r="M193" s="44"/>
      <c r="N193" s="44"/>
      <c r="O193" s="44"/>
      <c r="P193" s="44"/>
      <c r="Q193" s="44"/>
      <c r="R193" s="44"/>
      <c r="S193" s="44"/>
      <c r="T193" s="12"/>
      <c r="U193" s="44"/>
      <c r="V193" s="44"/>
      <c r="W193" s="44"/>
      <c r="X193" s="44"/>
      <c r="Y193" s="44"/>
      <c r="Z193" s="44"/>
      <c r="AA193" s="12"/>
      <c r="AB193" s="12"/>
      <c r="AC193" s="12"/>
      <c r="AD193" s="12"/>
      <c r="AE193" s="12"/>
      <c r="AF193" s="8"/>
      <c r="AG193" s="8"/>
      <c r="AH193" s="8"/>
      <c r="AI193" s="8"/>
      <c r="AJ193" s="8"/>
      <c r="AK193" s="8"/>
      <c r="AL193" s="8"/>
      <c r="AM193" s="8"/>
      <c r="AN193" s="8"/>
      <c r="AO193" s="10"/>
    </row>
    <row r="194" spans="1:41" s="45" customFormat="1" x14ac:dyDescent="0.25">
      <c r="B194" s="186">
        <v>512</v>
      </c>
      <c r="C194" s="43" t="s">
        <v>632</v>
      </c>
      <c r="D194" s="42" t="s">
        <v>633</v>
      </c>
      <c r="E194" s="190" t="s">
        <v>704</v>
      </c>
      <c r="F194" s="44" t="s">
        <v>638</v>
      </c>
      <c r="G194" s="44"/>
      <c r="H194" s="150"/>
      <c r="I194" s="113">
        <v>2</v>
      </c>
      <c r="J194" s="113">
        <f t="shared" si="4"/>
        <v>0</v>
      </c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8"/>
      <c r="AG194" s="8"/>
      <c r="AH194" s="8"/>
      <c r="AI194" s="8"/>
      <c r="AJ194" s="8"/>
      <c r="AK194" s="8"/>
      <c r="AL194" s="8"/>
      <c r="AM194" s="8"/>
      <c r="AN194" s="8"/>
      <c r="AO194" s="10"/>
    </row>
    <row r="195" spans="1:41" x14ac:dyDescent="0.25">
      <c r="A195" s="45"/>
      <c r="B195" s="186">
        <v>513</v>
      </c>
      <c r="C195" s="43" t="s">
        <v>632</v>
      </c>
      <c r="D195" s="42" t="s">
        <v>691</v>
      </c>
      <c r="E195" s="190" t="s">
        <v>693</v>
      </c>
      <c r="F195" s="44" t="s">
        <v>635</v>
      </c>
      <c r="G195" s="44"/>
      <c r="H195" s="44">
        <v>3</v>
      </c>
      <c r="I195" s="110">
        <v>8</v>
      </c>
      <c r="J195" s="110">
        <f t="shared" si="4"/>
        <v>24</v>
      </c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8"/>
      <c r="AG195" s="8"/>
      <c r="AH195" s="8"/>
      <c r="AI195" s="8"/>
      <c r="AJ195" s="8"/>
      <c r="AK195" s="8"/>
      <c r="AL195" s="8"/>
      <c r="AM195" s="8"/>
      <c r="AN195" s="8"/>
      <c r="AO195" s="10"/>
    </row>
    <row r="196" spans="1:41" x14ac:dyDescent="0.25">
      <c r="A196" s="45"/>
      <c r="B196" s="186">
        <v>514</v>
      </c>
      <c r="C196" s="43" t="s">
        <v>632</v>
      </c>
      <c r="D196" s="42" t="s">
        <v>691</v>
      </c>
      <c r="E196" s="190" t="s">
        <v>693</v>
      </c>
      <c r="F196" s="44" t="s">
        <v>636</v>
      </c>
      <c r="G196" s="44"/>
      <c r="H196" s="44">
        <v>9</v>
      </c>
      <c r="I196" s="110">
        <v>8</v>
      </c>
      <c r="J196" s="110">
        <f t="shared" si="4"/>
        <v>72</v>
      </c>
      <c r="K196" s="44"/>
      <c r="L196" s="44"/>
      <c r="M196" s="44"/>
      <c r="N196" s="44"/>
      <c r="O196" s="44"/>
      <c r="P196" s="44"/>
      <c r="Q196" s="44"/>
      <c r="R196" s="44"/>
      <c r="S196" s="44"/>
      <c r="T196" s="12"/>
      <c r="U196" s="44"/>
      <c r="V196" s="44"/>
      <c r="W196" s="44"/>
      <c r="X196" s="44"/>
      <c r="Y196" s="44"/>
      <c r="Z196" s="44"/>
      <c r="AA196" s="12"/>
      <c r="AB196" s="12"/>
      <c r="AC196" s="12"/>
      <c r="AD196" s="12"/>
      <c r="AE196" s="12"/>
      <c r="AF196" s="8"/>
      <c r="AG196" s="8"/>
      <c r="AH196" s="8"/>
      <c r="AI196" s="8"/>
      <c r="AJ196" s="8"/>
      <c r="AK196" s="8"/>
      <c r="AL196" s="8"/>
      <c r="AM196" s="8"/>
      <c r="AN196" s="8"/>
      <c r="AO196" s="10"/>
    </row>
    <row r="197" spans="1:41" s="45" customFormat="1" x14ac:dyDescent="0.25">
      <c r="B197" s="186">
        <v>515</v>
      </c>
      <c r="C197" s="43" t="s">
        <v>632</v>
      </c>
      <c r="D197" s="42" t="s">
        <v>691</v>
      </c>
      <c r="E197" s="190" t="s">
        <v>694</v>
      </c>
      <c r="F197" s="44" t="s">
        <v>635</v>
      </c>
      <c r="G197" s="44"/>
      <c r="H197" s="44">
        <v>0</v>
      </c>
      <c r="I197" s="113">
        <v>12</v>
      </c>
      <c r="J197" s="113">
        <f t="shared" si="4"/>
        <v>0</v>
      </c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8"/>
      <c r="AG197" s="8"/>
      <c r="AH197" s="8"/>
      <c r="AI197" s="8"/>
      <c r="AJ197" s="8"/>
      <c r="AK197" s="8"/>
      <c r="AL197" s="8"/>
      <c r="AM197" s="8"/>
      <c r="AN197" s="8"/>
      <c r="AO197" s="10"/>
    </row>
    <row r="198" spans="1:41" x14ac:dyDescent="0.25">
      <c r="A198" s="45"/>
      <c r="B198" s="186">
        <v>516</v>
      </c>
      <c r="C198" s="43" t="s">
        <v>632</v>
      </c>
      <c r="D198" s="42" t="s">
        <v>691</v>
      </c>
      <c r="E198" s="190" t="s">
        <v>694</v>
      </c>
      <c r="F198" s="44" t="s">
        <v>636</v>
      </c>
      <c r="G198" s="44"/>
      <c r="H198" s="44">
        <v>2</v>
      </c>
      <c r="I198" s="110">
        <v>12</v>
      </c>
      <c r="J198" s="110">
        <f t="shared" si="4"/>
        <v>24</v>
      </c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8"/>
      <c r="AG198" s="8"/>
      <c r="AH198" s="8"/>
      <c r="AI198" s="8"/>
      <c r="AJ198" s="8"/>
      <c r="AK198" s="8"/>
      <c r="AL198" s="8"/>
      <c r="AM198" s="8"/>
      <c r="AN198" s="8"/>
      <c r="AO198" s="10"/>
    </row>
    <row r="199" spans="1:41" x14ac:dyDescent="0.25">
      <c r="B199" s="186">
        <v>517</v>
      </c>
      <c r="C199" s="43" t="s">
        <v>632</v>
      </c>
      <c r="D199" s="42" t="s">
        <v>691</v>
      </c>
      <c r="E199" s="190" t="s">
        <v>695</v>
      </c>
      <c r="F199" s="44" t="s">
        <v>635</v>
      </c>
      <c r="G199" s="44"/>
      <c r="H199" s="44">
        <v>0</v>
      </c>
      <c r="I199" s="110">
        <v>1</v>
      </c>
      <c r="J199" s="110">
        <f t="shared" si="4"/>
        <v>0</v>
      </c>
      <c r="K199" s="44"/>
      <c r="L199" s="44"/>
      <c r="M199" s="44"/>
      <c r="N199" s="44"/>
      <c r="O199" s="44"/>
      <c r="P199" s="44"/>
      <c r="Q199" s="44"/>
      <c r="R199" s="44"/>
      <c r="S199" s="44"/>
      <c r="T199" s="12"/>
      <c r="U199" s="44"/>
      <c r="V199" s="44"/>
      <c r="W199" s="44"/>
      <c r="X199" s="44"/>
      <c r="Y199" s="44"/>
      <c r="Z199" s="44"/>
      <c r="AA199" s="12"/>
      <c r="AB199" s="12"/>
      <c r="AC199" s="12"/>
      <c r="AD199" s="12"/>
      <c r="AE199" s="12"/>
      <c r="AF199" s="8"/>
      <c r="AG199" s="8"/>
      <c r="AH199" s="8"/>
      <c r="AI199" s="8"/>
      <c r="AJ199" s="8"/>
      <c r="AK199" s="8"/>
      <c r="AL199" s="8"/>
      <c r="AM199" s="8"/>
      <c r="AN199" s="8"/>
      <c r="AO199" s="10"/>
    </row>
    <row r="200" spans="1:41" s="45" customFormat="1" x14ac:dyDescent="0.25">
      <c r="B200" s="186">
        <v>518</v>
      </c>
      <c r="C200" s="43" t="s">
        <v>632</v>
      </c>
      <c r="D200" s="42" t="s">
        <v>691</v>
      </c>
      <c r="E200" s="190" t="s">
        <v>695</v>
      </c>
      <c r="F200" s="44" t="s">
        <v>636</v>
      </c>
      <c r="G200" s="44"/>
      <c r="H200" s="44">
        <v>0</v>
      </c>
      <c r="I200" s="113">
        <v>1</v>
      </c>
      <c r="J200" s="113">
        <f t="shared" si="4"/>
        <v>0</v>
      </c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8"/>
      <c r="AG200" s="8"/>
      <c r="AH200" s="8"/>
      <c r="AI200" s="8"/>
      <c r="AJ200" s="8"/>
      <c r="AK200" s="8"/>
      <c r="AL200" s="8"/>
      <c r="AM200" s="8"/>
      <c r="AN200" s="8"/>
      <c r="AO200" s="10"/>
    </row>
    <row r="201" spans="1:41" x14ac:dyDescent="0.25">
      <c r="A201" s="45"/>
      <c r="B201" s="186">
        <v>519</v>
      </c>
      <c r="C201" s="43" t="s">
        <v>632</v>
      </c>
      <c r="D201" s="42" t="s">
        <v>691</v>
      </c>
      <c r="E201" s="190" t="s">
        <v>695</v>
      </c>
      <c r="F201" s="44" t="s">
        <v>638</v>
      </c>
      <c r="G201" s="44"/>
      <c r="H201" s="150">
        <v>12</v>
      </c>
      <c r="I201" s="110">
        <v>1</v>
      </c>
      <c r="J201" s="110">
        <f t="shared" si="4"/>
        <v>12</v>
      </c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8"/>
      <c r="AG201" s="8"/>
      <c r="AH201" s="8"/>
      <c r="AI201" s="8"/>
      <c r="AJ201" s="8"/>
      <c r="AK201" s="8"/>
      <c r="AL201" s="8"/>
      <c r="AM201" s="8"/>
      <c r="AN201" s="8"/>
      <c r="AO201" s="10"/>
    </row>
    <row r="202" spans="1:41" customFormat="1" x14ac:dyDescent="0.25">
      <c r="A202" s="155"/>
      <c r="B202" s="186">
        <v>520</v>
      </c>
      <c r="C202" s="43" t="s">
        <v>632</v>
      </c>
      <c r="D202" s="44" t="s">
        <v>641</v>
      </c>
      <c r="E202" s="10" t="s">
        <v>642</v>
      </c>
      <c r="F202" s="149" t="s">
        <v>635</v>
      </c>
      <c r="G202" s="44"/>
      <c r="H202" s="44">
        <v>5</v>
      </c>
      <c r="I202" s="110"/>
      <c r="J202" s="110">
        <f t="shared" si="4"/>
        <v>0</v>
      </c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</row>
    <row r="203" spans="1:41" s="45" customFormat="1" x14ac:dyDescent="0.25">
      <c r="A203" s="155"/>
      <c r="B203" s="186">
        <v>521</v>
      </c>
      <c r="C203" s="43" t="s">
        <v>632</v>
      </c>
      <c r="D203" s="44" t="s">
        <v>641</v>
      </c>
      <c r="E203" s="10" t="s">
        <v>643</v>
      </c>
      <c r="F203" s="149" t="s">
        <v>635</v>
      </c>
      <c r="G203" s="44"/>
      <c r="H203" s="44">
        <v>2</v>
      </c>
      <c r="I203" s="113">
        <v>35</v>
      </c>
      <c r="J203" s="113">
        <f t="shared" si="4"/>
        <v>70</v>
      </c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</row>
    <row r="204" spans="1:41" x14ac:dyDescent="0.25">
      <c r="A204" s="155"/>
      <c r="B204" s="186">
        <v>522</v>
      </c>
      <c r="C204" s="43" t="s">
        <v>632</v>
      </c>
      <c r="D204" s="44" t="s">
        <v>641</v>
      </c>
      <c r="E204" s="10" t="s">
        <v>706</v>
      </c>
      <c r="F204" s="149" t="s">
        <v>635</v>
      </c>
      <c r="G204" s="44"/>
      <c r="H204" s="44">
        <v>0.25</v>
      </c>
      <c r="I204" s="110">
        <v>189</v>
      </c>
      <c r="J204" s="110">
        <f t="shared" si="4"/>
        <v>47.25</v>
      </c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</row>
    <row r="205" spans="1:41" s="45" customFormat="1" x14ac:dyDescent="0.25">
      <c r="A205" s="155"/>
      <c r="B205" s="186">
        <v>523</v>
      </c>
      <c r="C205" s="43" t="s">
        <v>632</v>
      </c>
      <c r="D205" s="44" t="s">
        <v>641</v>
      </c>
      <c r="E205" s="10" t="s">
        <v>707</v>
      </c>
      <c r="F205" s="149" t="s">
        <v>635</v>
      </c>
      <c r="G205" s="44"/>
      <c r="H205" s="44">
        <v>0.25</v>
      </c>
      <c r="I205" s="113">
        <v>160</v>
      </c>
      <c r="J205" s="113">
        <f t="shared" si="4"/>
        <v>40</v>
      </c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</row>
    <row r="206" spans="1:41" x14ac:dyDescent="0.25">
      <c r="A206" s="155"/>
      <c r="B206" s="186">
        <v>524</v>
      </c>
      <c r="C206" s="43" t="s">
        <v>708</v>
      </c>
      <c r="D206" s="44" t="s">
        <v>709</v>
      </c>
      <c r="E206" s="10" t="s">
        <v>710</v>
      </c>
      <c r="F206" s="149" t="s">
        <v>711</v>
      </c>
      <c r="G206" s="44"/>
      <c r="H206" s="44"/>
      <c r="I206" s="110">
        <v>63</v>
      </c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</row>
    <row r="207" spans="1:41" s="45" customFormat="1" x14ac:dyDescent="0.25">
      <c r="A207" s="155"/>
      <c r="B207" s="186">
        <v>525</v>
      </c>
      <c r="C207" s="43" t="s">
        <v>632</v>
      </c>
      <c r="D207" s="44" t="s">
        <v>640</v>
      </c>
      <c r="E207" s="190" t="s">
        <v>699</v>
      </c>
      <c r="F207" s="44" t="s">
        <v>635</v>
      </c>
      <c r="G207" s="44"/>
      <c r="H207" s="150">
        <v>5</v>
      </c>
      <c r="I207" s="113">
        <v>6</v>
      </c>
      <c r="J207" s="113">
        <f t="shared" ref="J207:J214" si="5">I207*H207</f>
        <v>30</v>
      </c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8"/>
      <c r="AG207" s="8"/>
      <c r="AH207" s="8"/>
      <c r="AI207" s="8"/>
      <c r="AJ207" s="8"/>
      <c r="AK207" s="8"/>
      <c r="AL207" s="8"/>
      <c r="AM207" s="8"/>
      <c r="AN207" s="8"/>
      <c r="AO207" s="10"/>
    </row>
    <row r="208" spans="1:41" s="45" customFormat="1" x14ac:dyDescent="0.25">
      <c r="A208" s="155"/>
      <c r="B208" s="186">
        <v>526</v>
      </c>
      <c r="C208" s="43" t="s">
        <v>632</v>
      </c>
      <c r="D208" s="44" t="s">
        <v>640</v>
      </c>
      <c r="E208" s="190" t="s">
        <v>699</v>
      </c>
      <c r="F208" s="44" t="s">
        <v>636</v>
      </c>
      <c r="G208" s="44"/>
      <c r="H208" s="150">
        <v>10</v>
      </c>
      <c r="I208" s="110">
        <v>6</v>
      </c>
      <c r="J208" s="110">
        <f t="shared" si="5"/>
        <v>60</v>
      </c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8"/>
      <c r="AG208" s="8"/>
      <c r="AH208" s="8"/>
      <c r="AI208" s="8"/>
      <c r="AJ208" s="8"/>
      <c r="AK208" s="8"/>
      <c r="AL208" s="8"/>
      <c r="AM208" s="8"/>
      <c r="AN208" s="8"/>
      <c r="AO208" s="10"/>
    </row>
    <row r="209" spans="1:41" x14ac:dyDescent="0.25">
      <c r="A209" s="155"/>
      <c r="B209" s="186">
        <v>527</v>
      </c>
      <c r="C209" s="43" t="s">
        <v>632</v>
      </c>
      <c r="D209" s="44" t="s">
        <v>640</v>
      </c>
      <c r="E209" s="190" t="s">
        <v>700</v>
      </c>
      <c r="F209" s="149" t="s">
        <v>635</v>
      </c>
      <c r="G209" s="154"/>
      <c r="H209" s="44">
        <v>5</v>
      </c>
      <c r="I209" s="110">
        <v>10</v>
      </c>
      <c r="J209" s="110">
        <f t="shared" si="5"/>
        <v>50</v>
      </c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8"/>
      <c r="AG209" s="8"/>
      <c r="AH209" s="8"/>
      <c r="AI209" s="8"/>
      <c r="AJ209" s="8"/>
      <c r="AK209" s="8"/>
      <c r="AL209" s="8"/>
      <c r="AM209" s="8"/>
      <c r="AN209" s="8"/>
      <c r="AO209" s="10"/>
    </row>
    <row r="210" spans="1:41" x14ac:dyDescent="0.25">
      <c r="A210" s="155"/>
      <c r="B210" s="186">
        <v>528</v>
      </c>
      <c r="C210" s="43" t="s">
        <v>632</v>
      </c>
      <c r="D210" s="44" t="s">
        <v>640</v>
      </c>
      <c r="E210" s="190" t="s">
        <v>700</v>
      </c>
      <c r="F210" s="149" t="s">
        <v>636</v>
      </c>
      <c r="G210" s="154"/>
      <c r="H210" s="44">
        <v>10</v>
      </c>
      <c r="I210" s="165">
        <v>10</v>
      </c>
      <c r="J210" s="110">
        <f t="shared" si="5"/>
        <v>100</v>
      </c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8"/>
      <c r="AG210" s="8"/>
      <c r="AH210" s="8"/>
      <c r="AI210" s="8"/>
      <c r="AJ210" s="8"/>
      <c r="AK210" s="8"/>
      <c r="AL210" s="8"/>
      <c r="AM210" s="8"/>
      <c r="AN210" s="8"/>
      <c r="AO210" s="10"/>
    </row>
    <row r="211" spans="1:41" x14ac:dyDescent="0.25">
      <c r="A211" s="155"/>
      <c r="B211" s="186">
        <v>529</v>
      </c>
      <c r="C211" s="43" t="s">
        <v>632</v>
      </c>
      <c r="D211" s="44" t="s">
        <v>640</v>
      </c>
      <c r="E211" s="8" t="s">
        <v>702</v>
      </c>
      <c r="F211" s="149" t="s">
        <v>635</v>
      </c>
      <c r="G211" s="154"/>
      <c r="H211" s="44">
        <v>5</v>
      </c>
      <c r="I211" s="113">
        <v>1</v>
      </c>
      <c r="J211" s="113">
        <f t="shared" si="5"/>
        <v>5</v>
      </c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8"/>
      <c r="AG211" s="8"/>
      <c r="AH211" s="8"/>
      <c r="AI211" s="8"/>
      <c r="AJ211" s="8"/>
      <c r="AK211" s="8"/>
      <c r="AL211" s="8"/>
      <c r="AM211" s="8"/>
      <c r="AN211" s="8"/>
      <c r="AO211" s="10"/>
    </row>
    <row r="212" spans="1:41" x14ac:dyDescent="0.25">
      <c r="A212" s="155"/>
      <c r="B212" s="186">
        <v>530</v>
      </c>
      <c r="C212" s="43" t="s">
        <v>632</v>
      </c>
      <c r="D212" s="44" t="s">
        <v>640</v>
      </c>
      <c r="E212" s="8" t="s">
        <v>702</v>
      </c>
      <c r="F212" s="149" t="s">
        <v>636</v>
      </c>
      <c r="G212" s="154"/>
      <c r="H212" s="44">
        <v>10</v>
      </c>
      <c r="I212" s="113">
        <v>1</v>
      </c>
      <c r="J212" s="113">
        <f t="shared" si="5"/>
        <v>10</v>
      </c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8"/>
      <c r="AG212" s="8"/>
      <c r="AH212" s="8"/>
      <c r="AI212" s="8"/>
      <c r="AJ212" s="8"/>
      <c r="AK212" s="8"/>
      <c r="AL212" s="8"/>
      <c r="AM212" s="8"/>
      <c r="AN212" s="8"/>
      <c r="AO212" s="10"/>
    </row>
    <row r="213" spans="1:41" x14ac:dyDescent="0.25">
      <c r="A213" s="155"/>
      <c r="B213" s="186">
        <v>531</v>
      </c>
      <c r="C213" s="43" t="s">
        <v>632</v>
      </c>
      <c r="D213" s="44" t="s">
        <v>640</v>
      </c>
      <c r="E213" s="8" t="s">
        <v>701</v>
      </c>
      <c r="F213" s="149" t="s">
        <v>635</v>
      </c>
      <c r="G213" s="44"/>
      <c r="H213" s="44">
        <v>5</v>
      </c>
      <c r="I213" s="113">
        <v>1</v>
      </c>
      <c r="J213" s="113">
        <f t="shared" si="5"/>
        <v>5</v>
      </c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8"/>
      <c r="AG213" s="8"/>
      <c r="AH213" s="8"/>
      <c r="AI213" s="8"/>
      <c r="AJ213" s="8"/>
      <c r="AK213" s="8"/>
      <c r="AL213" s="8"/>
      <c r="AM213" s="8"/>
      <c r="AN213" s="8"/>
      <c r="AO213" s="10"/>
    </row>
    <row r="214" spans="1:41" x14ac:dyDescent="0.25">
      <c r="A214" s="155"/>
      <c r="B214" s="186">
        <v>532</v>
      </c>
      <c r="C214" s="43" t="s">
        <v>632</v>
      </c>
      <c r="D214" s="44" t="s">
        <v>640</v>
      </c>
      <c r="E214" s="8" t="s">
        <v>701</v>
      </c>
      <c r="F214" s="149" t="s">
        <v>636</v>
      </c>
      <c r="G214" s="44"/>
      <c r="H214" s="44">
        <v>10</v>
      </c>
      <c r="I214" s="113">
        <v>1</v>
      </c>
      <c r="J214" s="113">
        <f t="shared" si="5"/>
        <v>10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8"/>
      <c r="AG214" s="8"/>
      <c r="AH214" s="8"/>
      <c r="AI214" s="8"/>
      <c r="AJ214" s="8"/>
      <c r="AK214" s="8"/>
      <c r="AL214" s="8"/>
      <c r="AM214" s="8"/>
      <c r="AN214" s="8"/>
      <c r="AO214" s="10"/>
    </row>
    <row r="215" spans="1:41" x14ac:dyDescent="0.25">
      <c r="A215" s="45"/>
      <c r="B215" s="185">
        <v>600</v>
      </c>
      <c r="C215" s="44" t="s">
        <v>136</v>
      </c>
      <c r="D215" s="44"/>
      <c r="E215" s="190"/>
      <c r="F215" s="44"/>
      <c r="G215" s="44"/>
      <c r="H215" s="44"/>
      <c r="I215" s="146"/>
      <c r="J215" s="158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8"/>
      <c r="AG215" s="23"/>
      <c r="AH215" s="23"/>
      <c r="AI215" s="8"/>
      <c r="AJ215" s="8"/>
      <c r="AK215" s="8"/>
      <c r="AL215" s="8"/>
      <c r="AM215" s="8"/>
      <c r="AN215" s="8"/>
      <c r="AO215" s="10"/>
    </row>
    <row r="216" spans="1:41" x14ac:dyDescent="0.25">
      <c r="A216" s="45"/>
      <c r="B216" s="185">
        <v>601</v>
      </c>
      <c r="C216" s="44" t="s">
        <v>137</v>
      </c>
      <c r="D216" s="44"/>
      <c r="E216" s="10"/>
      <c r="F216" s="44"/>
      <c r="G216" s="44"/>
      <c r="H216" s="44"/>
      <c r="I216" s="44"/>
      <c r="J216" s="43"/>
      <c r="K216" s="44"/>
      <c r="L216" s="44"/>
      <c r="M216" s="44"/>
      <c r="N216" s="44"/>
      <c r="O216" s="44"/>
      <c r="P216" s="44"/>
      <c r="Q216" s="44"/>
      <c r="R216" s="44"/>
      <c r="S216" s="44"/>
      <c r="T216" s="12"/>
      <c r="U216" s="44"/>
      <c r="V216" s="44"/>
      <c r="W216" s="44"/>
      <c r="X216" s="44"/>
      <c r="Y216" s="44"/>
      <c r="Z216" s="44"/>
      <c r="AA216" s="12"/>
      <c r="AB216" s="12"/>
      <c r="AC216" s="12"/>
      <c r="AD216" s="12"/>
      <c r="AE216" s="12"/>
      <c r="AF216" s="8"/>
      <c r="AG216" s="8"/>
      <c r="AH216" s="8"/>
      <c r="AI216" s="8"/>
      <c r="AJ216" s="8"/>
      <c r="AK216" s="8"/>
      <c r="AL216" s="8"/>
      <c r="AM216" s="8"/>
      <c r="AN216" s="8"/>
      <c r="AO216" s="10"/>
    </row>
    <row r="217" spans="1:41" x14ac:dyDescent="0.25">
      <c r="A217"/>
      <c r="B217" s="178"/>
      <c r="C217" s="43"/>
      <c r="D217" s="43"/>
      <c r="E217" s="6"/>
      <c r="F217" s="40"/>
      <c r="G217" s="40"/>
      <c r="H217" s="40"/>
      <c r="I217" s="159"/>
      <c r="J217" s="158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0"/>
      <c r="AA217" s="40"/>
      <c r="AB217" s="40"/>
      <c r="AC217" s="40"/>
      <c r="AD217" s="40"/>
      <c r="AE217" s="40"/>
      <c r="AF217" s="3"/>
      <c r="AG217" s="8"/>
      <c r="AH217" s="8"/>
      <c r="AI217" s="8"/>
      <c r="AJ217" s="23"/>
      <c r="AK217" s="16"/>
      <c r="AL217" s="16"/>
      <c r="AM217" s="8"/>
      <c r="AN217" s="8"/>
      <c r="AO217" s="10"/>
    </row>
    <row r="218" spans="1:41" customFormat="1" x14ac:dyDescent="0.25">
      <c r="A218" s="45"/>
      <c r="B218" s="185"/>
      <c r="C218" s="44"/>
      <c r="D218" s="44"/>
      <c r="E218" s="10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3"/>
      <c r="T218" s="47"/>
      <c r="U218" s="44"/>
      <c r="V218" s="51"/>
      <c r="W218" s="44"/>
      <c r="X218" s="44"/>
      <c r="Y218" s="44"/>
      <c r="Z218" s="44"/>
      <c r="AA218" s="145"/>
      <c r="AB218" s="44"/>
      <c r="AC218" s="44"/>
      <c r="AD218" s="44"/>
      <c r="AE218" s="44"/>
      <c r="AF218" s="8"/>
      <c r="AG218" s="8"/>
      <c r="AH218" s="8"/>
      <c r="AI218" s="8"/>
      <c r="AJ218" s="8"/>
      <c r="AK218" s="8"/>
      <c r="AL218" s="8"/>
      <c r="AM218" s="8"/>
      <c r="AN218" s="8"/>
      <c r="AO218" s="10"/>
    </row>
    <row r="219" spans="1:41" s="45" customFormat="1" x14ac:dyDescent="0.25">
      <c r="B219" s="185"/>
      <c r="C219" s="44"/>
      <c r="D219" s="44"/>
      <c r="E219" s="10"/>
      <c r="F219" s="44"/>
      <c r="G219" s="44"/>
      <c r="H219" s="44"/>
      <c r="I219" s="146"/>
      <c r="J219" s="146"/>
      <c r="K219" s="44"/>
      <c r="L219" s="44"/>
      <c r="M219" s="44"/>
      <c r="N219" s="44"/>
      <c r="O219" s="44"/>
      <c r="P219" s="44"/>
      <c r="Q219" s="44"/>
      <c r="R219" s="44"/>
      <c r="S219" s="43"/>
      <c r="T219" s="47"/>
      <c r="U219" s="44"/>
      <c r="V219" s="51"/>
      <c r="W219" s="44"/>
      <c r="X219" s="44"/>
      <c r="Y219" s="44"/>
      <c r="Z219" s="44"/>
      <c r="AA219" s="145"/>
      <c r="AB219" s="44"/>
      <c r="AC219" s="44"/>
      <c r="AD219" s="44"/>
      <c r="AE219" s="44"/>
      <c r="AF219" s="8"/>
      <c r="AG219" s="8"/>
      <c r="AH219" s="8"/>
      <c r="AI219" s="8"/>
      <c r="AJ219" s="8"/>
      <c r="AK219" s="8"/>
      <c r="AL219" s="8"/>
      <c r="AM219" s="8"/>
      <c r="AN219" s="8"/>
      <c r="AO219" s="10"/>
    </row>
    <row r="220" spans="1:41" x14ac:dyDescent="0.25">
      <c r="A220" s="45"/>
      <c r="B220" s="178"/>
      <c r="C220" s="37"/>
      <c r="D220" s="44"/>
      <c r="E220" s="174"/>
      <c r="F220" s="37"/>
      <c r="G220" s="44"/>
      <c r="H220" s="178"/>
      <c r="I220" s="37"/>
      <c r="J220" s="44"/>
      <c r="K220" s="178"/>
      <c r="L220" s="37"/>
      <c r="M220" s="44"/>
      <c r="N220" s="178"/>
      <c r="O220" s="37"/>
      <c r="P220" s="44"/>
      <c r="Q220" s="178"/>
      <c r="R220" s="37"/>
      <c r="S220" s="44"/>
      <c r="T220" s="174"/>
      <c r="U220" s="37"/>
      <c r="V220" s="44"/>
      <c r="W220" s="178"/>
      <c r="X220" s="37"/>
      <c r="Y220" s="44"/>
      <c r="Z220" s="178"/>
      <c r="AA220" s="17"/>
      <c r="AB220" s="8"/>
      <c r="AC220" s="174"/>
      <c r="AD220" s="17"/>
      <c r="AE220" s="8"/>
      <c r="AF220" s="174"/>
      <c r="AG220" s="17"/>
      <c r="AH220" s="8"/>
      <c r="AI220" s="174"/>
      <c r="AJ220" s="17"/>
      <c r="AK220" s="8"/>
      <c r="AL220" s="174"/>
      <c r="AM220" s="17"/>
      <c r="AN220" s="8"/>
      <c r="AO220" s="174"/>
    </row>
    <row r="221" spans="1:41" s="45" customFormat="1" x14ac:dyDescent="0.25">
      <c r="B221" s="185"/>
      <c r="C221" s="44"/>
      <c r="D221" s="44"/>
      <c r="E221" s="174"/>
      <c r="F221" s="174"/>
      <c r="G221" s="174"/>
      <c r="H221" s="174"/>
      <c r="I221" s="146"/>
      <c r="J221" s="158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148"/>
    </row>
    <row r="222" spans="1:41" x14ac:dyDescent="0.25">
      <c r="B222" s="185"/>
      <c r="C222" s="43"/>
      <c r="D222" s="44"/>
      <c r="E222" s="10"/>
      <c r="F222" s="149"/>
      <c r="G222" s="44"/>
      <c r="H222" s="44"/>
      <c r="I222" s="154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</row>
    <row r="223" spans="1:41" s="45" customFormat="1" x14ac:dyDescent="0.25">
      <c r="B223" s="187"/>
      <c r="C223" s="115"/>
      <c r="D223" s="115"/>
      <c r="E223" s="114"/>
      <c r="F223" s="115"/>
      <c r="G223" s="115"/>
      <c r="H223" s="115"/>
      <c r="I223" s="179"/>
      <c r="J223" s="117"/>
      <c r="K223" s="106"/>
      <c r="L223" s="106"/>
      <c r="M223" s="106"/>
      <c r="N223" s="106"/>
      <c r="O223" s="106"/>
      <c r="P223" s="106"/>
      <c r="Q223" s="106"/>
      <c r="R223" s="106"/>
      <c r="S223" s="106"/>
      <c r="U223" s="106"/>
      <c r="V223" s="106"/>
      <c r="W223" s="106"/>
      <c r="X223" s="106"/>
      <c r="Y223" s="106"/>
      <c r="Z223" s="106"/>
    </row>
    <row r="224" spans="1:41" s="45" customFormat="1" x14ac:dyDescent="0.25">
      <c r="B224" s="187"/>
      <c r="C224" s="115"/>
      <c r="D224" s="115"/>
      <c r="E224" s="114"/>
      <c r="F224" s="115"/>
      <c r="G224" s="115"/>
      <c r="H224" s="115"/>
      <c r="I224" s="179"/>
      <c r="J224" s="117"/>
      <c r="K224" s="106"/>
      <c r="L224" s="106"/>
      <c r="M224" s="106"/>
      <c r="N224" s="106"/>
      <c r="O224" s="106"/>
      <c r="P224" s="106"/>
      <c r="Q224" s="106"/>
      <c r="R224" s="106"/>
      <c r="S224" s="106"/>
      <c r="U224" s="106"/>
      <c r="V224" s="106"/>
      <c r="W224" s="106"/>
      <c r="X224" s="106"/>
      <c r="Y224" s="106"/>
      <c r="Z224" s="106"/>
    </row>
    <row r="225" spans="2:26" s="45" customFormat="1" x14ac:dyDescent="0.25">
      <c r="B225" s="187"/>
      <c r="C225" s="115"/>
      <c r="D225" s="115"/>
      <c r="E225" s="114"/>
      <c r="F225" s="115"/>
      <c r="G225" s="115"/>
      <c r="H225" s="115"/>
      <c r="I225" s="179"/>
      <c r="J225" s="117"/>
      <c r="K225" s="106"/>
      <c r="L225" s="106"/>
      <c r="M225" s="106"/>
      <c r="N225" s="106"/>
      <c r="O225" s="106"/>
      <c r="P225" s="106"/>
      <c r="Q225" s="106"/>
      <c r="R225" s="106"/>
      <c r="S225" s="106"/>
      <c r="U225" s="106"/>
      <c r="V225" s="106"/>
      <c r="W225" s="106"/>
      <c r="X225" s="106"/>
      <c r="Y225" s="106"/>
      <c r="Z225" s="106"/>
    </row>
    <row r="226" spans="2:26" s="45" customFormat="1" x14ac:dyDescent="0.25">
      <c r="B226" s="187"/>
      <c r="C226" s="115"/>
      <c r="D226" s="115"/>
      <c r="E226" s="114"/>
      <c r="F226" s="115"/>
      <c r="G226" s="115"/>
      <c r="H226" s="115"/>
      <c r="I226" s="179"/>
      <c r="J226" s="117"/>
      <c r="K226" s="106"/>
      <c r="L226" s="106"/>
      <c r="M226" s="106"/>
      <c r="N226" s="106"/>
      <c r="O226" s="106"/>
      <c r="P226" s="106"/>
      <c r="Q226" s="106"/>
      <c r="R226" s="106"/>
      <c r="S226" s="106"/>
      <c r="U226" s="106"/>
      <c r="V226" s="106"/>
      <c r="W226" s="106"/>
      <c r="X226" s="106"/>
      <c r="Y226" s="106"/>
      <c r="Z226" s="106"/>
    </row>
    <row r="231" spans="2:26" s="45" customFormat="1" x14ac:dyDescent="0.25">
      <c r="B231" s="187"/>
      <c r="C231" s="106"/>
      <c r="D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U231" s="106"/>
      <c r="V231" s="106"/>
      <c r="W231" s="106"/>
      <c r="X231" s="106"/>
      <c r="Y231" s="106"/>
      <c r="Z231" s="106"/>
    </row>
    <row r="232" spans="2:26" s="45" customFormat="1" x14ac:dyDescent="0.25">
      <c r="B232" s="187"/>
      <c r="C232" s="106"/>
      <c r="D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U232" s="106"/>
      <c r="V232" s="106"/>
      <c r="W232" s="106"/>
      <c r="X232" s="106"/>
      <c r="Y232" s="106"/>
      <c r="Z232" s="106"/>
    </row>
    <row r="233" spans="2:26" s="45" customFormat="1" x14ac:dyDescent="0.25">
      <c r="B233" s="187"/>
      <c r="C233" s="106"/>
      <c r="D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U233" s="106"/>
      <c r="V233" s="106"/>
      <c r="W233" s="106"/>
      <c r="X233" s="106"/>
      <c r="Y233" s="106"/>
      <c r="Z233" s="106"/>
    </row>
    <row r="234" spans="2:26" x14ac:dyDescent="0.25">
      <c r="E234" s="45"/>
    </row>
    <row r="235" spans="2:26" s="45" customFormat="1" x14ac:dyDescent="0.25">
      <c r="B235" s="187"/>
      <c r="C235" s="106"/>
      <c r="D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U235" s="106"/>
      <c r="V235" s="106"/>
      <c r="W235" s="106"/>
      <c r="X235" s="106"/>
      <c r="Y235" s="106"/>
      <c r="Z235" s="106"/>
    </row>
    <row r="236" spans="2:26" x14ac:dyDescent="0.25">
      <c r="E236" s="45"/>
    </row>
    <row r="237" spans="2:26" x14ac:dyDescent="0.25">
      <c r="E237" s="45"/>
    </row>
    <row r="238" spans="2:26" s="45" customFormat="1" x14ac:dyDescent="0.25">
      <c r="B238" s="187"/>
      <c r="C238" s="106"/>
      <c r="D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U238" s="106"/>
      <c r="V238" s="106"/>
      <c r="W238" s="106"/>
      <c r="X238" s="106"/>
      <c r="Y238" s="106"/>
      <c r="Z238" s="106"/>
    </row>
    <row r="239" spans="2:26" x14ac:dyDescent="0.25">
      <c r="E239" s="45"/>
    </row>
  </sheetData>
  <autoFilter ref="A3:AO221">
    <sortState ref="A4:AO188">
      <sortCondition ref="B3:B188"/>
    </sortState>
  </autoFilter>
  <phoneticPr fontId="2" type="noConversion"/>
  <conditionalFormatting sqref="AN33:AO33 AF20:AI20 AF31:AG32 AF33:AL33 AF21:AH30 AI21:AI32 C123:D125 E124:H125 AB20:AF32 AJ41:AO41 C122:AO122 C154:H154 D155:H158 AJ20:AO32 AB18:AO19 A3:AO17 I109:I114 I154:I158 E123:AO123 AA18:AA32 J108:O114 Q111:AA115 C115:O115 C145:J153 Q18:X32 C126:H135 C155:C160 D159:J160 I124:AO135 C216:D216 F216:AO216 F218:AO218 C218:D218 K217:AO217 K219:AO219 C220:D220 C166:D166 F220:AO220 I166:AO166 K191:AO191 K194:AO194 K197:AO197 K200:AO200 K203:AO203 K210:AO215 C190:AO190 C192:D193 F192:AO193 C195:D196 F195:AO196 C198:D199 F198:AO199 C201:D202 F201:AO202 K205:AO205 C204:D204 F204:AO204 C206:D206 K207:AO207 F206:AO206 C208:D209 F208:AO209 J143:AO160 C143:I144 K188:AO189 K42:AO42 AF34:AO34 C33:AF34 D41:AG41 P92 AA92:AO105 C91:AO91 F187:AO187 C187:D187 C108:H114 AB107:AO115 AA107:AA110 Q107:X110 C107:O107 C119:O121 Q119:AO121 AA72:AG72 K183:AO186 C70:AG71 AH70:AO72 K136:AO142 K117:AO117 C56 J43:AO43 D43:H43 F86:F90 C18:O32 C86:C90 Q92:X105 C55:AO55 C92:O105 D44:AO54 D40:AO40 C40:C54 K161:AO165 O167 C39:D39 F39:AO39 C35:AO38 C59:AO69 AA73:AO85 C72:Z85">
    <cfRule type="cellIs" dxfId="124" priority="200" operator="equal">
      <formula>"TBD"</formula>
    </cfRule>
  </conditionalFormatting>
  <conditionalFormatting sqref="F53:J54 W75:W85 M73 S74 S190 AF193 AF199 AF196 AF143:AF160 AF92:AF105 W92:W105 F91:H91 J52 J91:O91 Q91:AF91 W72:W73 AF107:AF115 AF119:AF135 F35:H40 J35:O40 Q35:AF40 F55:H55 F43:H52 J55 K52:O55 J43:O51 Q43:AF55 AH59:AO72 AF72:AF85">
    <cfRule type="cellIs" dxfId="123" priority="198" operator="equal">
      <formula>"顺延"</formula>
    </cfRule>
    <cfRule type="containsText" dxfId="122" priority="199" operator="containsText" text="已完成">
      <formula>NOT(ISERROR(SEARCH("已完成",F35)))</formula>
    </cfRule>
  </conditionalFormatting>
  <conditionalFormatting sqref="F53:J54 W75:W85 M73 S74 S190 AF92:AF105 W92:W105 F91:H91 J52 J91:O91 Q91:AF91 W72:W73 AF107:AF115 AF183:AF220 AF119:AF166 AF117 F35:H40 J35:O40 Q35:AE40 AF3:AF42 F55:H55 F43:H52 J55 K52:O55 J43:O51 Q43:AF55 AH59:AO72 AF72:AF85">
    <cfRule type="cellIs" dxfId="121" priority="197" operator="equal">
      <formula>"已完成"</formula>
    </cfRule>
  </conditionalFormatting>
  <conditionalFormatting sqref="D139 C223:H226 D142 G222:H222 G188:G189 C210:J214 C215:D215 F215:J215 E216 C217:J217 C165:D165 C219:J219 C191:J191 C194:J194 C197:J197 C200:J200 C203:J203 C205:J205 C207:J207 D42:J42 I188:J189 C188:E189 C222:E222 I161:J165 I183:J186 K221:AO222 J221:J226 J169:AO182 C168:D182 C221:I221 E165:H182 D140:E141 F139:I139 C139:C142 C117 C136:J138 J139:J142 E117:J117 I168:AO168 I167:N167 P167:AO167 G140:I142">
    <cfRule type="cellIs" dxfId="120" priority="57" stopIfTrue="1" operator="equal">
      <formula>"TBD"</formula>
    </cfRule>
  </conditionalFormatting>
  <conditionalFormatting sqref="Y18:Z32">
    <cfRule type="cellIs" dxfId="119" priority="55" operator="equal">
      <formula>"TBD"</formula>
    </cfRule>
  </conditionalFormatting>
  <conditionalFormatting sqref="Y92:Z105 Y107:Z110">
    <cfRule type="cellIs" dxfId="118" priority="47" operator="equal">
      <formula>"TBD"</formula>
    </cfRule>
  </conditionalFormatting>
  <conditionalFormatting sqref="P18:P32">
    <cfRule type="cellIs" dxfId="117" priority="45" operator="equal">
      <formula>"TBD"</formula>
    </cfRule>
  </conditionalFormatting>
  <conditionalFormatting sqref="P93:P105 P107:P115 P119:P121">
    <cfRule type="cellIs" dxfId="116" priority="43" operator="equal">
      <formula>"TBD"</formula>
    </cfRule>
  </conditionalFormatting>
  <conditionalFormatting sqref="D117">
    <cfRule type="cellIs" dxfId="115" priority="42" stopIfTrue="1" operator="equal">
      <formula>"TBD"</formula>
    </cfRule>
  </conditionalFormatting>
  <conditionalFormatting sqref="C161:E164 C183:E186">
    <cfRule type="cellIs" dxfId="114" priority="40" stopIfTrue="1" operator="equal">
      <formula>"TBD"</formula>
    </cfRule>
  </conditionalFormatting>
  <conditionalFormatting sqref="I169:I182">
    <cfRule type="cellIs" dxfId="113" priority="39" stopIfTrue="1" operator="equal">
      <formula>"TBD"</formula>
    </cfRule>
  </conditionalFormatting>
  <conditionalFormatting sqref="H161:H164 H183:H186">
    <cfRule type="cellIs" dxfId="112" priority="38" stopIfTrue="1" operator="equal">
      <formula>"TBD"</formula>
    </cfRule>
  </conditionalFormatting>
  <conditionalFormatting sqref="H188:H189">
    <cfRule type="cellIs" dxfId="111" priority="37" stopIfTrue="1" operator="equal">
      <formula>"TBD"</formula>
    </cfRule>
  </conditionalFormatting>
  <conditionalFormatting sqref="C167:D167">
    <cfRule type="cellIs" dxfId="110" priority="36" stopIfTrue="1" operator="equal">
      <formula>"TBD"</formula>
    </cfRule>
  </conditionalFormatting>
  <conditionalFormatting sqref="E215">
    <cfRule type="cellIs" dxfId="109" priority="34" stopIfTrue="1" operator="equal">
      <formula>"TBD"</formula>
    </cfRule>
  </conditionalFormatting>
  <conditionalFormatting sqref="E218">
    <cfRule type="cellIs" dxfId="108" priority="33" stopIfTrue="1" operator="equal">
      <formula>"TBD"</formula>
    </cfRule>
  </conditionalFormatting>
  <conditionalFormatting sqref="E220">
    <cfRule type="cellIs" dxfId="107" priority="32" stopIfTrue="1" operator="equal">
      <formula>"TBD"</formula>
    </cfRule>
  </conditionalFormatting>
  <conditionalFormatting sqref="E187">
    <cfRule type="cellIs" dxfId="106" priority="31" stopIfTrue="1" operator="equal">
      <formula>"TBD"</formula>
    </cfRule>
  </conditionalFormatting>
  <conditionalFormatting sqref="E192">
    <cfRule type="cellIs" dxfId="105" priority="30" stopIfTrue="1" operator="equal">
      <formula>"TBD"</formula>
    </cfRule>
  </conditionalFormatting>
  <conditionalFormatting sqref="E193">
    <cfRule type="cellIs" dxfId="104" priority="29" stopIfTrue="1" operator="equal">
      <formula>"TBD"</formula>
    </cfRule>
  </conditionalFormatting>
  <conditionalFormatting sqref="E196">
    <cfRule type="cellIs" dxfId="103" priority="28" stopIfTrue="1" operator="equal">
      <formula>"TBD"</formula>
    </cfRule>
  </conditionalFormatting>
  <conditionalFormatting sqref="E195">
    <cfRule type="cellIs" dxfId="102" priority="27" stopIfTrue="1" operator="equal">
      <formula>"TBD"</formula>
    </cfRule>
  </conditionalFormatting>
  <conditionalFormatting sqref="E199">
    <cfRule type="cellIs" dxfId="101" priority="26" stopIfTrue="1" operator="equal">
      <formula>"TBD"</formula>
    </cfRule>
  </conditionalFormatting>
  <conditionalFormatting sqref="E198">
    <cfRule type="cellIs" dxfId="100" priority="25" stopIfTrue="1" operator="equal">
      <formula>"TBD"</formula>
    </cfRule>
  </conditionalFormatting>
  <conditionalFormatting sqref="E201">
    <cfRule type="cellIs" dxfId="99" priority="24" stopIfTrue="1" operator="equal">
      <formula>"TBD"</formula>
    </cfRule>
  </conditionalFormatting>
  <conditionalFormatting sqref="E202">
    <cfRule type="cellIs" dxfId="98" priority="23" stopIfTrue="1" operator="equal">
      <formula>"TBD"</formula>
    </cfRule>
  </conditionalFormatting>
  <conditionalFormatting sqref="E204">
    <cfRule type="cellIs" dxfId="97" priority="22" stopIfTrue="1" operator="equal">
      <formula>"TBD"</formula>
    </cfRule>
  </conditionalFormatting>
  <conditionalFormatting sqref="E206">
    <cfRule type="cellIs" dxfId="96" priority="21" stopIfTrue="1" operator="equal">
      <formula>"TBD"</formula>
    </cfRule>
  </conditionalFormatting>
  <conditionalFormatting sqref="E208">
    <cfRule type="cellIs" dxfId="95" priority="20" stopIfTrue="1" operator="equal">
      <formula>"TBD"</formula>
    </cfRule>
  </conditionalFormatting>
  <conditionalFormatting sqref="E209">
    <cfRule type="cellIs" dxfId="94" priority="19" stopIfTrue="1" operator="equal">
      <formula>"TBD"</formula>
    </cfRule>
  </conditionalFormatting>
  <conditionalFormatting sqref="C116:D116 F116:G116 I116:J116 L116:M116 O116:P116 R116:S116 U116:V116 X116:Y116 AA116:AB116 AD116:AE116 AG116:AH116 AJ116:AK116 AM116:AN116 AM118:AN118 AJ118:AK118 AG118:AH118 AD118:AE118 AA118:AB118 X118:Y118 U118:V118 R118:S118 O118:P118 L118:M118 I118:J118 F118:G118 C118:D118">
    <cfRule type="cellIs" dxfId="93" priority="18" operator="equal">
      <formula>"TBD"</formula>
    </cfRule>
  </conditionalFormatting>
  <conditionalFormatting sqref="C106">
    <cfRule type="cellIs" dxfId="92" priority="17" operator="equal">
      <formula>"TBD"</formula>
    </cfRule>
  </conditionalFormatting>
  <conditionalFormatting sqref="D86:E90 P86:P90 G86:N90">
    <cfRule type="cellIs" dxfId="91" priority="16" operator="equal">
      <formula>"TBD"</formula>
    </cfRule>
  </conditionalFormatting>
  <conditionalFormatting sqref="Q86:AA90">
    <cfRule type="cellIs" dxfId="90" priority="15" operator="equal">
      <formula>"TBD"</formula>
    </cfRule>
  </conditionalFormatting>
  <conditionalFormatting sqref="AB86:AO90">
    <cfRule type="cellIs" dxfId="89" priority="14" operator="equal">
      <formula>"TBD"</formula>
    </cfRule>
  </conditionalFormatting>
  <conditionalFormatting sqref="C57:AG58 D56:AG56">
    <cfRule type="cellIs" dxfId="88" priority="13" operator="equal">
      <formula>"TBD"</formula>
    </cfRule>
  </conditionalFormatting>
  <conditionalFormatting sqref="AH56:AO58">
    <cfRule type="cellIs" dxfId="87" priority="12" operator="equal">
      <formula>"TBD"</formula>
    </cfRule>
  </conditionalFormatting>
  <conditionalFormatting sqref="AH56:AO58">
    <cfRule type="cellIs" dxfId="86" priority="10" operator="equal">
      <formula>"顺延"</formula>
    </cfRule>
    <cfRule type="containsText" dxfId="85" priority="11" operator="containsText" text="已完成">
      <formula>NOT(ISERROR(SEARCH("已完成",AH56)))</formula>
    </cfRule>
  </conditionalFormatting>
  <conditionalFormatting sqref="AH56:AO58">
    <cfRule type="cellIs" dxfId="84" priority="9" operator="equal">
      <formula>"已完成"</formula>
    </cfRule>
  </conditionalFormatting>
  <conditionalFormatting sqref="O86:O90">
    <cfRule type="cellIs" dxfId="83" priority="8" operator="equal">
      <formula>"TBD"</formula>
    </cfRule>
  </conditionalFormatting>
  <conditionalFormatting sqref="O60">
    <cfRule type="cellIs" dxfId="82" priority="5" operator="equal">
      <formula>"顺延"</formula>
    </cfRule>
    <cfRule type="containsText" dxfId="81" priority="6" operator="containsText" text="已完成">
      <formula>NOT(ISERROR(SEARCH("已完成",O60)))</formula>
    </cfRule>
  </conditionalFormatting>
  <conditionalFormatting sqref="O60">
    <cfRule type="cellIs" dxfId="80" priority="4" operator="equal">
      <formula>"已完成"</formula>
    </cfRule>
  </conditionalFormatting>
  <conditionalFormatting sqref="R60">
    <cfRule type="cellIs" dxfId="79" priority="2" operator="equal">
      <formula>"顺延"</formula>
    </cfRule>
    <cfRule type="containsText" dxfId="78" priority="3" operator="containsText" text="已完成">
      <formula>NOT(ISERROR(SEARCH("已完成",R60)))</formula>
    </cfRule>
  </conditionalFormatting>
  <conditionalFormatting sqref="R60">
    <cfRule type="cellIs" dxfId="77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H37" sqref="H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745</v>
      </c>
    </row>
    <row r="6" spans="2:9" x14ac:dyDescent="0.25">
      <c r="F6" t="s">
        <v>754</v>
      </c>
      <c r="G6" t="s">
        <v>753</v>
      </c>
    </row>
    <row r="7" spans="2:9" ht="36" x14ac:dyDescent="0.25">
      <c r="B7" s="168" t="s">
        <v>746</v>
      </c>
      <c r="C7" s="168">
        <v>12</v>
      </c>
      <c r="E7" s="169" t="s">
        <v>757</v>
      </c>
      <c r="H7" t="s">
        <v>142</v>
      </c>
      <c r="I7">
        <v>12</v>
      </c>
    </row>
    <row r="8" spans="2:9" ht="36" x14ac:dyDescent="0.25">
      <c r="B8" t="s">
        <v>747</v>
      </c>
      <c r="C8">
        <v>6</v>
      </c>
      <c r="E8" s="169" t="s">
        <v>19</v>
      </c>
      <c r="F8">
        <v>2</v>
      </c>
      <c r="H8" t="s">
        <v>829</v>
      </c>
      <c r="I8">
        <v>6</v>
      </c>
    </row>
    <row r="9" spans="2:9" x14ac:dyDescent="0.25">
      <c r="B9" t="s">
        <v>145</v>
      </c>
      <c r="C9">
        <v>8</v>
      </c>
      <c r="E9" s="169" t="s">
        <v>758</v>
      </c>
      <c r="F9">
        <v>2</v>
      </c>
      <c r="H9" t="s">
        <v>756</v>
      </c>
      <c r="I9">
        <v>9</v>
      </c>
    </row>
    <row r="10" spans="2:9" x14ac:dyDescent="0.25">
      <c r="B10" t="s">
        <v>748</v>
      </c>
      <c r="C10">
        <v>5</v>
      </c>
      <c r="E10" s="169" t="s">
        <v>759</v>
      </c>
      <c r="F10">
        <v>2</v>
      </c>
    </row>
    <row r="11" spans="2:9" x14ac:dyDescent="0.25">
      <c r="B11" t="s">
        <v>749</v>
      </c>
      <c r="C11">
        <v>3</v>
      </c>
      <c r="E11" s="169"/>
    </row>
    <row r="12" spans="2:9" x14ac:dyDescent="0.25">
      <c r="B12" t="s">
        <v>751</v>
      </c>
      <c r="E12" s="169"/>
    </row>
    <row r="13" spans="2:9" x14ac:dyDescent="0.25">
      <c r="E13" t="s">
        <v>830</v>
      </c>
      <c r="F13">
        <v>12</v>
      </c>
      <c r="G13">
        <v>6</v>
      </c>
    </row>
    <row r="16" spans="2:9" x14ac:dyDescent="0.25">
      <c r="B16" t="s">
        <v>750</v>
      </c>
      <c r="C16">
        <v>6</v>
      </c>
    </row>
    <row r="17" spans="2:3" x14ac:dyDescent="0.25">
      <c r="B17" t="s">
        <v>833</v>
      </c>
      <c r="C17">
        <v>6</v>
      </c>
    </row>
    <row r="18" spans="2:3" x14ac:dyDescent="0.25">
      <c r="B18" t="s">
        <v>755</v>
      </c>
      <c r="C18">
        <v>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24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685</v>
      </c>
    </row>
    <row r="3" spans="1:4" x14ac:dyDescent="0.25">
      <c r="A3">
        <v>1</v>
      </c>
      <c r="B3" t="s">
        <v>698</v>
      </c>
    </row>
    <row r="4" spans="1:4" x14ac:dyDescent="0.25">
      <c r="B4" t="s">
        <v>697</v>
      </c>
    </row>
    <row r="5" spans="1:4" x14ac:dyDescent="0.25">
      <c r="B5" t="s">
        <v>696</v>
      </c>
    </row>
    <row r="6" spans="1:4" x14ac:dyDescent="0.25">
      <c r="B6" t="s">
        <v>687</v>
      </c>
    </row>
    <row r="7" spans="1:4" x14ac:dyDescent="0.25">
      <c r="B7" t="s">
        <v>689</v>
      </c>
    </row>
    <row r="8" spans="1:4" x14ac:dyDescent="0.25">
      <c r="B8" t="s">
        <v>705</v>
      </c>
    </row>
    <row r="9" spans="1:4" x14ac:dyDescent="0.25">
      <c r="A9">
        <v>2</v>
      </c>
      <c r="B9" t="s">
        <v>686</v>
      </c>
    </row>
    <row r="10" spans="1:4" x14ac:dyDescent="0.25">
      <c r="A10">
        <v>3</v>
      </c>
      <c r="B10" t="s">
        <v>688</v>
      </c>
    </row>
    <row r="11" spans="1:4" x14ac:dyDescent="0.25">
      <c r="A11">
        <v>4</v>
      </c>
      <c r="B11" t="s">
        <v>719</v>
      </c>
    </row>
    <row r="13" spans="1:4" x14ac:dyDescent="0.25">
      <c r="B13" t="s">
        <v>720</v>
      </c>
      <c r="C13" t="s">
        <v>721</v>
      </c>
      <c r="D13" t="s">
        <v>725</v>
      </c>
    </row>
    <row r="14" spans="1:4" x14ac:dyDescent="0.25">
      <c r="C14" t="s">
        <v>722</v>
      </c>
      <c r="D14" t="s">
        <v>726</v>
      </c>
    </row>
    <row r="15" spans="1:4" x14ac:dyDescent="0.25">
      <c r="C15" t="s">
        <v>723</v>
      </c>
      <c r="D15">
        <v>1</v>
      </c>
    </row>
    <row r="16" spans="1:4" x14ac:dyDescent="0.25">
      <c r="C16" t="s">
        <v>724</v>
      </c>
      <c r="D16" t="s">
        <v>727</v>
      </c>
    </row>
    <row r="18" spans="1:3" x14ac:dyDescent="0.25">
      <c r="B18" t="s">
        <v>730</v>
      </c>
    </row>
    <row r="25" spans="1:3" x14ac:dyDescent="0.25">
      <c r="A25" t="s">
        <v>604</v>
      </c>
    </row>
    <row r="26" spans="1:3" x14ac:dyDescent="0.25">
      <c r="A26">
        <v>1</v>
      </c>
      <c r="B26" t="s">
        <v>358</v>
      </c>
    </row>
    <row r="27" spans="1:3" x14ac:dyDescent="0.25">
      <c r="A27">
        <v>2</v>
      </c>
      <c r="B27" t="s">
        <v>359</v>
      </c>
    </row>
    <row r="28" spans="1:3" x14ac:dyDescent="0.25">
      <c r="A28">
        <v>3</v>
      </c>
      <c r="B28" t="s">
        <v>360</v>
      </c>
    </row>
    <row r="29" spans="1:3" x14ac:dyDescent="0.25">
      <c r="A29">
        <v>4</v>
      </c>
      <c r="B29" t="s">
        <v>361</v>
      </c>
    </row>
    <row r="30" spans="1:3" x14ac:dyDescent="0.25">
      <c r="A30">
        <v>5</v>
      </c>
      <c r="B30" t="s">
        <v>362</v>
      </c>
    </row>
    <row r="31" spans="1:3" x14ac:dyDescent="0.25">
      <c r="B31" t="s">
        <v>363</v>
      </c>
      <c r="C31" s="34">
        <v>42123</v>
      </c>
    </row>
    <row r="32" spans="1:3" x14ac:dyDescent="0.25">
      <c r="B32" t="s">
        <v>364</v>
      </c>
      <c r="C32" s="34">
        <v>42124</v>
      </c>
    </row>
    <row r="33" spans="1:3" x14ac:dyDescent="0.25">
      <c r="B33" t="s">
        <v>365</v>
      </c>
      <c r="C33" s="34">
        <v>42123</v>
      </c>
    </row>
    <row r="34" spans="1:3" x14ac:dyDescent="0.25">
      <c r="B34" t="s">
        <v>366</v>
      </c>
      <c r="C34" s="34">
        <v>42123</v>
      </c>
    </row>
    <row r="35" spans="1:3" x14ac:dyDescent="0.25">
      <c r="B35" t="s">
        <v>367</v>
      </c>
    </row>
    <row r="36" spans="1:3" ht="18" customHeight="1" x14ac:dyDescent="0.25">
      <c r="B36" t="s">
        <v>368</v>
      </c>
      <c r="C36" t="s">
        <v>408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174</v>
      </c>
      <c r="C53" t="s">
        <v>157</v>
      </c>
    </row>
    <row r="54" spans="1:3" x14ac:dyDescent="0.25">
      <c r="B54" t="s">
        <v>72</v>
      </c>
    </row>
    <row r="55" spans="1:3" x14ac:dyDescent="0.25">
      <c r="B55" s="26" t="s">
        <v>175</v>
      </c>
      <c r="C55" t="s">
        <v>158</v>
      </c>
    </row>
    <row r="56" spans="1:3" x14ac:dyDescent="0.25">
      <c r="B56" t="s">
        <v>73</v>
      </c>
    </row>
    <row r="57" spans="1:3" x14ac:dyDescent="0.25">
      <c r="B57" s="26" t="s">
        <v>176</v>
      </c>
    </row>
    <row r="58" spans="1:3" x14ac:dyDescent="0.25">
      <c r="B58" t="s">
        <v>74</v>
      </c>
    </row>
    <row r="59" spans="1:3" x14ac:dyDescent="0.25">
      <c r="B59" s="26" t="s">
        <v>174</v>
      </c>
      <c r="C59" t="s">
        <v>173</v>
      </c>
    </row>
    <row r="62" spans="1:3" x14ac:dyDescent="0.25">
      <c r="A62" t="s">
        <v>346</v>
      </c>
      <c r="B62" t="s">
        <v>347</v>
      </c>
    </row>
    <row r="66" spans="1:6" x14ac:dyDescent="0.25">
      <c r="A66" t="s">
        <v>376</v>
      </c>
    </row>
    <row r="67" spans="1:6" x14ac:dyDescent="0.25">
      <c r="A67">
        <v>1</v>
      </c>
      <c r="B67" t="s">
        <v>377</v>
      </c>
    </row>
    <row r="68" spans="1:6" x14ac:dyDescent="0.25">
      <c r="B68" t="s">
        <v>378</v>
      </c>
    </row>
    <row r="69" spans="1:6" x14ac:dyDescent="0.25">
      <c r="A69">
        <v>2</v>
      </c>
      <c r="B69" t="s">
        <v>379</v>
      </c>
    </row>
    <row r="70" spans="1:6" x14ac:dyDescent="0.25">
      <c r="A70">
        <v>3</v>
      </c>
      <c r="B70" t="s">
        <v>384</v>
      </c>
    </row>
    <row r="71" spans="1:6" x14ac:dyDescent="0.25">
      <c r="B71" t="s">
        <v>385</v>
      </c>
    </row>
    <row r="72" spans="1:6" x14ac:dyDescent="0.25">
      <c r="A72">
        <v>4</v>
      </c>
      <c r="B72" t="s">
        <v>386</v>
      </c>
    </row>
    <row r="73" spans="1:6" x14ac:dyDescent="0.25">
      <c r="A73">
        <v>5</v>
      </c>
      <c r="B73" t="s">
        <v>387</v>
      </c>
    </row>
    <row r="74" spans="1:6" x14ac:dyDescent="0.25">
      <c r="B74" t="s">
        <v>388</v>
      </c>
    </row>
    <row r="75" spans="1:6" x14ac:dyDescent="0.25">
      <c r="B75" t="s">
        <v>389</v>
      </c>
      <c r="F75" t="s">
        <v>390</v>
      </c>
    </row>
    <row r="76" spans="1:6" x14ac:dyDescent="0.25">
      <c r="B76" t="s">
        <v>391</v>
      </c>
    </row>
    <row r="77" spans="1:6" x14ac:dyDescent="0.25">
      <c r="B77" t="s">
        <v>399</v>
      </c>
    </row>
    <row r="78" spans="1:6" x14ac:dyDescent="0.25">
      <c r="B78" t="s">
        <v>401</v>
      </c>
    </row>
    <row r="79" spans="1:6" x14ac:dyDescent="0.25">
      <c r="A79">
        <v>6</v>
      </c>
      <c r="B79" t="s">
        <v>394</v>
      </c>
    </row>
    <row r="80" spans="1:6" x14ac:dyDescent="0.25">
      <c r="B80" t="s">
        <v>395</v>
      </c>
    </row>
    <row r="81" spans="1:2" x14ac:dyDescent="0.25">
      <c r="A81">
        <v>7</v>
      </c>
      <c r="B81" t="s">
        <v>400</v>
      </c>
    </row>
    <row r="82" spans="1:2" x14ac:dyDescent="0.25">
      <c r="A82">
        <v>8</v>
      </c>
      <c r="B82" t="s">
        <v>402</v>
      </c>
    </row>
    <row r="83" spans="1:2" x14ac:dyDescent="0.25">
      <c r="B83" t="s">
        <v>403</v>
      </c>
    </row>
    <row r="84" spans="1:2" x14ac:dyDescent="0.25">
      <c r="A84">
        <v>9</v>
      </c>
      <c r="B84" t="s">
        <v>404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2"/>
  <sheetViews>
    <sheetView zoomScale="130" zoomScaleNormal="130" zoomScalePageLayoutView="130" workbookViewId="0">
      <selection activeCell="G102" sqref="G102"/>
    </sheetView>
  </sheetViews>
  <sheetFormatPr baseColWidth="10" defaultColWidth="10.7109375" defaultRowHeight="16" x14ac:dyDescent="0.25"/>
  <cols>
    <col min="1" max="1" width="10.7109375" style="55"/>
    <col min="2" max="2" width="23.28515625" style="55" customWidth="1"/>
    <col min="3" max="4" width="3" style="55" customWidth="1"/>
    <col min="5" max="5" width="21.85546875" style="55" customWidth="1"/>
    <col min="6" max="6" width="3.5703125" style="55" customWidth="1"/>
    <col min="7" max="7" width="20.5703125" style="55" customWidth="1"/>
    <col min="8" max="8" width="4.140625" style="55" customWidth="1"/>
    <col min="9" max="9" width="18.7109375" style="55" customWidth="1"/>
    <col min="10" max="10" width="4.7109375" style="55" customWidth="1"/>
    <col min="11" max="11" width="20" style="55" customWidth="1"/>
    <col min="12" max="12" width="4.85546875" style="55" customWidth="1"/>
    <col min="13" max="13" width="16.85546875" style="55" customWidth="1"/>
    <col min="14" max="14" width="4.85546875" style="55" customWidth="1"/>
    <col min="15" max="15" width="13.42578125" style="55" customWidth="1"/>
    <col min="16" max="16" width="4.140625" style="55" customWidth="1"/>
    <col min="17" max="16384" width="10.7109375" style="55"/>
  </cols>
  <sheetData>
    <row r="2" spans="2:15" ht="17" thickBot="1" x14ac:dyDescent="0.3"/>
    <row r="3" spans="2:15" ht="17" thickBot="1" x14ac:dyDescent="0.3">
      <c r="B3" s="56" t="s">
        <v>467</v>
      </c>
    </row>
    <row r="4" spans="2:15" x14ac:dyDescent="0.25">
      <c r="B4" s="57" t="s">
        <v>468</v>
      </c>
      <c r="C4" s="58"/>
      <c r="D4" s="58"/>
      <c r="E4" s="58" t="s">
        <v>469</v>
      </c>
      <c r="F4" s="58"/>
      <c r="G4" s="58" t="s">
        <v>470</v>
      </c>
      <c r="H4" s="58"/>
      <c r="I4" s="58" t="s">
        <v>471</v>
      </c>
      <c r="J4" s="58"/>
      <c r="K4" s="58" t="s">
        <v>472</v>
      </c>
      <c r="L4" s="58"/>
      <c r="M4" s="58"/>
      <c r="N4" s="58"/>
      <c r="O4" s="59"/>
    </row>
    <row r="5" spans="2:15" x14ac:dyDescent="0.25">
      <c r="B5" s="60" t="s">
        <v>473</v>
      </c>
      <c r="C5" s="61"/>
      <c r="D5" s="61"/>
      <c r="E5" s="62" t="s">
        <v>474</v>
      </c>
      <c r="F5" s="61"/>
      <c r="G5" s="61" t="s">
        <v>475</v>
      </c>
      <c r="H5" s="61"/>
      <c r="I5" s="62" t="s">
        <v>476</v>
      </c>
      <c r="J5" s="61"/>
      <c r="K5" s="62" t="s">
        <v>477</v>
      </c>
      <c r="L5" s="61"/>
      <c r="M5" s="61"/>
      <c r="N5" s="61"/>
      <c r="O5" s="63"/>
    </row>
    <row r="6" spans="2:15" x14ac:dyDescent="0.25">
      <c r="B6" s="60" t="s">
        <v>478</v>
      </c>
      <c r="C6" s="61"/>
      <c r="D6" s="61"/>
      <c r="E6" s="61" t="s">
        <v>479</v>
      </c>
      <c r="F6" s="61"/>
      <c r="G6" s="61" t="s">
        <v>480</v>
      </c>
      <c r="H6" s="61"/>
      <c r="I6" s="61"/>
      <c r="J6" s="61"/>
      <c r="K6" s="61" t="s">
        <v>481</v>
      </c>
      <c r="L6" s="61"/>
      <c r="M6" s="61"/>
      <c r="N6" s="61"/>
      <c r="O6" s="63"/>
    </row>
    <row r="7" spans="2:15" x14ac:dyDescent="0.25">
      <c r="B7" s="60"/>
      <c r="C7" s="61"/>
      <c r="D7" s="61"/>
      <c r="E7" s="62"/>
      <c r="F7" s="62"/>
      <c r="G7" s="61"/>
      <c r="H7" s="61"/>
      <c r="I7" s="62"/>
      <c r="J7" s="61"/>
      <c r="K7" s="61"/>
      <c r="L7" s="61"/>
      <c r="M7" s="61"/>
      <c r="N7" s="61"/>
      <c r="O7" s="63"/>
    </row>
    <row r="8" spans="2:15" s="67" customFormat="1" ht="17" thickBot="1" x14ac:dyDescent="0.3"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2:15" s="67" customFormat="1" ht="17" thickBot="1" x14ac:dyDescent="0.3">
      <c r="B9" s="68" t="s">
        <v>482</v>
      </c>
      <c r="C9" s="69"/>
      <c r="D9" s="69"/>
      <c r="E9" s="69" t="s">
        <v>483</v>
      </c>
      <c r="F9" s="69"/>
      <c r="G9" s="69" t="s">
        <v>484</v>
      </c>
      <c r="H9" s="69"/>
      <c r="I9" s="69" t="s">
        <v>485</v>
      </c>
      <c r="J9" s="69"/>
      <c r="K9" s="69" t="s">
        <v>486</v>
      </c>
      <c r="L9" s="69"/>
      <c r="M9" s="69" t="s">
        <v>487</v>
      </c>
      <c r="N9" s="69"/>
      <c r="O9" s="70" t="s">
        <v>488</v>
      </c>
    </row>
    <row r="10" spans="2:15" s="67" customFormat="1" x14ac:dyDescent="0.25">
      <c r="B10" s="60" t="s">
        <v>489</v>
      </c>
      <c r="C10" s="62"/>
      <c r="D10" s="62"/>
      <c r="E10" s="62" t="s">
        <v>490</v>
      </c>
      <c r="F10" s="62"/>
      <c r="G10" s="62" t="s">
        <v>491</v>
      </c>
      <c r="H10" s="62"/>
      <c r="I10" s="62" t="s">
        <v>492</v>
      </c>
      <c r="J10" s="62"/>
      <c r="K10" s="62" t="s">
        <v>493</v>
      </c>
      <c r="L10" s="62"/>
      <c r="M10" s="62" t="s">
        <v>494</v>
      </c>
      <c r="N10" s="62"/>
      <c r="O10" s="71" t="s">
        <v>495</v>
      </c>
    </row>
    <row r="11" spans="2:15" s="67" customFormat="1" ht="48" x14ac:dyDescent="0.25">
      <c r="B11" s="60" t="s">
        <v>496</v>
      </c>
      <c r="C11" s="62"/>
      <c r="D11" s="62"/>
      <c r="E11" s="62" t="s">
        <v>497</v>
      </c>
      <c r="F11" s="62"/>
      <c r="G11" s="62" t="s">
        <v>498</v>
      </c>
      <c r="H11" s="62"/>
      <c r="I11" s="62"/>
      <c r="J11" s="62"/>
      <c r="K11" s="62"/>
      <c r="L11" s="62"/>
      <c r="M11" s="62"/>
      <c r="N11" s="62"/>
      <c r="O11" s="71"/>
    </row>
    <row r="12" spans="2:15" s="67" customFormat="1" x14ac:dyDescent="0.25">
      <c r="B12" s="60" t="s">
        <v>499</v>
      </c>
      <c r="C12" s="62"/>
      <c r="D12" s="62"/>
      <c r="E12" s="62" t="s">
        <v>500</v>
      </c>
      <c r="F12" s="62"/>
      <c r="G12" s="62"/>
      <c r="H12" s="62"/>
      <c r="I12" s="62"/>
      <c r="J12" s="62"/>
      <c r="K12" s="62"/>
      <c r="L12" s="62"/>
      <c r="M12" s="62"/>
      <c r="N12" s="62"/>
      <c r="O12" s="71"/>
    </row>
    <row r="13" spans="2:15" s="67" customFormat="1" ht="32" x14ac:dyDescent="0.25">
      <c r="B13" s="60"/>
      <c r="C13" s="62"/>
      <c r="D13" s="62"/>
      <c r="E13" s="62" t="s">
        <v>501</v>
      </c>
      <c r="F13" s="62"/>
      <c r="G13" s="62"/>
      <c r="H13" s="62"/>
      <c r="I13" s="62"/>
      <c r="J13" s="62"/>
      <c r="K13" s="62"/>
      <c r="L13" s="62"/>
      <c r="M13" s="62"/>
      <c r="N13" s="62"/>
      <c r="O13" s="71"/>
    </row>
    <row r="14" spans="2:15" s="67" customFormat="1" ht="65" thickBot="1" x14ac:dyDescent="0.3">
      <c r="B14" s="60" t="s">
        <v>502</v>
      </c>
      <c r="C14" s="62"/>
      <c r="D14" s="62"/>
      <c r="E14" s="62" t="s">
        <v>503</v>
      </c>
      <c r="F14" s="62"/>
      <c r="H14" s="62"/>
      <c r="I14" s="62"/>
      <c r="J14" s="62"/>
      <c r="K14" s="62"/>
      <c r="L14" s="62"/>
      <c r="M14" s="62"/>
      <c r="N14" s="62"/>
      <c r="O14" s="71"/>
    </row>
    <row r="15" spans="2:15" s="67" customFormat="1" x14ac:dyDescent="0.25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</row>
    <row r="16" spans="2:15" s="67" customFormat="1" x14ac:dyDescent="0.25">
      <c r="B16" s="60" t="s">
        <v>504</v>
      </c>
      <c r="C16" s="62"/>
      <c r="D16" s="62"/>
      <c r="E16" s="62" t="s">
        <v>505</v>
      </c>
      <c r="F16" s="62"/>
      <c r="G16" s="62" t="s">
        <v>506</v>
      </c>
      <c r="H16" s="62"/>
      <c r="I16" s="62" t="s">
        <v>507</v>
      </c>
      <c r="J16" s="62"/>
      <c r="K16" s="62" t="s">
        <v>508</v>
      </c>
      <c r="L16" s="62"/>
      <c r="M16" s="62"/>
      <c r="N16" s="62"/>
      <c r="O16" s="71"/>
    </row>
    <row r="17" spans="2:17" s="67" customFormat="1" x14ac:dyDescent="0.25">
      <c r="B17" s="60"/>
      <c r="C17" s="62"/>
      <c r="D17" s="62"/>
      <c r="E17" s="62"/>
      <c r="F17" s="62"/>
      <c r="G17" s="62" t="s">
        <v>509</v>
      </c>
      <c r="H17" s="62"/>
      <c r="I17" s="62"/>
      <c r="J17" s="62"/>
      <c r="K17" s="62"/>
      <c r="L17" s="62"/>
      <c r="M17" s="62"/>
      <c r="N17" s="62"/>
      <c r="O17" s="71"/>
    </row>
    <row r="18" spans="2:17" s="67" customFormat="1" x14ac:dyDescent="0.25"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71"/>
    </row>
    <row r="19" spans="2:17" s="67" customFormat="1" x14ac:dyDescent="0.25"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71"/>
    </row>
    <row r="20" spans="2:17" s="67" customFormat="1" ht="33" thickBot="1" x14ac:dyDescent="0.3">
      <c r="B20" s="64" t="s">
        <v>510</v>
      </c>
      <c r="C20" s="65"/>
      <c r="D20" s="65"/>
      <c r="E20" s="65" t="s">
        <v>511</v>
      </c>
      <c r="F20" s="65"/>
      <c r="G20" s="65" t="s">
        <v>512</v>
      </c>
      <c r="H20" s="65"/>
      <c r="I20" s="65" t="s">
        <v>513</v>
      </c>
      <c r="J20" s="65"/>
      <c r="K20" s="65" t="s">
        <v>513</v>
      </c>
      <c r="L20" s="65"/>
      <c r="M20" s="65"/>
      <c r="N20" s="65"/>
      <c r="O20" s="66"/>
    </row>
    <row r="21" spans="2:17" s="67" customFormat="1" x14ac:dyDescent="0.25">
      <c r="B21" s="72"/>
      <c r="C21" s="6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4"/>
    </row>
    <row r="22" spans="2:17" s="75" customFormat="1" x14ac:dyDescent="0.25">
      <c r="B22" s="76" t="s">
        <v>514</v>
      </c>
      <c r="C22" s="77"/>
      <c r="D22" s="77"/>
      <c r="E22" s="78" t="s">
        <v>515</v>
      </c>
      <c r="G22" s="78" t="s">
        <v>843</v>
      </c>
      <c r="H22" s="77"/>
      <c r="I22" s="78" t="s">
        <v>528</v>
      </c>
      <c r="K22" s="78" t="s">
        <v>518</v>
      </c>
      <c r="M22" s="78" t="s">
        <v>519</v>
      </c>
      <c r="O22" s="79"/>
      <c r="Q22" s="78"/>
    </row>
    <row r="23" spans="2:17" s="75" customFormat="1" x14ac:dyDescent="0.25">
      <c r="B23" s="76"/>
      <c r="C23" s="77"/>
      <c r="D23" s="77"/>
      <c r="E23" s="80" t="s">
        <v>520</v>
      </c>
      <c r="G23" s="78" t="s">
        <v>521</v>
      </c>
      <c r="H23" s="77"/>
      <c r="I23" s="78" t="s">
        <v>534</v>
      </c>
      <c r="K23" s="78" t="s">
        <v>523</v>
      </c>
      <c r="M23" s="78" t="s">
        <v>524</v>
      </c>
      <c r="O23" s="79" t="s">
        <v>844</v>
      </c>
      <c r="P23" s="77"/>
    </row>
    <row r="24" spans="2:17" s="75" customFormat="1" x14ac:dyDescent="0.25">
      <c r="B24" s="81" t="s">
        <v>525</v>
      </c>
      <c r="C24" s="77"/>
      <c r="D24" s="77"/>
      <c r="E24" s="78" t="s">
        <v>526</v>
      </c>
      <c r="G24" s="78" t="s">
        <v>527</v>
      </c>
      <c r="H24" s="77"/>
      <c r="I24" s="78" t="s">
        <v>539</v>
      </c>
      <c r="K24" s="77" t="s">
        <v>568</v>
      </c>
      <c r="M24" s="78" t="s">
        <v>530</v>
      </c>
      <c r="O24" s="79"/>
      <c r="P24" s="77"/>
    </row>
    <row r="25" spans="2:17" s="75" customFormat="1" x14ac:dyDescent="0.25">
      <c r="B25" s="81" t="s">
        <v>531</v>
      </c>
      <c r="C25" s="77"/>
      <c r="D25" s="77"/>
      <c r="E25" s="80" t="s">
        <v>543</v>
      </c>
      <c r="G25" s="78" t="s">
        <v>533</v>
      </c>
      <c r="H25" s="77"/>
      <c r="M25" s="78" t="s">
        <v>838</v>
      </c>
      <c r="O25" s="79"/>
      <c r="P25" s="77"/>
    </row>
    <row r="26" spans="2:17" s="75" customFormat="1" x14ac:dyDescent="0.25">
      <c r="B26" s="81" t="s">
        <v>536</v>
      </c>
      <c r="C26" s="77"/>
      <c r="D26" s="77"/>
      <c r="E26" s="78" t="s">
        <v>548</v>
      </c>
      <c r="G26" s="78" t="s">
        <v>538</v>
      </c>
      <c r="H26" s="77"/>
      <c r="I26" s="78" t="s">
        <v>545</v>
      </c>
      <c r="K26" s="78" t="s">
        <v>546</v>
      </c>
      <c r="M26" s="78" t="s">
        <v>541</v>
      </c>
      <c r="O26" s="79"/>
      <c r="P26" s="77"/>
    </row>
    <row r="27" spans="2:17" s="75" customFormat="1" x14ac:dyDescent="0.25">
      <c r="B27" s="81" t="s">
        <v>542</v>
      </c>
      <c r="C27" s="77"/>
      <c r="D27" s="77"/>
      <c r="E27" s="78" t="s">
        <v>551</v>
      </c>
      <c r="G27" s="78" t="s">
        <v>544</v>
      </c>
      <c r="H27" s="77"/>
      <c r="I27" s="78" t="s">
        <v>553</v>
      </c>
      <c r="K27" s="78" t="s">
        <v>845</v>
      </c>
      <c r="M27" s="75" t="s">
        <v>839</v>
      </c>
      <c r="O27" s="82"/>
      <c r="P27" s="77"/>
    </row>
    <row r="28" spans="2:17" s="75" customFormat="1" x14ac:dyDescent="0.25">
      <c r="B28" s="81" t="s">
        <v>547</v>
      </c>
      <c r="C28" s="77"/>
      <c r="D28" s="77"/>
      <c r="H28" s="77"/>
      <c r="I28" s="78" t="s">
        <v>550</v>
      </c>
      <c r="K28" s="78" t="s">
        <v>554</v>
      </c>
      <c r="O28" s="82"/>
      <c r="P28" s="77"/>
    </row>
    <row r="29" spans="2:17" s="75" customFormat="1" x14ac:dyDescent="0.25">
      <c r="B29" s="84" t="s">
        <v>555</v>
      </c>
      <c r="C29" s="77"/>
      <c r="D29" s="77"/>
      <c r="G29" s="78" t="s">
        <v>841</v>
      </c>
      <c r="H29" s="77"/>
      <c r="I29" s="207"/>
      <c r="K29" s="78" t="s">
        <v>558</v>
      </c>
      <c r="M29" s="77"/>
      <c r="O29" s="82"/>
      <c r="P29" s="77"/>
    </row>
    <row r="30" spans="2:17" s="75" customFormat="1" x14ac:dyDescent="0.25">
      <c r="B30" s="85" t="s">
        <v>560</v>
      </c>
      <c r="C30" s="77"/>
      <c r="D30" s="77"/>
      <c r="E30" s="77"/>
      <c r="F30" s="77"/>
      <c r="G30" s="78" t="s">
        <v>556</v>
      </c>
      <c r="H30" s="77"/>
      <c r="I30" s="207"/>
      <c r="M30" s="78" t="s">
        <v>559</v>
      </c>
      <c r="O30" s="82"/>
      <c r="P30" s="77"/>
    </row>
    <row r="31" spans="2:17" s="75" customFormat="1" ht="32" x14ac:dyDescent="0.25">
      <c r="B31" s="85" t="s">
        <v>563</v>
      </c>
      <c r="C31" s="77"/>
      <c r="D31" s="77"/>
      <c r="E31" s="77"/>
      <c r="F31" s="77"/>
      <c r="G31" s="78" t="s">
        <v>561</v>
      </c>
      <c r="H31" s="77"/>
      <c r="I31" s="78" t="s">
        <v>557</v>
      </c>
      <c r="K31" s="78" t="s">
        <v>535</v>
      </c>
      <c r="M31" s="78"/>
      <c r="O31" s="82"/>
      <c r="P31" s="77"/>
    </row>
    <row r="32" spans="2:17" s="75" customFormat="1" ht="32" x14ac:dyDescent="0.25">
      <c r="B32" s="85" t="s">
        <v>565</v>
      </c>
      <c r="C32" s="77"/>
      <c r="D32" s="77"/>
      <c r="E32" s="77"/>
      <c r="F32" s="77"/>
      <c r="G32" s="83" t="s">
        <v>842</v>
      </c>
      <c r="H32" s="77"/>
      <c r="I32" s="78" t="s">
        <v>570</v>
      </c>
      <c r="J32" s="77"/>
      <c r="L32" s="77"/>
      <c r="M32" s="78"/>
      <c r="O32" s="82"/>
      <c r="P32" s="77"/>
    </row>
    <row r="33" spans="2:16" s="75" customFormat="1" x14ac:dyDescent="0.25">
      <c r="B33" s="85"/>
      <c r="C33" s="77"/>
      <c r="D33" s="77"/>
      <c r="E33" s="77"/>
      <c r="F33" s="77"/>
      <c r="G33" s="83" t="s">
        <v>566</v>
      </c>
      <c r="H33" s="77"/>
      <c r="I33" s="77"/>
      <c r="J33" s="77"/>
      <c r="K33" s="77"/>
      <c r="L33" s="77"/>
      <c r="M33" s="78"/>
      <c r="O33" s="82"/>
      <c r="P33" s="77"/>
    </row>
    <row r="34" spans="2:16" s="75" customFormat="1" x14ac:dyDescent="0.25">
      <c r="B34" s="85"/>
      <c r="C34" s="77"/>
      <c r="D34" s="77"/>
      <c r="E34" s="77"/>
      <c r="F34" s="77"/>
      <c r="G34" s="78" t="s">
        <v>846</v>
      </c>
      <c r="H34" s="77"/>
      <c r="I34" s="77"/>
      <c r="J34" s="77"/>
      <c r="K34" s="78"/>
      <c r="L34" s="77"/>
      <c r="M34" s="78"/>
      <c r="O34" s="82"/>
      <c r="P34" s="77"/>
    </row>
    <row r="35" spans="2:16" s="75" customFormat="1" x14ac:dyDescent="0.25">
      <c r="B35" s="85"/>
      <c r="D35" s="77"/>
      <c r="E35" s="77"/>
      <c r="F35" s="77"/>
      <c r="G35" s="83" t="s">
        <v>847</v>
      </c>
      <c r="H35" s="77"/>
      <c r="I35" s="77"/>
      <c r="J35" s="77"/>
      <c r="K35" s="78"/>
      <c r="L35" s="77"/>
      <c r="M35" s="77"/>
      <c r="N35" s="77"/>
      <c r="O35" s="82"/>
      <c r="P35" s="77"/>
    </row>
    <row r="36" spans="2:16" s="75" customFormat="1" ht="17" thickBot="1" x14ac:dyDescent="0.3">
      <c r="B36" s="86"/>
      <c r="C36" s="87"/>
      <c r="D36" s="87"/>
      <c r="E36" s="87"/>
      <c r="F36" s="87"/>
      <c r="G36" s="87"/>
      <c r="H36" s="87"/>
      <c r="I36" s="87"/>
      <c r="J36" s="87"/>
      <c r="L36" s="77"/>
      <c r="M36" s="87"/>
      <c r="N36" s="87"/>
      <c r="O36" s="88"/>
      <c r="P36" s="77"/>
    </row>
    <row r="37" spans="2:16" s="75" customFormat="1" x14ac:dyDescent="0.25">
      <c r="B37" s="89"/>
      <c r="C37" s="90"/>
      <c r="D37" s="90"/>
      <c r="E37" s="90"/>
      <c r="F37" s="90"/>
      <c r="G37" s="90"/>
      <c r="H37" s="90"/>
      <c r="I37" s="90"/>
      <c r="J37" s="90"/>
      <c r="K37" s="91"/>
      <c r="L37" s="91"/>
      <c r="M37" s="90"/>
      <c r="N37" s="90"/>
      <c r="O37" s="92"/>
      <c r="P37" s="77"/>
    </row>
    <row r="38" spans="2:16" s="75" customFormat="1" x14ac:dyDescent="0.25">
      <c r="B38" s="76"/>
      <c r="C38" s="77"/>
      <c r="D38" s="77"/>
      <c r="E38" s="83" t="s">
        <v>569</v>
      </c>
      <c r="F38" s="77"/>
      <c r="H38" s="77"/>
      <c r="I38" s="78" t="s">
        <v>571</v>
      </c>
      <c r="J38" s="77"/>
      <c r="K38" s="83" t="s">
        <v>572</v>
      </c>
      <c r="L38" s="77"/>
      <c r="M38" s="78" t="s">
        <v>573</v>
      </c>
      <c r="N38" s="77"/>
      <c r="O38" s="82"/>
      <c r="P38" s="77"/>
    </row>
    <row r="39" spans="2:16" s="75" customFormat="1" x14ac:dyDescent="0.25">
      <c r="B39" s="76"/>
      <c r="C39" s="77"/>
      <c r="D39" s="77"/>
      <c r="E39" s="83" t="s">
        <v>574</v>
      </c>
      <c r="F39" s="77"/>
      <c r="G39" s="77"/>
      <c r="H39" s="77"/>
      <c r="I39" s="77"/>
      <c r="J39" s="77"/>
      <c r="L39" s="77"/>
      <c r="M39" s="77"/>
      <c r="N39" s="77"/>
      <c r="O39" s="82"/>
      <c r="P39" s="77"/>
    </row>
    <row r="40" spans="2:16" s="75" customFormat="1" x14ac:dyDescent="0.25">
      <c r="B40" s="76"/>
      <c r="C40" s="77"/>
      <c r="D40" s="77"/>
      <c r="E40" s="83" t="s">
        <v>575</v>
      </c>
      <c r="F40" s="77"/>
      <c r="G40" s="77"/>
      <c r="H40" s="77"/>
      <c r="I40" s="78"/>
      <c r="J40" s="77"/>
      <c r="K40" s="77"/>
      <c r="L40" s="77"/>
      <c r="M40" s="77"/>
      <c r="N40" s="77"/>
      <c r="O40" s="82"/>
      <c r="P40" s="77"/>
    </row>
    <row r="41" spans="2:16" s="75" customFormat="1" x14ac:dyDescent="0.25">
      <c r="B41" s="76"/>
      <c r="C41" s="77"/>
      <c r="D41" s="77"/>
      <c r="E41" s="83" t="s">
        <v>576</v>
      </c>
      <c r="F41" s="77"/>
      <c r="G41" s="77"/>
      <c r="H41" s="77"/>
      <c r="I41" s="78"/>
      <c r="J41" s="77"/>
      <c r="K41" s="77"/>
      <c r="L41" s="77"/>
      <c r="M41" s="77"/>
      <c r="N41" s="77"/>
      <c r="O41" s="82"/>
      <c r="P41" s="77"/>
    </row>
    <row r="42" spans="2:16" s="75" customFormat="1" x14ac:dyDescent="0.25">
      <c r="B42" s="76"/>
      <c r="C42" s="77"/>
      <c r="D42" s="77"/>
      <c r="E42" s="83" t="s">
        <v>577</v>
      </c>
      <c r="F42" s="77"/>
      <c r="G42" s="77"/>
      <c r="H42" s="77"/>
      <c r="I42" s="77"/>
      <c r="J42" s="77"/>
      <c r="K42" s="77"/>
      <c r="L42" s="77"/>
      <c r="M42" s="77"/>
      <c r="N42" s="77"/>
      <c r="O42" s="82"/>
      <c r="P42" s="77"/>
    </row>
    <row r="43" spans="2:16" s="75" customFormat="1" ht="17" thickBot="1" x14ac:dyDescent="0.3">
      <c r="B43" s="86"/>
      <c r="C43" s="87"/>
      <c r="D43" s="87"/>
      <c r="E43" s="93" t="s">
        <v>578</v>
      </c>
      <c r="F43" s="87"/>
      <c r="G43" s="87"/>
      <c r="H43" s="87"/>
      <c r="I43" s="87"/>
      <c r="J43" s="87"/>
      <c r="K43" s="87"/>
      <c r="L43" s="87"/>
      <c r="M43" s="87"/>
      <c r="N43" s="87"/>
      <c r="O43" s="88"/>
      <c r="P43" s="77"/>
    </row>
    <row r="44" spans="2:16" s="75" customFormat="1" x14ac:dyDescent="0.25"/>
    <row r="45" spans="2:16" s="75" customFormat="1" x14ac:dyDescent="0.25">
      <c r="B45" s="55" t="s">
        <v>579</v>
      </c>
    </row>
    <row r="46" spans="2:16" s="75" customFormat="1" x14ac:dyDescent="0.25">
      <c r="B46" s="55" t="s">
        <v>580</v>
      </c>
    </row>
    <row r="47" spans="2:16" s="75" customFormat="1" x14ac:dyDescent="0.25">
      <c r="B47" s="55" t="s">
        <v>581</v>
      </c>
    </row>
    <row r="48" spans="2:16" s="75" customFormat="1" x14ac:dyDescent="0.25"/>
    <row r="49" spans="2:15" s="75" customFormat="1" x14ac:dyDescent="0.25">
      <c r="B49" s="75" t="s">
        <v>582</v>
      </c>
    </row>
    <row r="50" spans="2:15" s="67" customFormat="1" x14ac:dyDescent="0.25">
      <c r="B50" s="67" t="s">
        <v>583</v>
      </c>
    </row>
    <row r="51" spans="2:15" s="67" customFormat="1" x14ac:dyDescent="0.25">
      <c r="B51" s="67" t="s">
        <v>584</v>
      </c>
    </row>
    <row r="52" spans="2:15" s="67" customFormat="1" x14ac:dyDescent="0.25">
      <c r="B52" s="67" t="s">
        <v>585</v>
      </c>
    </row>
    <row r="53" spans="2:15" s="67" customFormat="1" x14ac:dyDescent="0.25"/>
    <row r="54" spans="2:15" s="67" customFormat="1" x14ac:dyDescent="0.25"/>
    <row r="55" spans="2:15" s="67" customFormat="1" x14ac:dyDescent="0.25"/>
    <row r="56" spans="2:15" s="67" customFormat="1" ht="17" thickBot="1" x14ac:dyDescent="0.3"/>
    <row r="57" spans="2:15" s="67" customFormat="1" ht="17" thickBot="1" x14ac:dyDescent="0.3">
      <c r="B57" s="56" t="s">
        <v>467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2:15" x14ac:dyDescent="0.25">
      <c r="B58" s="57" t="s">
        <v>468</v>
      </c>
      <c r="C58" s="58"/>
      <c r="D58" s="58"/>
      <c r="E58" s="58" t="s">
        <v>469</v>
      </c>
      <c r="F58" s="58"/>
      <c r="G58" s="58" t="s">
        <v>470</v>
      </c>
      <c r="H58" s="58"/>
      <c r="I58" s="58" t="s">
        <v>471</v>
      </c>
      <c r="J58" s="58"/>
      <c r="K58" s="58" t="s">
        <v>472</v>
      </c>
      <c r="L58" s="58"/>
      <c r="M58" s="58"/>
      <c r="N58" s="58"/>
      <c r="O58" s="59"/>
    </row>
    <row r="59" spans="2:15" x14ac:dyDescent="0.25">
      <c r="B59" s="60" t="s">
        <v>473</v>
      </c>
      <c r="C59" s="61"/>
      <c r="D59" s="61"/>
      <c r="E59" s="62" t="s">
        <v>474</v>
      </c>
      <c r="F59" s="61"/>
      <c r="G59" s="61" t="s">
        <v>475</v>
      </c>
      <c r="H59" s="61"/>
      <c r="I59" s="62" t="s">
        <v>476</v>
      </c>
      <c r="J59" s="61"/>
      <c r="K59" s="62" t="s">
        <v>477</v>
      </c>
      <c r="L59" s="61"/>
      <c r="M59" s="61"/>
      <c r="N59" s="61"/>
      <c r="O59" s="63"/>
    </row>
    <row r="60" spans="2:15" x14ac:dyDescent="0.25">
      <c r="B60" s="60" t="s">
        <v>478</v>
      </c>
      <c r="C60" s="61"/>
      <c r="D60" s="61"/>
      <c r="E60" s="61" t="s">
        <v>479</v>
      </c>
      <c r="F60" s="61"/>
      <c r="G60" s="61" t="s">
        <v>480</v>
      </c>
      <c r="H60" s="61"/>
      <c r="I60" s="61"/>
      <c r="J60" s="61"/>
      <c r="K60" s="61" t="s">
        <v>481</v>
      </c>
      <c r="L60" s="61"/>
      <c r="M60" s="61"/>
      <c r="N60" s="61"/>
      <c r="O60" s="63"/>
    </row>
    <row r="61" spans="2:15" x14ac:dyDescent="0.25">
      <c r="B61" s="60"/>
      <c r="C61" s="61"/>
      <c r="D61" s="61"/>
      <c r="E61" s="62"/>
      <c r="F61" s="62"/>
      <c r="G61" s="61"/>
      <c r="H61" s="61"/>
      <c r="I61" s="62"/>
      <c r="J61" s="61"/>
      <c r="K61" s="61"/>
      <c r="L61" s="61"/>
      <c r="M61" s="61"/>
      <c r="N61" s="61"/>
      <c r="O61" s="63"/>
    </row>
    <row r="62" spans="2:15" ht="17" thickBot="1" x14ac:dyDescent="0.3"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6"/>
    </row>
    <row r="63" spans="2:15" ht="17" thickBot="1" x14ac:dyDescent="0.3">
      <c r="B63" s="68" t="s">
        <v>482</v>
      </c>
      <c r="C63" s="69"/>
      <c r="D63" s="69"/>
      <c r="E63" s="69" t="s">
        <v>483</v>
      </c>
      <c r="F63" s="69"/>
      <c r="G63" s="69" t="s">
        <v>484</v>
      </c>
      <c r="H63" s="69"/>
      <c r="I63" s="69" t="s">
        <v>485</v>
      </c>
      <c r="J63" s="69"/>
      <c r="K63" s="69" t="s">
        <v>486</v>
      </c>
      <c r="L63" s="69"/>
      <c r="M63" s="69" t="s">
        <v>487</v>
      </c>
      <c r="N63" s="69"/>
      <c r="O63" s="70" t="s">
        <v>488</v>
      </c>
    </row>
    <row r="64" spans="2:15" x14ac:dyDescent="0.25">
      <c r="B64" s="60" t="s">
        <v>489</v>
      </c>
      <c r="C64" s="62"/>
      <c r="D64" s="62"/>
      <c r="E64" s="62" t="s">
        <v>490</v>
      </c>
      <c r="F64" s="62"/>
      <c r="G64" s="62" t="s">
        <v>491</v>
      </c>
      <c r="H64" s="62"/>
      <c r="I64" s="62" t="s">
        <v>492</v>
      </c>
      <c r="J64" s="62"/>
      <c r="K64" s="62" t="s">
        <v>493</v>
      </c>
      <c r="L64" s="62"/>
      <c r="M64" s="62" t="s">
        <v>494</v>
      </c>
      <c r="N64" s="62"/>
      <c r="O64" s="71" t="s">
        <v>495</v>
      </c>
    </row>
    <row r="65" spans="2:15" ht="48" x14ac:dyDescent="0.25">
      <c r="B65" s="60" t="s">
        <v>496</v>
      </c>
      <c r="C65" s="62"/>
      <c r="D65" s="62"/>
      <c r="E65" s="62" t="s">
        <v>497</v>
      </c>
      <c r="F65" s="62"/>
      <c r="G65" s="62" t="s">
        <v>498</v>
      </c>
      <c r="H65" s="62"/>
      <c r="I65" s="62"/>
      <c r="J65" s="62"/>
      <c r="K65" s="62"/>
      <c r="L65" s="62"/>
      <c r="M65" s="62"/>
      <c r="N65" s="62"/>
      <c r="O65" s="71"/>
    </row>
    <row r="66" spans="2:15" x14ac:dyDescent="0.25">
      <c r="B66" s="60" t="s">
        <v>499</v>
      </c>
      <c r="C66" s="62"/>
      <c r="D66" s="62"/>
      <c r="E66" s="62" t="s">
        <v>500</v>
      </c>
      <c r="F66" s="62"/>
      <c r="G66" s="62"/>
      <c r="H66" s="62"/>
      <c r="I66" s="62"/>
      <c r="J66" s="62"/>
      <c r="K66" s="62"/>
      <c r="L66" s="62"/>
      <c r="M66" s="62"/>
      <c r="N66" s="62"/>
      <c r="O66" s="71"/>
    </row>
    <row r="67" spans="2:15" ht="32" x14ac:dyDescent="0.25">
      <c r="B67" s="60"/>
      <c r="C67" s="62"/>
      <c r="D67" s="62"/>
      <c r="E67" s="62" t="s">
        <v>501</v>
      </c>
      <c r="F67" s="62"/>
      <c r="G67" s="62"/>
      <c r="H67" s="62"/>
      <c r="I67" s="62"/>
      <c r="J67" s="62"/>
      <c r="K67" s="62"/>
      <c r="L67" s="62"/>
      <c r="M67" s="62"/>
      <c r="N67" s="62"/>
      <c r="O67" s="71"/>
    </row>
    <row r="68" spans="2:15" ht="65" thickBot="1" x14ac:dyDescent="0.3">
      <c r="B68" s="60" t="s">
        <v>502</v>
      </c>
      <c r="C68" s="62"/>
      <c r="D68" s="62"/>
      <c r="E68" s="62" t="s">
        <v>503</v>
      </c>
      <c r="F68" s="62"/>
      <c r="G68" s="67"/>
      <c r="H68" s="62"/>
      <c r="I68" s="62"/>
      <c r="J68" s="62"/>
      <c r="K68" s="62"/>
      <c r="L68" s="62"/>
      <c r="M68" s="62"/>
      <c r="N68" s="62"/>
      <c r="O68" s="71"/>
    </row>
    <row r="69" spans="2:15" x14ac:dyDescent="0.25">
      <c r="B69" s="72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4"/>
    </row>
    <row r="70" spans="2:15" x14ac:dyDescent="0.25">
      <c r="B70" s="60" t="s">
        <v>504</v>
      </c>
      <c r="C70" s="62"/>
      <c r="D70" s="62"/>
      <c r="E70" s="62" t="s">
        <v>505</v>
      </c>
      <c r="F70" s="62"/>
      <c r="G70" s="62" t="s">
        <v>506</v>
      </c>
      <c r="H70" s="62"/>
      <c r="I70" s="62" t="s">
        <v>507</v>
      </c>
      <c r="J70" s="62"/>
      <c r="K70" s="62" t="s">
        <v>508</v>
      </c>
      <c r="L70" s="62"/>
      <c r="M70" s="62"/>
      <c r="N70" s="62"/>
      <c r="O70" s="71"/>
    </row>
    <row r="71" spans="2:15" x14ac:dyDescent="0.25">
      <c r="B71" s="60"/>
      <c r="C71" s="62"/>
      <c r="D71" s="62"/>
      <c r="E71" s="62"/>
      <c r="F71" s="62"/>
      <c r="G71" s="62" t="s">
        <v>509</v>
      </c>
      <c r="H71" s="62"/>
      <c r="I71" s="62"/>
      <c r="J71" s="62"/>
      <c r="K71" s="62"/>
      <c r="L71" s="62"/>
      <c r="M71" s="62"/>
      <c r="N71" s="62"/>
      <c r="O71" s="71"/>
    </row>
    <row r="72" spans="2:15" ht="33" thickBot="1" x14ac:dyDescent="0.3">
      <c r="B72" s="64" t="s">
        <v>510</v>
      </c>
      <c r="C72" s="65"/>
      <c r="D72" s="65"/>
      <c r="E72" s="65" t="s">
        <v>511</v>
      </c>
      <c r="F72" s="65"/>
      <c r="G72" s="65" t="s">
        <v>512</v>
      </c>
      <c r="H72" s="65"/>
      <c r="I72" s="65" t="s">
        <v>513</v>
      </c>
      <c r="J72" s="65"/>
      <c r="K72" s="65" t="s">
        <v>513</v>
      </c>
      <c r="L72" s="65"/>
      <c r="M72" s="65"/>
      <c r="N72" s="65"/>
      <c r="O72" s="66"/>
    </row>
    <row r="73" spans="2:15" x14ac:dyDescent="0.25">
      <c r="B73" s="72"/>
      <c r="C73" s="6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4"/>
    </row>
    <row r="74" spans="2:15" x14ac:dyDescent="0.25">
      <c r="B74" s="76" t="s">
        <v>514</v>
      </c>
      <c r="C74" s="77"/>
      <c r="D74" s="77"/>
      <c r="E74" s="78" t="s">
        <v>515</v>
      </c>
      <c r="F74" s="75"/>
      <c r="G74" s="78" t="s">
        <v>843</v>
      </c>
      <c r="H74" s="77"/>
      <c r="I74" s="78" t="s">
        <v>528</v>
      </c>
      <c r="J74" s="75"/>
      <c r="K74" s="77" t="s">
        <v>568</v>
      </c>
      <c r="L74" s="75"/>
      <c r="M74" s="78" t="s">
        <v>519</v>
      </c>
      <c r="N74" s="75"/>
      <c r="O74" s="79" t="s">
        <v>844</v>
      </c>
    </row>
    <row r="75" spans="2:15" x14ac:dyDescent="0.25">
      <c r="B75" s="76"/>
      <c r="C75" s="77"/>
      <c r="D75" s="77"/>
      <c r="E75" s="80" t="s">
        <v>520</v>
      </c>
      <c r="F75" s="75"/>
      <c r="G75" s="78" t="s">
        <v>521</v>
      </c>
      <c r="H75" s="77"/>
      <c r="I75" s="78" t="s">
        <v>534</v>
      </c>
      <c r="J75" s="75"/>
      <c r="L75" s="75"/>
      <c r="M75" s="78" t="s">
        <v>524</v>
      </c>
      <c r="N75" s="75"/>
      <c r="O75" s="79" t="s">
        <v>845</v>
      </c>
    </row>
    <row r="76" spans="2:15" x14ac:dyDescent="0.25">
      <c r="B76" s="81" t="s">
        <v>525</v>
      </c>
      <c r="C76" s="77"/>
      <c r="D76" s="77"/>
      <c r="E76" s="78" t="s">
        <v>407</v>
      </c>
      <c r="F76" s="75"/>
      <c r="G76" s="78" t="s">
        <v>527</v>
      </c>
      <c r="H76" s="77"/>
      <c r="I76" s="78"/>
      <c r="J76" s="75"/>
      <c r="K76" s="78" t="s">
        <v>559</v>
      </c>
      <c r="L76" s="75"/>
      <c r="M76" s="78" t="s">
        <v>530</v>
      </c>
      <c r="N76" s="75"/>
      <c r="O76" s="79"/>
    </row>
    <row r="77" spans="2:15" x14ac:dyDescent="0.25">
      <c r="B77" s="81" t="s">
        <v>531</v>
      </c>
      <c r="C77" s="77"/>
      <c r="D77" s="77"/>
      <c r="E77" s="80" t="s">
        <v>543</v>
      </c>
      <c r="F77" s="75"/>
      <c r="G77" s="78" t="s">
        <v>533</v>
      </c>
      <c r="H77" s="77"/>
      <c r="I77" s="78" t="s">
        <v>553</v>
      </c>
      <c r="J77" s="75"/>
      <c r="K77" s="78" t="s">
        <v>554</v>
      </c>
      <c r="L77" s="75"/>
      <c r="M77" s="78" t="s">
        <v>837</v>
      </c>
      <c r="N77" s="75"/>
      <c r="O77" s="79"/>
    </row>
    <row r="78" spans="2:15" x14ac:dyDescent="0.25">
      <c r="B78" s="81" t="s">
        <v>536</v>
      </c>
      <c r="C78" s="77"/>
      <c r="D78" s="77"/>
      <c r="F78" s="75"/>
      <c r="G78" s="78" t="s">
        <v>538</v>
      </c>
      <c r="H78" s="77"/>
      <c r="J78" s="75"/>
      <c r="L78" s="75"/>
      <c r="M78" s="78" t="s">
        <v>541</v>
      </c>
      <c r="N78" s="75"/>
      <c r="O78" s="79"/>
    </row>
    <row r="79" spans="2:15" x14ac:dyDescent="0.25">
      <c r="B79" s="81" t="s">
        <v>542</v>
      </c>
      <c r="C79" s="77"/>
      <c r="D79" s="77"/>
      <c r="E79" s="78" t="s">
        <v>548</v>
      </c>
      <c r="F79" s="75"/>
      <c r="G79" s="78" t="s">
        <v>544</v>
      </c>
      <c r="H79" s="77"/>
      <c r="I79" s="78" t="s">
        <v>558</v>
      </c>
      <c r="J79" s="75"/>
      <c r="K79" s="78" t="s">
        <v>535</v>
      </c>
      <c r="L79" s="75"/>
      <c r="N79" s="75"/>
      <c r="O79" s="82"/>
    </row>
    <row r="80" spans="2:15" x14ac:dyDescent="0.25">
      <c r="B80" s="81" t="s">
        <v>547</v>
      </c>
      <c r="C80" s="77"/>
      <c r="D80" s="77"/>
      <c r="E80" s="78" t="s">
        <v>551</v>
      </c>
      <c r="F80" s="75"/>
      <c r="G80" s="75"/>
      <c r="H80" s="77"/>
      <c r="I80" s="78" t="s">
        <v>546</v>
      </c>
      <c r="J80" s="75"/>
      <c r="K80" s="78" t="s">
        <v>550</v>
      </c>
      <c r="L80" s="75"/>
      <c r="N80" s="75"/>
      <c r="O80" s="82"/>
    </row>
    <row r="81" spans="2:15" x14ac:dyDescent="0.25">
      <c r="B81" s="84" t="s">
        <v>555</v>
      </c>
      <c r="C81" s="77"/>
      <c r="D81" s="77"/>
      <c r="E81" s="75"/>
      <c r="F81" s="75"/>
      <c r="G81" s="78" t="s">
        <v>552</v>
      </c>
      <c r="H81" s="77"/>
      <c r="J81" s="75"/>
      <c r="K81" s="75"/>
      <c r="L81" s="75"/>
      <c r="M81" s="78" t="s">
        <v>518</v>
      </c>
      <c r="N81" s="75"/>
      <c r="O81" s="82"/>
    </row>
    <row r="82" spans="2:15" x14ac:dyDescent="0.25">
      <c r="B82" s="85" t="s">
        <v>560</v>
      </c>
      <c r="C82" s="77"/>
      <c r="D82" s="77"/>
      <c r="E82" s="77"/>
      <c r="F82" s="77"/>
      <c r="G82" s="78" t="s">
        <v>545</v>
      </c>
      <c r="H82" s="77"/>
      <c r="I82" s="78" t="s">
        <v>556</v>
      </c>
      <c r="J82" s="75"/>
      <c r="L82" s="75"/>
      <c r="N82" s="75"/>
      <c r="O82" s="82"/>
    </row>
    <row r="83" spans="2:15" ht="32" x14ac:dyDescent="0.25">
      <c r="B83" s="85" t="s">
        <v>563</v>
      </c>
      <c r="C83" s="77"/>
      <c r="D83" s="77"/>
      <c r="E83" s="77"/>
      <c r="F83" s="77"/>
      <c r="G83" s="78" t="s">
        <v>561</v>
      </c>
      <c r="H83" s="77"/>
      <c r="I83" s="78" t="s">
        <v>557</v>
      </c>
      <c r="J83" s="75"/>
      <c r="K83" s="75" t="s">
        <v>839</v>
      </c>
      <c r="L83" s="75"/>
      <c r="M83" s="78"/>
      <c r="N83" s="75"/>
      <c r="O83" s="82"/>
    </row>
    <row r="84" spans="2:15" ht="32" x14ac:dyDescent="0.25">
      <c r="B84" s="85" t="s">
        <v>565</v>
      </c>
      <c r="C84" s="77"/>
      <c r="D84" s="77"/>
      <c r="E84" s="77"/>
      <c r="F84" s="77"/>
      <c r="G84" s="83" t="s">
        <v>842</v>
      </c>
      <c r="H84" s="77"/>
      <c r="I84" s="78" t="s">
        <v>570</v>
      </c>
      <c r="J84" s="77"/>
      <c r="K84" s="78" t="s">
        <v>523</v>
      </c>
      <c r="L84" s="77"/>
      <c r="M84" s="78"/>
      <c r="N84" s="75"/>
      <c r="O84" s="82"/>
    </row>
    <row r="85" spans="2:15" x14ac:dyDescent="0.25">
      <c r="B85" s="85"/>
      <c r="C85" s="77"/>
      <c r="D85" s="77"/>
      <c r="E85" s="77"/>
      <c r="F85" s="77"/>
      <c r="G85" s="83" t="s">
        <v>566</v>
      </c>
      <c r="H85" s="77"/>
      <c r="J85" s="77"/>
      <c r="L85" s="77"/>
      <c r="M85" s="78"/>
      <c r="N85" s="75"/>
      <c r="O85" s="82"/>
    </row>
    <row r="86" spans="2:15" x14ac:dyDescent="0.25">
      <c r="B86" s="85"/>
      <c r="C86" s="77"/>
      <c r="D86" s="77"/>
      <c r="E86" s="77"/>
      <c r="F86" s="77"/>
      <c r="G86" s="78" t="s">
        <v>567</v>
      </c>
      <c r="H86" s="77"/>
      <c r="I86" s="77"/>
      <c r="J86" s="77"/>
      <c r="K86" s="78"/>
      <c r="L86" s="77"/>
      <c r="M86" s="78"/>
      <c r="N86" s="75"/>
      <c r="O86" s="82"/>
    </row>
    <row r="87" spans="2:15" x14ac:dyDescent="0.25">
      <c r="B87" s="85"/>
      <c r="C87" s="75"/>
      <c r="D87" s="77"/>
      <c r="E87" s="77"/>
      <c r="F87" s="77"/>
      <c r="G87" s="83" t="s">
        <v>847</v>
      </c>
      <c r="H87" s="77"/>
      <c r="I87" s="77"/>
      <c r="J87" s="77"/>
      <c r="L87" s="77"/>
      <c r="M87" s="77"/>
      <c r="N87" s="77"/>
      <c r="O87" s="82"/>
    </row>
    <row r="88" spans="2:15" ht="17" thickBot="1" x14ac:dyDescent="0.3">
      <c r="B88" s="86"/>
      <c r="C88" s="87"/>
      <c r="D88" s="87"/>
      <c r="E88" s="87"/>
      <c r="F88" s="87"/>
      <c r="G88" s="87"/>
      <c r="H88" s="87"/>
      <c r="I88" s="87"/>
      <c r="J88" s="87"/>
      <c r="K88" s="75"/>
      <c r="L88" s="77"/>
      <c r="M88" s="87"/>
      <c r="N88" s="87"/>
      <c r="O88" s="88"/>
    </row>
    <row r="89" spans="2:15" x14ac:dyDescent="0.25">
      <c r="B89" s="89"/>
      <c r="C89" s="90"/>
      <c r="D89" s="90"/>
      <c r="E89" s="90"/>
      <c r="F89" s="90"/>
      <c r="G89" s="90"/>
      <c r="H89" s="90"/>
      <c r="I89" s="90"/>
      <c r="J89" s="90"/>
      <c r="K89" s="91"/>
      <c r="L89" s="91"/>
      <c r="M89" s="90"/>
      <c r="N89" s="90"/>
      <c r="O89" s="92"/>
    </row>
    <row r="90" spans="2:15" x14ac:dyDescent="0.25">
      <c r="B90" s="76"/>
      <c r="C90" s="77"/>
      <c r="D90" s="77"/>
      <c r="E90" s="83" t="s">
        <v>569</v>
      </c>
      <c r="F90" s="77"/>
      <c r="G90" s="75"/>
      <c r="H90" s="77"/>
      <c r="I90" s="78" t="s">
        <v>571</v>
      </c>
      <c r="J90" s="77"/>
      <c r="K90" s="83" t="s">
        <v>572</v>
      </c>
      <c r="L90" s="77"/>
      <c r="M90" s="78" t="s">
        <v>573</v>
      </c>
      <c r="N90" s="77"/>
      <c r="O90" s="82"/>
    </row>
    <row r="91" spans="2:15" x14ac:dyDescent="0.25">
      <c r="B91" s="76"/>
      <c r="C91" s="77"/>
      <c r="D91" s="77"/>
      <c r="E91" s="83" t="s">
        <v>574</v>
      </c>
      <c r="F91" s="77"/>
      <c r="G91" s="77"/>
      <c r="H91" s="77"/>
      <c r="I91" s="77"/>
      <c r="J91" s="77"/>
      <c r="K91" s="75"/>
      <c r="L91" s="77"/>
      <c r="M91" s="77"/>
      <c r="N91" s="77"/>
      <c r="O91" s="82"/>
    </row>
    <row r="92" spans="2:15" x14ac:dyDescent="0.25">
      <c r="B92" s="76"/>
      <c r="C92" s="77"/>
      <c r="D92" s="77"/>
      <c r="E92" s="83" t="s">
        <v>575</v>
      </c>
      <c r="F92" s="77"/>
      <c r="G92" s="77"/>
      <c r="H92" s="77"/>
      <c r="I92" s="78"/>
      <c r="J92" s="77"/>
      <c r="K92" s="77"/>
      <c r="L92" s="77"/>
      <c r="M92" s="77"/>
      <c r="N92" s="77"/>
      <c r="O92" s="82"/>
    </row>
    <row r="93" spans="2:15" x14ac:dyDescent="0.25">
      <c r="B93" s="76"/>
      <c r="C93" s="77"/>
      <c r="D93" s="77"/>
      <c r="E93" s="83" t="s">
        <v>576</v>
      </c>
      <c r="F93" s="77"/>
      <c r="G93" s="77"/>
      <c r="H93" s="77"/>
      <c r="I93" s="78"/>
      <c r="J93" s="77"/>
      <c r="K93" s="77"/>
      <c r="L93" s="77"/>
      <c r="M93" s="77"/>
      <c r="N93" s="77"/>
      <c r="O93" s="82"/>
    </row>
    <row r="94" spans="2:15" x14ac:dyDescent="0.25">
      <c r="B94" s="76"/>
      <c r="C94" s="77"/>
      <c r="D94" s="77"/>
      <c r="E94" s="83" t="s">
        <v>577</v>
      </c>
      <c r="F94" s="77"/>
      <c r="G94" s="77"/>
      <c r="H94" s="77"/>
      <c r="I94" s="77"/>
      <c r="J94" s="77"/>
      <c r="K94" s="77"/>
      <c r="L94" s="77"/>
      <c r="M94" s="77"/>
      <c r="N94" s="77"/>
      <c r="O94" s="82"/>
    </row>
    <row r="95" spans="2:15" ht="17" thickBot="1" x14ac:dyDescent="0.3">
      <c r="B95" s="86"/>
      <c r="C95" s="87"/>
      <c r="D95" s="87"/>
      <c r="E95" s="93" t="s">
        <v>578</v>
      </c>
      <c r="F95" s="87"/>
      <c r="G95" s="87"/>
      <c r="H95" s="87"/>
      <c r="I95" s="87"/>
      <c r="J95" s="87"/>
      <c r="K95" s="87"/>
      <c r="L95" s="87"/>
      <c r="M95" s="87"/>
      <c r="N95" s="87"/>
      <c r="O95" s="88"/>
    </row>
    <row r="97" spans="2:11" x14ac:dyDescent="0.25">
      <c r="B97" s="55" t="s">
        <v>848</v>
      </c>
      <c r="E97" s="55" t="s">
        <v>848</v>
      </c>
      <c r="G97" s="55" t="s">
        <v>848</v>
      </c>
      <c r="I97" s="55" t="s">
        <v>848</v>
      </c>
      <c r="K97" s="55" t="s">
        <v>848</v>
      </c>
    </row>
    <row r="98" spans="2:11" x14ac:dyDescent="0.25">
      <c r="B98" s="55" t="s">
        <v>849</v>
      </c>
      <c r="E98" s="55" t="s">
        <v>850</v>
      </c>
      <c r="G98" s="55" t="s">
        <v>850</v>
      </c>
      <c r="I98" s="55" t="s">
        <v>850</v>
      </c>
      <c r="K98" s="55" t="s">
        <v>850</v>
      </c>
    </row>
    <row r="99" spans="2:11" x14ac:dyDescent="0.25">
      <c r="J99" s="208" t="s">
        <v>854</v>
      </c>
    </row>
    <row r="100" spans="2:11" x14ac:dyDescent="0.25">
      <c r="K100" s="55" t="s">
        <v>851</v>
      </c>
    </row>
    <row r="101" spans="2:11" x14ac:dyDescent="0.25">
      <c r="K101" s="55" t="s">
        <v>852</v>
      </c>
    </row>
    <row r="102" spans="2:11" x14ac:dyDescent="0.25">
      <c r="K102" s="55" t="s">
        <v>853</v>
      </c>
    </row>
  </sheetData>
  <phoneticPr fontId="2" type="noConversion"/>
  <conditionalFormatting sqref="Q22 I38:I46 M38 E32:E51 M22:M27 M30:M34 K37:K38 B34:B35 B24:B32 E22:E27 O23:O26 I31:I32 K22:K24 K26:K29 K31 K33:K35 I22:I24 I26:I28 G22:G27 G29:G35 I82 G81:G87 K74 K80 M74:M78 K86 K83:K84 E74:E77 E79:E80 M81 M83:M86 K76:K77 I77 I79:I80 O74:O78">
    <cfRule type="cellIs" dxfId="76" priority="9" operator="equal">
      <formula>"TBD"</formula>
    </cfRule>
  </conditionalFormatting>
  <conditionalFormatting sqref="B33">
    <cfRule type="cellIs" dxfId="75" priority="8" operator="equal">
      <formula>"TBD"</formula>
    </cfRule>
  </conditionalFormatting>
  <conditionalFormatting sqref="O22">
    <cfRule type="cellIs" dxfId="74" priority="7" operator="equal">
      <formula>"TBD"</formula>
    </cfRule>
  </conditionalFormatting>
  <conditionalFormatting sqref="L37">
    <cfRule type="cellIs" dxfId="73" priority="6" operator="equal">
      <formula>"TBD"</formula>
    </cfRule>
  </conditionalFormatting>
  <conditionalFormatting sqref="I90:I95 M90 E84:E95 K89:K90 B86:B87 B76:B84 I83:I84 K79 I74:I76 G74:G79">
    <cfRule type="cellIs" dxfId="72" priority="5" operator="equal">
      <formula>"TBD"</formula>
    </cfRule>
  </conditionalFormatting>
  <conditionalFormatting sqref="B85">
    <cfRule type="cellIs" dxfId="71" priority="4" operator="equal">
      <formula>"TBD"</formula>
    </cfRule>
  </conditionalFormatting>
  <conditionalFormatting sqref="L89">
    <cfRule type="cellIs" dxfId="7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39" zoomScale="145" zoomScaleNormal="145" zoomScalePageLayoutView="145" workbookViewId="0">
      <selection activeCell="E63" sqref="E63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177</v>
      </c>
      <c r="C1" s="27" t="s">
        <v>178</v>
      </c>
      <c r="D1" s="27" t="s">
        <v>180</v>
      </c>
      <c r="E1" s="27" t="s">
        <v>179</v>
      </c>
      <c r="F1" s="27" t="s">
        <v>181</v>
      </c>
      <c r="G1" s="27" t="s">
        <v>182</v>
      </c>
      <c r="H1" s="27" t="s">
        <v>183</v>
      </c>
      <c r="I1" s="27" t="s">
        <v>184</v>
      </c>
      <c r="J1" s="27" t="s">
        <v>185</v>
      </c>
      <c r="K1" s="27" t="s">
        <v>186</v>
      </c>
      <c r="L1" s="27" t="s">
        <v>187</v>
      </c>
    </row>
    <row r="2" spans="1:12" x14ac:dyDescent="0.25">
      <c r="A2" s="27" t="s">
        <v>188</v>
      </c>
      <c r="B2" s="209" t="s">
        <v>189</v>
      </c>
      <c r="C2" s="2" t="s">
        <v>190</v>
      </c>
      <c r="D2" s="2">
        <v>1</v>
      </c>
    </row>
    <row r="3" spans="1:12" x14ac:dyDescent="0.25">
      <c r="B3" s="209"/>
      <c r="C3" s="28" t="s">
        <v>191</v>
      </c>
      <c r="D3" s="2">
        <v>1</v>
      </c>
    </row>
    <row r="4" spans="1:12" x14ac:dyDescent="0.25">
      <c r="B4" s="209" t="s">
        <v>192</v>
      </c>
      <c r="C4" s="2" t="s">
        <v>193</v>
      </c>
      <c r="D4" s="2">
        <v>1</v>
      </c>
    </row>
    <row r="5" spans="1:12" x14ac:dyDescent="0.25">
      <c r="B5" s="209"/>
      <c r="C5" s="2" t="s">
        <v>194</v>
      </c>
      <c r="D5" s="2">
        <v>1</v>
      </c>
    </row>
    <row r="6" spans="1:12" x14ac:dyDescent="0.25">
      <c r="B6" s="209"/>
      <c r="C6" s="28" t="s">
        <v>195</v>
      </c>
      <c r="D6" s="2">
        <v>1</v>
      </c>
    </row>
    <row r="7" spans="1:12" x14ac:dyDescent="0.25">
      <c r="B7" s="209"/>
      <c r="C7" s="2" t="s">
        <v>196</v>
      </c>
      <c r="D7" s="2">
        <v>1</v>
      </c>
    </row>
    <row r="8" spans="1:12" x14ac:dyDescent="0.25">
      <c r="B8" s="2" t="s">
        <v>197</v>
      </c>
      <c r="D8" s="2">
        <v>1</v>
      </c>
    </row>
    <row r="9" spans="1:12" x14ac:dyDescent="0.25">
      <c r="B9" s="2" t="s">
        <v>198</v>
      </c>
      <c r="D9" s="2">
        <v>1</v>
      </c>
    </row>
    <row r="10" spans="1:12" x14ac:dyDescent="0.25">
      <c r="B10" s="2" t="s">
        <v>199</v>
      </c>
      <c r="D10" s="2">
        <v>1</v>
      </c>
    </row>
    <row r="11" spans="1:12" x14ac:dyDescent="0.25">
      <c r="B11" s="2" t="s">
        <v>200</v>
      </c>
      <c r="D11" s="2">
        <v>1</v>
      </c>
    </row>
    <row r="13" spans="1:12" x14ac:dyDescent="0.25">
      <c r="A13" s="27" t="s">
        <v>201</v>
      </c>
      <c r="B13" s="2" t="s">
        <v>202</v>
      </c>
      <c r="D13" s="2">
        <v>2</v>
      </c>
    </row>
    <row r="14" spans="1:12" x14ac:dyDescent="0.25">
      <c r="B14" s="2" t="s">
        <v>203</v>
      </c>
      <c r="D14" s="2">
        <v>2</v>
      </c>
      <c r="E14" s="2" t="s">
        <v>204</v>
      </c>
    </row>
    <row r="15" spans="1:12" x14ac:dyDescent="0.25">
      <c r="B15" s="2" t="s">
        <v>205</v>
      </c>
      <c r="D15" s="2">
        <v>2</v>
      </c>
    </row>
    <row r="16" spans="1:12" x14ac:dyDescent="0.25">
      <c r="B16" s="2" t="s">
        <v>206</v>
      </c>
      <c r="D16" s="2">
        <v>2</v>
      </c>
    </row>
    <row r="17" spans="2:10" s="2" customFormat="1" x14ac:dyDescent="0.25">
      <c r="B17" s="2" t="s">
        <v>207</v>
      </c>
      <c r="D17" s="2">
        <v>2</v>
      </c>
    </row>
    <row r="18" spans="2:10" s="2" customFormat="1" x14ac:dyDescent="0.25">
      <c r="B18" s="28" t="s">
        <v>208</v>
      </c>
      <c r="D18" s="2">
        <v>2</v>
      </c>
    </row>
    <row r="19" spans="2:10" s="2" customFormat="1" x14ac:dyDescent="0.25">
      <c r="B19" s="2" t="s">
        <v>209</v>
      </c>
      <c r="D19" s="29">
        <v>2</v>
      </c>
      <c r="F19" s="29"/>
    </row>
    <row r="20" spans="2:10" s="2" customFormat="1" x14ac:dyDescent="0.25">
      <c r="B20" s="2" t="s">
        <v>210</v>
      </c>
      <c r="D20" s="2">
        <v>2</v>
      </c>
    </row>
    <row r="21" spans="2:10" s="2" customFormat="1" ht="18" x14ac:dyDescent="0.25">
      <c r="B21" s="28" t="s">
        <v>211</v>
      </c>
      <c r="D21" s="2">
        <v>2</v>
      </c>
      <c r="I21" s="30"/>
    </row>
    <row r="22" spans="2:10" s="2" customFormat="1" ht="18" x14ac:dyDescent="0.25">
      <c r="B22" s="2" t="s">
        <v>212</v>
      </c>
      <c r="D22" s="2">
        <v>2</v>
      </c>
      <c r="I22" s="30"/>
    </row>
    <row r="23" spans="2:10" s="2" customFormat="1" ht="18" x14ac:dyDescent="0.25">
      <c r="B23" s="2" t="s">
        <v>213</v>
      </c>
      <c r="D23" s="2">
        <v>3</v>
      </c>
      <c r="E23" s="2" t="s">
        <v>214</v>
      </c>
      <c r="I23" s="30"/>
      <c r="J23" s="30"/>
    </row>
    <row r="24" spans="2:10" s="2" customFormat="1" x14ac:dyDescent="0.25">
      <c r="B24" s="2" t="s">
        <v>215</v>
      </c>
      <c r="D24" s="2">
        <v>3</v>
      </c>
    </row>
    <row r="25" spans="2:10" s="2" customFormat="1" x14ac:dyDescent="0.25">
      <c r="B25" s="2" t="s">
        <v>216</v>
      </c>
      <c r="D25" s="2">
        <v>3</v>
      </c>
      <c r="E25" s="2" t="s">
        <v>736</v>
      </c>
    </row>
    <row r="26" spans="2:10" s="2" customFormat="1" x14ac:dyDescent="0.25">
      <c r="B26" s="29" t="s">
        <v>217</v>
      </c>
      <c r="D26" s="2">
        <v>3</v>
      </c>
      <c r="E26" s="2" t="s">
        <v>373</v>
      </c>
    </row>
    <row r="27" spans="2:10" s="2" customFormat="1" x14ac:dyDescent="0.25">
      <c r="B27" s="2" t="s">
        <v>218</v>
      </c>
      <c r="D27" s="2">
        <v>3</v>
      </c>
      <c r="E27" s="2" t="s">
        <v>397</v>
      </c>
    </row>
    <row r="28" spans="2:10" s="2" customFormat="1" x14ac:dyDescent="0.25">
      <c r="B28" s="2" t="s">
        <v>219</v>
      </c>
      <c r="D28" s="2">
        <v>3</v>
      </c>
      <c r="E28" s="2" t="s">
        <v>602</v>
      </c>
    </row>
    <row r="29" spans="2:10" s="2" customFormat="1" x14ac:dyDescent="0.25">
      <c r="B29" s="2" t="s">
        <v>220</v>
      </c>
      <c r="D29" s="2">
        <v>3</v>
      </c>
    </row>
    <row r="30" spans="2:10" s="2" customFormat="1" x14ac:dyDescent="0.25">
      <c r="B30" s="2" t="s">
        <v>221</v>
      </c>
      <c r="D30" s="2">
        <v>3</v>
      </c>
      <c r="E30" s="2" t="s">
        <v>222</v>
      </c>
    </row>
    <row r="31" spans="2:10" s="2" customFormat="1" x14ac:dyDescent="0.25">
      <c r="B31" s="2" t="s">
        <v>223</v>
      </c>
      <c r="D31" s="2">
        <v>3</v>
      </c>
    </row>
    <row r="32" spans="2:10" s="2" customFormat="1" x14ac:dyDescent="0.25">
      <c r="B32" s="2" t="s">
        <v>224</v>
      </c>
      <c r="D32" s="2">
        <v>4</v>
      </c>
    </row>
    <row r="33" spans="1:5" x14ac:dyDescent="0.25">
      <c r="B33" s="28" t="s">
        <v>225</v>
      </c>
      <c r="C33" s="28"/>
      <c r="D33" s="28">
        <v>2</v>
      </c>
      <c r="E33" s="28" t="s">
        <v>396</v>
      </c>
    </row>
    <row r="34" spans="1:5" ht="18" x14ac:dyDescent="0.25">
      <c r="B34" s="28" t="s">
        <v>45</v>
      </c>
      <c r="C34" s="31"/>
      <c r="D34" s="28">
        <v>3</v>
      </c>
      <c r="E34" s="28" t="s">
        <v>226</v>
      </c>
    </row>
    <row r="35" spans="1:5" ht="18" x14ac:dyDescent="0.25">
      <c r="B35" s="28" t="s">
        <v>227</v>
      </c>
      <c r="C35" s="31"/>
      <c r="D35" s="28">
        <v>3</v>
      </c>
      <c r="E35" s="28" t="s">
        <v>228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229</v>
      </c>
      <c r="B38" s="2" t="s">
        <v>230</v>
      </c>
      <c r="D38" s="2">
        <v>2</v>
      </c>
    </row>
    <row r="39" spans="1:5" x14ac:dyDescent="0.25">
      <c r="B39" s="33" t="s">
        <v>405</v>
      </c>
      <c r="D39" s="2">
        <v>2</v>
      </c>
      <c r="E39" s="33"/>
    </row>
    <row r="40" spans="1:5" x14ac:dyDescent="0.25">
      <c r="B40" s="2" t="s">
        <v>231</v>
      </c>
      <c r="D40" s="2">
        <v>2</v>
      </c>
      <c r="E40" s="2" t="s">
        <v>375</v>
      </c>
    </row>
    <row r="41" spans="1:5" x14ac:dyDescent="0.25">
      <c r="B41" s="2" t="s">
        <v>232</v>
      </c>
      <c r="D41" s="2">
        <v>2</v>
      </c>
      <c r="E41" s="2" t="s">
        <v>374</v>
      </c>
    </row>
    <row r="42" spans="1:5" x14ac:dyDescent="0.25">
      <c r="B42" s="2" t="s">
        <v>233</v>
      </c>
      <c r="D42" s="2">
        <v>4</v>
      </c>
      <c r="E42" s="2" t="s">
        <v>392</v>
      </c>
    </row>
    <row r="43" spans="1:5" x14ac:dyDescent="0.25">
      <c r="B43" s="2" t="s">
        <v>234</v>
      </c>
      <c r="D43" s="2">
        <v>4</v>
      </c>
      <c r="E43" s="2" t="s">
        <v>235</v>
      </c>
    </row>
    <row r="44" spans="1:5" x14ac:dyDescent="0.25">
      <c r="B44" s="2" t="s">
        <v>236</v>
      </c>
      <c r="D44" s="2">
        <v>2</v>
      </c>
      <c r="E44" s="2" t="s">
        <v>237</v>
      </c>
    </row>
    <row r="45" spans="1:5" x14ac:dyDescent="0.25">
      <c r="B45" s="2" t="s">
        <v>238</v>
      </c>
      <c r="D45" s="2">
        <v>2</v>
      </c>
      <c r="E45" s="2" t="s">
        <v>393</v>
      </c>
    </row>
    <row r="46" spans="1:5" x14ac:dyDescent="0.25">
      <c r="B46" s="2" t="s">
        <v>239</v>
      </c>
      <c r="D46" s="2">
        <v>3</v>
      </c>
      <c r="E46" s="2" t="s">
        <v>383</v>
      </c>
    </row>
    <row r="47" spans="1:5" x14ac:dyDescent="0.25">
      <c r="B47" s="2" t="s">
        <v>240</v>
      </c>
      <c r="D47" s="2">
        <v>3</v>
      </c>
      <c r="E47" s="2" t="s">
        <v>381</v>
      </c>
    </row>
    <row r="48" spans="1:5" x14ac:dyDescent="0.25">
      <c r="B48" s="33" t="s">
        <v>382</v>
      </c>
      <c r="D48" s="2">
        <v>3</v>
      </c>
      <c r="E48" s="33"/>
    </row>
    <row r="49" spans="1:5" x14ac:dyDescent="0.25">
      <c r="B49" s="2" t="s">
        <v>241</v>
      </c>
      <c r="D49" s="2">
        <v>4</v>
      </c>
      <c r="E49" s="2" t="s">
        <v>380</v>
      </c>
    </row>
    <row r="50" spans="1:5" x14ac:dyDescent="0.25">
      <c r="B50" s="2" t="s">
        <v>242</v>
      </c>
      <c r="D50" s="2">
        <v>3</v>
      </c>
      <c r="E50" s="2" t="s">
        <v>243</v>
      </c>
    </row>
    <row r="51" spans="1:5" x14ac:dyDescent="0.25">
      <c r="B51" s="2" t="s">
        <v>244</v>
      </c>
      <c r="D51" s="2">
        <v>3</v>
      </c>
      <c r="E51" s="2" t="s">
        <v>245</v>
      </c>
    </row>
    <row r="52" spans="1:5" x14ac:dyDescent="0.25">
      <c r="B52" s="2" t="s">
        <v>246</v>
      </c>
      <c r="D52" s="2">
        <v>3</v>
      </c>
      <c r="E52" s="2" t="s">
        <v>398</v>
      </c>
    </row>
    <row r="53" spans="1:5" x14ac:dyDescent="0.25">
      <c r="B53" s="2" t="s">
        <v>247</v>
      </c>
      <c r="D53" s="2">
        <v>3</v>
      </c>
      <c r="E53" s="2" t="s">
        <v>248</v>
      </c>
    </row>
    <row r="55" spans="1:5" x14ac:dyDescent="0.25">
      <c r="A55" s="27" t="s">
        <v>249</v>
      </c>
      <c r="B55" s="2" t="s">
        <v>250</v>
      </c>
      <c r="D55" s="2">
        <v>2</v>
      </c>
      <c r="E55" s="2" t="s">
        <v>251</v>
      </c>
    </row>
    <row r="56" spans="1:5" x14ac:dyDescent="0.25">
      <c r="B56" s="2" t="s">
        <v>252</v>
      </c>
      <c r="D56" s="2">
        <v>2</v>
      </c>
      <c r="E56" s="2" t="s">
        <v>253</v>
      </c>
    </row>
    <row r="57" spans="1:5" x14ac:dyDescent="0.25">
      <c r="B57" s="2" t="s">
        <v>254</v>
      </c>
      <c r="D57" s="2">
        <v>2</v>
      </c>
      <c r="E57" s="2" t="s">
        <v>255</v>
      </c>
    </row>
    <row r="58" spans="1:5" x14ac:dyDescent="0.25">
      <c r="B58" s="2" t="s">
        <v>256</v>
      </c>
      <c r="D58" s="2">
        <v>2</v>
      </c>
      <c r="E58" s="2" t="s">
        <v>257</v>
      </c>
    </row>
    <row r="59" spans="1:5" x14ac:dyDescent="0.25">
      <c r="B59" s="2" t="s">
        <v>258</v>
      </c>
      <c r="D59" s="2">
        <v>3</v>
      </c>
      <c r="E59" s="2" t="s">
        <v>448</v>
      </c>
    </row>
    <row r="60" spans="1:5" x14ac:dyDescent="0.25">
      <c r="B60" s="2" t="s">
        <v>259</v>
      </c>
      <c r="D60" s="2">
        <v>3</v>
      </c>
      <c r="E60" s="2" t="s">
        <v>260</v>
      </c>
    </row>
    <row r="61" spans="1:5" x14ac:dyDescent="0.25">
      <c r="B61" s="2" t="s">
        <v>261</v>
      </c>
      <c r="D61" s="2">
        <v>3</v>
      </c>
      <c r="E61" s="2" t="s">
        <v>262</v>
      </c>
    </row>
    <row r="62" spans="1:5" x14ac:dyDescent="0.25">
      <c r="B62" s="2" t="s">
        <v>263</v>
      </c>
      <c r="D62" s="2">
        <v>2</v>
      </c>
      <c r="E62" s="2" t="s">
        <v>264</v>
      </c>
    </row>
    <row r="63" spans="1:5" x14ac:dyDescent="0.25">
      <c r="B63" s="2" t="s">
        <v>265</v>
      </c>
      <c r="D63" s="2">
        <v>2</v>
      </c>
      <c r="E63" s="2" t="s">
        <v>834</v>
      </c>
    </row>
    <row r="64" spans="1:5" x14ac:dyDescent="0.25">
      <c r="B64" s="2" t="s">
        <v>266</v>
      </c>
      <c r="D64" s="2">
        <v>3</v>
      </c>
      <c r="E64" s="2" t="s">
        <v>267</v>
      </c>
    </row>
    <row r="65" spans="1:10" x14ac:dyDescent="0.25">
      <c r="B65" s="2" t="s">
        <v>268</v>
      </c>
      <c r="D65" s="2">
        <v>2</v>
      </c>
      <c r="E65" s="2" t="s">
        <v>269</v>
      </c>
    </row>
    <row r="66" spans="1:10" x14ac:dyDescent="0.25">
      <c r="B66" s="2" t="s">
        <v>270</v>
      </c>
      <c r="D66" s="2">
        <v>3</v>
      </c>
      <c r="E66" s="2" t="s">
        <v>271</v>
      </c>
    </row>
    <row r="67" spans="1:10" x14ac:dyDescent="0.25">
      <c r="B67" s="2" t="s">
        <v>272</v>
      </c>
      <c r="D67" s="2">
        <v>4</v>
      </c>
      <c r="E67" s="2" t="s">
        <v>273</v>
      </c>
    </row>
    <row r="68" spans="1:10" x14ac:dyDescent="0.25">
      <c r="B68" s="2" t="s">
        <v>274</v>
      </c>
      <c r="D68" s="2">
        <v>4</v>
      </c>
      <c r="E68" s="2" t="s">
        <v>275</v>
      </c>
    </row>
    <row r="70" spans="1:10" x14ac:dyDescent="0.25">
      <c r="A70" s="27" t="s">
        <v>276</v>
      </c>
      <c r="B70" s="2" t="s">
        <v>277</v>
      </c>
      <c r="E70" s="2" t="s">
        <v>278</v>
      </c>
    </row>
    <row r="71" spans="1:10" x14ac:dyDescent="0.25">
      <c r="B71" s="28" t="s">
        <v>279</v>
      </c>
      <c r="C71" s="28" t="s">
        <v>280</v>
      </c>
      <c r="E71" s="28">
        <v>6</v>
      </c>
      <c r="J71" s="2" t="s">
        <v>281</v>
      </c>
    </row>
    <row r="72" spans="1:10" x14ac:dyDescent="0.25">
      <c r="B72" s="28"/>
      <c r="C72" s="28" t="s">
        <v>282</v>
      </c>
      <c r="E72" s="28">
        <v>15</v>
      </c>
      <c r="J72" s="2" t="s">
        <v>281</v>
      </c>
    </row>
    <row r="73" spans="1:10" x14ac:dyDescent="0.25">
      <c r="B73" s="28"/>
      <c r="C73" s="28" t="s">
        <v>283</v>
      </c>
      <c r="E73" s="28">
        <v>14</v>
      </c>
      <c r="J73" s="2" t="s">
        <v>284</v>
      </c>
    </row>
    <row r="74" spans="1:10" x14ac:dyDescent="0.25">
      <c r="B74" s="28"/>
      <c r="C74" s="28" t="s">
        <v>285</v>
      </c>
      <c r="E74" s="28">
        <v>23</v>
      </c>
      <c r="J74" s="2" t="s">
        <v>286</v>
      </c>
    </row>
    <row r="75" spans="1:10" x14ac:dyDescent="0.25">
      <c r="B75" s="28"/>
      <c r="C75" s="28" t="s">
        <v>287</v>
      </c>
      <c r="E75" s="28">
        <v>2</v>
      </c>
      <c r="J75" s="2" t="s">
        <v>284</v>
      </c>
    </row>
    <row r="76" spans="1:10" x14ac:dyDescent="0.25">
      <c r="B76" s="28"/>
      <c r="C76" s="28" t="s">
        <v>288</v>
      </c>
      <c r="E76" s="28">
        <v>16</v>
      </c>
      <c r="J76" s="2" t="s">
        <v>281</v>
      </c>
    </row>
    <row r="77" spans="1:10" x14ac:dyDescent="0.25">
      <c r="B77" s="28"/>
      <c r="C77" s="28" t="s">
        <v>289</v>
      </c>
      <c r="E77" s="28">
        <v>30</v>
      </c>
      <c r="J77" s="2" t="s">
        <v>290</v>
      </c>
    </row>
    <row r="78" spans="1:10" x14ac:dyDescent="0.25">
      <c r="B78" s="28"/>
      <c r="C78" s="28" t="s">
        <v>291</v>
      </c>
      <c r="E78" s="28">
        <v>36</v>
      </c>
      <c r="J78" s="2" t="s">
        <v>292</v>
      </c>
    </row>
    <row r="79" spans="1:10" x14ac:dyDescent="0.25">
      <c r="B79" s="28"/>
      <c r="C79" s="28" t="s">
        <v>293</v>
      </c>
      <c r="E79" s="28" t="s">
        <v>294</v>
      </c>
    </row>
    <row r="80" spans="1:10" x14ac:dyDescent="0.25">
      <c r="B80" s="2" t="s">
        <v>295</v>
      </c>
      <c r="E80" s="2" t="s">
        <v>296</v>
      </c>
    </row>
    <row r="82" spans="1:5" x14ac:dyDescent="0.25">
      <c r="A82" s="2"/>
      <c r="B82" s="2" t="s">
        <v>297</v>
      </c>
      <c r="C82" s="2" t="s">
        <v>298</v>
      </c>
      <c r="D82" s="2">
        <v>2</v>
      </c>
      <c r="E82" s="2" t="s">
        <v>299</v>
      </c>
    </row>
    <row r="83" spans="1:5" x14ac:dyDescent="0.25">
      <c r="A83" s="2"/>
      <c r="C83" s="2" t="s">
        <v>300</v>
      </c>
      <c r="D83" s="2">
        <v>3</v>
      </c>
      <c r="E83" s="2" t="s">
        <v>301</v>
      </c>
    </row>
    <row r="84" spans="1:5" x14ac:dyDescent="0.25">
      <c r="A84" s="2"/>
      <c r="B84" s="2" t="s">
        <v>302</v>
      </c>
      <c r="C84" s="2" t="s">
        <v>303</v>
      </c>
      <c r="D84" s="28">
        <v>2</v>
      </c>
      <c r="E84" s="2" t="s">
        <v>304</v>
      </c>
    </row>
    <row r="85" spans="1:5" x14ac:dyDescent="0.25">
      <c r="A85" s="2"/>
      <c r="C85" s="2" t="s">
        <v>305</v>
      </c>
      <c r="D85" s="28">
        <v>2</v>
      </c>
      <c r="E85" s="2" t="s">
        <v>306</v>
      </c>
    </row>
    <row r="86" spans="1:5" x14ac:dyDescent="0.25">
      <c r="A86" s="2"/>
      <c r="C86" s="2" t="s">
        <v>307</v>
      </c>
      <c r="D86" s="2">
        <v>2</v>
      </c>
      <c r="E86" s="2" t="s">
        <v>308</v>
      </c>
    </row>
    <row r="87" spans="1:5" x14ac:dyDescent="0.25">
      <c r="A87" s="2"/>
      <c r="C87" s="2" t="s">
        <v>309</v>
      </c>
      <c r="D87" s="2">
        <v>3</v>
      </c>
      <c r="E87" s="2" t="s">
        <v>310</v>
      </c>
    </row>
    <row r="88" spans="1:5" x14ac:dyDescent="0.25">
      <c r="A88" s="2"/>
      <c r="C88" s="2" t="s">
        <v>311</v>
      </c>
      <c r="D88" s="2">
        <v>4</v>
      </c>
      <c r="E88" s="2" t="s">
        <v>312</v>
      </c>
    </row>
    <row r="89" spans="1:5" x14ac:dyDescent="0.25">
      <c r="A89" s="2"/>
      <c r="B89" s="2" t="s">
        <v>313</v>
      </c>
      <c r="C89" s="2" t="s">
        <v>314</v>
      </c>
      <c r="D89" s="2">
        <v>4</v>
      </c>
      <c r="E89" s="2">
        <v>3</v>
      </c>
    </row>
    <row r="90" spans="1:5" x14ac:dyDescent="0.25">
      <c r="A90" s="2"/>
      <c r="C90" s="2" t="s">
        <v>315</v>
      </c>
      <c r="D90" s="2">
        <v>3</v>
      </c>
      <c r="E90" s="2">
        <v>8</v>
      </c>
    </row>
    <row r="91" spans="1:5" x14ac:dyDescent="0.25">
      <c r="A91" s="2"/>
      <c r="C91" s="2" t="s">
        <v>316</v>
      </c>
      <c r="D91" s="2">
        <v>2</v>
      </c>
      <c r="E91" s="2">
        <v>15</v>
      </c>
    </row>
    <row r="92" spans="1:5" x14ac:dyDescent="0.25">
      <c r="A92" s="2"/>
      <c r="C92" s="2" t="s">
        <v>317</v>
      </c>
      <c r="D92" s="2">
        <v>3</v>
      </c>
      <c r="E92" s="2">
        <v>7</v>
      </c>
    </row>
    <row r="93" spans="1:5" x14ac:dyDescent="0.25">
      <c r="A93" s="2"/>
      <c r="C93" s="2" t="s">
        <v>318</v>
      </c>
      <c r="D93" s="2">
        <v>2</v>
      </c>
      <c r="E93" s="2">
        <v>30</v>
      </c>
    </row>
    <row r="94" spans="1:5" x14ac:dyDescent="0.25">
      <c r="A94" s="2"/>
      <c r="C94" s="2" t="s">
        <v>319</v>
      </c>
      <c r="D94" s="28">
        <v>2</v>
      </c>
      <c r="E94" s="2">
        <v>3</v>
      </c>
    </row>
    <row r="95" spans="1:5" x14ac:dyDescent="0.25">
      <c r="A95" s="2"/>
      <c r="C95" s="2" t="s">
        <v>320</v>
      </c>
      <c r="D95" s="2">
        <v>4</v>
      </c>
      <c r="E95" s="2" t="s">
        <v>321</v>
      </c>
    </row>
    <row r="96" spans="1:5" x14ac:dyDescent="0.25">
      <c r="A96" s="2"/>
      <c r="B96" s="2" t="s">
        <v>322</v>
      </c>
      <c r="C96" s="2" t="s">
        <v>323</v>
      </c>
      <c r="D96" s="28">
        <v>2</v>
      </c>
      <c r="E96" s="2">
        <v>1</v>
      </c>
    </row>
    <row r="97" spans="1:9" x14ac:dyDescent="0.25">
      <c r="A97" s="2"/>
      <c r="B97" s="2" t="s">
        <v>324</v>
      </c>
      <c r="C97" s="2" t="s">
        <v>325</v>
      </c>
      <c r="D97" s="28">
        <v>2</v>
      </c>
      <c r="E97" s="2">
        <v>1</v>
      </c>
    </row>
    <row r="98" spans="1:9" x14ac:dyDescent="0.25">
      <c r="A98" s="2"/>
      <c r="C98" s="2" t="s">
        <v>326</v>
      </c>
      <c r="D98" s="2">
        <v>2</v>
      </c>
      <c r="E98" s="2">
        <v>3</v>
      </c>
    </row>
    <row r="99" spans="1:9" x14ac:dyDescent="0.25">
      <c r="C99" s="2" t="s">
        <v>327</v>
      </c>
      <c r="D99" s="2">
        <v>3</v>
      </c>
      <c r="E99" s="2">
        <v>3</v>
      </c>
    </row>
    <row r="100" spans="1:9" x14ac:dyDescent="0.25">
      <c r="C100" s="2" t="s">
        <v>328</v>
      </c>
      <c r="D100" s="28">
        <v>2</v>
      </c>
      <c r="E100" s="2">
        <v>1</v>
      </c>
    </row>
    <row r="101" spans="1:9" x14ac:dyDescent="0.25">
      <c r="C101" s="2" t="s">
        <v>329</v>
      </c>
      <c r="D101" s="2">
        <v>2</v>
      </c>
      <c r="E101" s="2">
        <v>3</v>
      </c>
    </row>
    <row r="102" spans="1:9" x14ac:dyDescent="0.25">
      <c r="C102" s="2" t="s">
        <v>330</v>
      </c>
      <c r="D102" s="2">
        <v>3</v>
      </c>
      <c r="E102" s="2">
        <v>3</v>
      </c>
    </row>
    <row r="103" spans="1:9" x14ac:dyDescent="0.25">
      <c r="B103" s="2" t="s">
        <v>331</v>
      </c>
      <c r="C103" s="2" t="s">
        <v>332</v>
      </c>
      <c r="E103" s="2" t="s">
        <v>333</v>
      </c>
    </row>
    <row r="104" spans="1:9" x14ac:dyDescent="0.25">
      <c r="C104" s="2" t="s">
        <v>192</v>
      </c>
      <c r="E104" s="2" t="s">
        <v>334</v>
      </c>
    </row>
    <row r="105" spans="1:9" x14ac:dyDescent="0.25">
      <c r="C105" s="2" t="s">
        <v>335</v>
      </c>
      <c r="G105" s="2" t="s">
        <v>336</v>
      </c>
      <c r="H105" s="2" t="s">
        <v>337</v>
      </c>
      <c r="I105" s="2" t="s">
        <v>338</v>
      </c>
    </row>
    <row r="106" spans="1:9" x14ac:dyDescent="0.25">
      <c r="C106" s="2" t="s">
        <v>339</v>
      </c>
      <c r="E106" s="2" t="s">
        <v>340</v>
      </c>
    </row>
    <row r="108" spans="1:9" x14ac:dyDescent="0.25">
      <c r="B108" s="2" t="s">
        <v>236</v>
      </c>
      <c r="C108" s="2" t="s">
        <v>341</v>
      </c>
    </row>
    <row r="110" spans="1:9" x14ac:dyDescent="0.25">
      <c r="B110" s="2" t="s">
        <v>342</v>
      </c>
      <c r="C110" s="2" t="s">
        <v>343</v>
      </c>
      <c r="E110" s="2" t="s">
        <v>344</v>
      </c>
    </row>
    <row r="112" spans="1:9" x14ac:dyDescent="0.25">
      <c r="A112" s="27" t="s">
        <v>345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60" t="s">
        <v>504</v>
      </c>
      <c r="G2" s="125"/>
      <c r="O2" s="62"/>
      <c r="P2" s="62"/>
      <c r="Q2" s="62"/>
      <c r="R2" s="62"/>
    </row>
    <row r="3" spans="4:18" ht="19" thickBot="1" x14ac:dyDescent="0.3">
      <c r="D3" s="64" t="s">
        <v>510</v>
      </c>
      <c r="F3" s="118" t="s">
        <v>511</v>
      </c>
      <c r="G3" s="125"/>
      <c r="O3" s="62"/>
      <c r="P3" s="62"/>
      <c r="Q3" s="62"/>
      <c r="R3" s="62"/>
    </row>
    <row r="4" spans="4:18" x14ac:dyDescent="0.25">
      <c r="D4" s="72"/>
      <c r="F4" s="126"/>
      <c r="G4" s="96"/>
      <c r="O4" s="96"/>
      <c r="P4" s="96"/>
      <c r="Q4" s="96"/>
      <c r="R4" s="96"/>
    </row>
    <row r="5" spans="4:18" x14ac:dyDescent="0.25">
      <c r="D5" s="76" t="s">
        <v>514</v>
      </c>
      <c r="F5" s="96" t="s">
        <v>515</v>
      </c>
      <c r="G5" s="97"/>
      <c r="O5" s="97"/>
      <c r="P5" s="97"/>
      <c r="Q5" s="97"/>
      <c r="R5" s="97"/>
    </row>
    <row r="6" spans="4:18" x14ac:dyDescent="0.25">
      <c r="D6" s="76"/>
      <c r="F6" s="97" t="s">
        <v>520</v>
      </c>
      <c r="G6" s="96"/>
      <c r="O6" s="96"/>
      <c r="P6" s="96"/>
      <c r="Q6" s="96"/>
      <c r="R6" s="96"/>
    </row>
    <row r="7" spans="4:18" x14ac:dyDescent="0.25">
      <c r="D7" s="81" t="s">
        <v>525</v>
      </c>
      <c r="F7" s="96" t="s">
        <v>407</v>
      </c>
      <c r="G7" s="98"/>
      <c r="O7" s="98"/>
      <c r="P7" s="98"/>
      <c r="Q7" s="98"/>
      <c r="R7" s="98"/>
    </row>
    <row r="8" spans="4:18" x14ac:dyDescent="0.25">
      <c r="D8" s="81" t="s">
        <v>531</v>
      </c>
      <c r="F8" s="98" t="s">
        <v>532</v>
      </c>
      <c r="G8" s="96"/>
      <c r="O8" s="96"/>
      <c r="P8" s="96"/>
      <c r="Q8" s="96"/>
      <c r="R8" s="96"/>
    </row>
    <row r="9" spans="4:18" x14ac:dyDescent="0.25">
      <c r="D9" s="81" t="s">
        <v>536</v>
      </c>
      <c r="F9" s="96" t="s">
        <v>537</v>
      </c>
      <c r="G9" s="97"/>
      <c r="O9" s="97"/>
      <c r="P9" s="97"/>
      <c r="Q9" s="97"/>
      <c r="R9" s="97"/>
    </row>
    <row r="10" spans="4:18" x14ac:dyDescent="0.25">
      <c r="D10" s="81" t="s">
        <v>542</v>
      </c>
      <c r="F10" s="97" t="s">
        <v>543</v>
      </c>
      <c r="G10" s="96"/>
      <c r="O10" s="96"/>
      <c r="P10" s="96"/>
      <c r="Q10" s="96"/>
      <c r="R10" s="96"/>
    </row>
    <row r="11" spans="4:18" x14ac:dyDescent="0.25">
      <c r="D11" s="81" t="s">
        <v>547</v>
      </c>
      <c r="F11" s="96" t="s">
        <v>548</v>
      </c>
      <c r="G11" s="96"/>
      <c r="O11" s="96"/>
      <c r="P11" s="96"/>
      <c r="Q11" s="96"/>
      <c r="R11" s="96"/>
    </row>
    <row r="12" spans="4:18" x14ac:dyDescent="0.25">
      <c r="D12" s="76"/>
      <c r="F12" s="96" t="s">
        <v>551</v>
      </c>
    </row>
    <row r="13" spans="4:18" x14ac:dyDescent="0.25">
      <c r="D13" s="84" t="s">
        <v>555</v>
      </c>
    </row>
    <row r="14" spans="4:18" x14ac:dyDescent="0.25">
      <c r="D14" s="85" t="s">
        <v>560</v>
      </c>
    </row>
    <row r="15" spans="4:18" x14ac:dyDescent="0.25">
      <c r="D15" s="85" t="s">
        <v>563</v>
      </c>
    </row>
    <row r="16" spans="4:18" x14ac:dyDescent="0.25">
      <c r="D16" s="85" t="s">
        <v>565</v>
      </c>
    </row>
    <row r="17" spans="1:44" x14ac:dyDescent="0.25">
      <c r="D17" s="83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586</v>
      </c>
      <c r="H18" s="38" t="s">
        <v>587</v>
      </c>
      <c r="I18" s="38" t="s">
        <v>588</v>
      </c>
      <c r="J18" s="38" t="s">
        <v>589</v>
      </c>
      <c r="K18" s="38" t="s">
        <v>590</v>
      </c>
      <c r="L18" s="38" t="s">
        <v>591</v>
      </c>
      <c r="M18" s="38" t="s">
        <v>40</v>
      </c>
      <c r="N18" s="38" t="s">
        <v>605</v>
      </c>
      <c r="O18" s="38" t="s">
        <v>445</v>
      </c>
      <c r="P18" s="38" t="s">
        <v>410</v>
      </c>
      <c r="Q18" s="38" t="s">
        <v>444</v>
      </c>
      <c r="R18" s="38" t="s">
        <v>446</v>
      </c>
      <c r="S18" s="38" t="s">
        <v>461</v>
      </c>
      <c r="T18" s="38" t="s">
        <v>627</v>
      </c>
      <c r="U18" s="38" t="s">
        <v>462</v>
      </c>
      <c r="V18" s="38" t="s">
        <v>603</v>
      </c>
      <c r="W18" s="38" t="s">
        <v>431</v>
      </c>
      <c r="X18" s="38" t="s">
        <v>152</v>
      </c>
      <c r="Y18" s="38" t="s">
        <v>463</v>
      </c>
      <c r="Z18" s="38" t="s">
        <v>455</v>
      </c>
      <c r="AA18" s="38" t="s">
        <v>413</v>
      </c>
      <c r="AB18" s="38" t="s">
        <v>409</v>
      </c>
      <c r="AC18" s="102" t="s">
        <v>606</v>
      </c>
      <c r="AD18" s="38" t="s">
        <v>414</v>
      </c>
      <c r="AE18" s="38" t="s">
        <v>149</v>
      </c>
      <c r="AF18" s="38" t="s">
        <v>150</v>
      </c>
      <c r="AG18" s="38" t="s">
        <v>151</v>
      </c>
      <c r="AH18" s="38" t="s">
        <v>153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78">
        <v>1</v>
      </c>
      <c r="B19" s="6" t="s">
        <v>13</v>
      </c>
      <c r="C19" s="43" t="s">
        <v>78</v>
      </c>
      <c r="D19" s="189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104" t="s">
        <v>616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655</v>
      </c>
      <c r="U19" s="43">
        <v>2</v>
      </c>
      <c r="V19" s="43" t="s">
        <v>592</v>
      </c>
      <c r="W19" s="43"/>
      <c r="X19" s="43"/>
      <c r="Y19" s="43"/>
      <c r="Z19" s="43"/>
      <c r="AA19" s="43">
        <v>1.5</v>
      </c>
      <c r="AB19" s="43">
        <v>1</v>
      </c>
      <c r="AC19" s="43" t="s">
        <v>646</v>
      </c>
      <c r="AD19" s="35" t="s">
        <v>415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78">
        <v>2</v>
      </c>
      <c r="B20" s="6" t="s">
        <v>13</v>
      </c>
      <c r="C20" s="43" t="s">
        <v>62</v>
      </c>
      <c r="D20" s="189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104" t="s">
        <v>616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657</v>
      </c>
      <c r="U20" s="43">
        <v>2</v>
      </c>
      <c r="V20" s="43" t="s">
        <v>593</v>
      </c>
      <c r="W20" s="43"/>
      <c r="X20" s="43"/>
      <c r="Y20" s="43"/>
      <c r="Z20" s="43"/>
      <c r="AA20" s="43">
        <v>0.5</v>
      </c>
      <c r="AB20" s="43">
        <v>0.5</v>
      </c>
      <c r="AC20" s="43" t="s">
        <v>646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78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616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655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646</v>
      </c>
      <c r="AD21" s="35" t="s">
        <v>416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78">
        <v>4</v>
      </c>
      <c r="B22" s="8" t="s">
        <v>13</v>
      </c>
      <c r="C22" s="44" t="s">
        <v>56</v>
      </c>
      <c r="D22" s="8" t="s">
        <v>741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357</v>
      </c>
      <c r="N22" s="44" t="s">
        <v>616</v>
      </c>
      <c r="O22" s="43" t="s">
        <v>357</v>
      </c>
      <c r="P22" s="43" t="s">
        <v>411</v>
      </c>
      <c r="Q22" s="43"/>
      <c r="R22" s="43"/>
      <c r="S22" s="51">
        <v>6</v>
      </c>
      <c r="T22" s="43" t="s">
        <v>659</v>
      </c>
      <c r="U22" s="43"/>
      <c r="V22" s="43"/>
      <c r="W22" s="43"/>
      <c r="X22" s="43"/>
      <c r="Y22" s="43"/>
      <c r="Z22" s="43"/>
      <c r="AA22" s="43" t="s">
        <v>357</v>
      </c>
      <c r="AB22" s="43">
        <v>2</v>
      </c>
      <c r="AC22" s="43" t="s">
        <v>647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78">
        <v>5</v>
      </c>
      <c r="B23" s="8" t="s">
        <v>13</v>
      </c>
      <c r="C23" s="44" t="s">
        <v>56</v>
      </c>
      <c r="D23" s="8" t="s">
        <v>740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78">
        <v>6</v>
      </c>
      <c r="B24" s="8" t="s">
        <v>13</v>
      </c>
      <c r="C24" s="44" t="s">
        <v>56</v>
      </c>
      <c r="D24" s="8" t="s">
        <v>729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357</v>
      </c>
      <c r="N24" s="44" t="s">
        <v>616</v>
      </c>
      <c r="O24" s="43" t="s">
        <v>357</v>
      </c>
      <c r="P24" s="43" t="s">
        <v>411</v>
      </c>
      <c r="Q24" s="43"/>
      <c r="R24" s="43"/>
      <c r="S24" s="51">
        <v>6</v>
      </c>
      <c r="T24" s="43" t="s">
        <v>659</v>
      </c>
      <c r="U24" s="43"/>
      <c r="V24" s="43"/>
      <c r="W24" s="35" t="s">
        <v>442</v>
      </c>
      <c r="X24" s="43"/>
      <c r="Y24" s="43"/>
      <c r="Z24" s="43"/>
      <c r="AA24" s="43" t="s">
        <v>357</v>
      </c>
      <c r="AB24" s="43">
        <v>0.25</v>
      </c>
      <c r="AC24" s="43" t="s">
        <v>647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78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357</v>
      </c>
      <c r="N25" s="104" t="s">
        <v>614</v>
      </c>
      <c r="O25" s="43" t="s">
        <v>357</v>
      </c>
      <c r="P25" s="43" t="s">
        <v>411</v>
      </c>
      <c r="Q25" s="43"/>
      <c r="R25" s="43"/>
      <c r="S25" s="43">
        <v>2</v>
      </c>
      <c r="T25" s="43" t="s">
        <v>659</v>
      </c>
      <c r="U25" s="43"/>
      <c r="V25" s="43"/>
      <c r="W25" s="43"/>
      <c r="X25" s="43"/>
      <c r="Y25" s="43"/>
      <c r="Z25" s="43"/>
      <c r="AA25" s="43" t="s">
        <v>357</v>
      </c>
      <c r="AB25" s="43">
        <v>0.5</v>
      </c>
      <c r="AC25" s="43" t="s">
        <v>647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78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357</v>
      </c>
      <c r="N26" s="104" t="s">
        <v>614</v>
      </c>
      <c r="O26" s="43" t="s">
        <v>357</v>
      </c>
      <c r="P26" s="43" t="s">
        <v>411</v>
      </c>
      <c r="Q26" s="43"/>
      <c r="R26" s="43"/>
      <c r="S26" s="51">
        <v>6</v>
      </c>
      <c r="T26" s="43" t="s">
        <v>659</v>
      </c>
      <c r="U26" s="43"/>
      <c r="V26" s="43"/>
      <c r="W26" s="43"/>
      <c r="X26" s="43"/>
      <c r="Y26" s="43"/>
      <c r="Z26" s="43"/>
      <c r="AA26" s="43" t="s">
        <v>357</v>
      </c>
      <c r="AB26" s="43">
        <v>0.5</v>
      </c>
      <c r="AC26" s="43" t="s">
        <v>647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78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357</v>
      </c>
      <c r="N27" s="44" t="s">
        <v>615</v>
      </c>
      <c r="O27" s="43" t="s">
        <v>357</v>
      </c>
      <c r="P27" s="43" t="s">
        <v>411</v>
      </c>
      <c r="Q27" s="43"/>
      <c r="R27" s="43"/>
      <c r="S27" s="43">
        <v>0</v>
      </c>
      <c r="T27" s="43" t="s">
        <v>655</v>
      </c>
      <c r="U27" s="43"/>
      <c r="V27" s="43"/>
      <c r="W27" s="51" t="s">
        <v>432</v>
      </c>
      <c r="X27" s="43"/>
      <c r="Y27" s="43"/>
      <c r="Z27" s="43"/>
      <c r="AA27" s="43">
        <v>0.5</v>
      </c>
      <c r="AB27" s="43">
        <v>0.5</v>
      </c>
      <c r="AC27" s="43" t="s">
        <v>647</v>
      </c>
      <c r="AD27" s="35" t="s">
        <v>418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78">
        <v>10</v>
      </c>
      <c r="B28" s="14" t="s">
        <v>26</v>
      </c>
      <c r="C28" s="198" t="s">
        <v>56</v>
      </c>
      <c r="D28" s="190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357</v>
      </c>
      <c r="N28" s="104" t="s">
        <v>617</v>
      </c>
      <c r="O28" s="43" t="s">
        <v>357</v>
      </c>
      <c r="P28" s="43" t="s">
        <v>411</v>
      </c>
      <c r="Q28" s="43"/>
      <c r="R28" s="43"/>
      <c r="S28" s="43">
        <v>12</v>
      </c>
      <c r="T28" s="43" t="s">
        <v>655</v>
      </c>
      <c r="U28" s="43"/>
      <c r="V28" s="43"/>
      <c r="W28" s="43" t="s">
        <v>594</v>
      </c>
      <c r="X28" s="43"/>
      <c r="Y28" s="43"/>
      <c r="Z28" s="43"/>
      <c r="AA28" s="43">
        <v>1</v>
      </c>
      <c r="AB28" s="43">
        <v>1.5</v>
      </c>
      <c r="AC28" s="43" t="s">
        <v>647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78">
        <v>11</v>
      </c>
      <c r="B29" s="6" t="s">
        <v>13</v>
      </c>
      <c r="C29" s="198" t="s">
        <v>56</v>
      </c>
      <c r="D29" s="189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357</v>
      </c>
      <c r="N29" s="104" t="s">
        <v>614</v>
      </c>
      <c r="O29" s="43" t="s">
        <v>357</v>
      </c>
      <c r="P29" s="43" t="s">
        <v>411</v>
      </c>
      <c r="Q29" s="43"/>
      <c r="R29" s="43"/>
      <c r="S29" s="51">
        <v>3</v>
      </c>
      <c r="T29" s="43" t="s">
        <v>655</v>
      </c>
      <c r="U29" s="43"/>
      <c r="V29" s="43"/>
      <c r="W29" s="43"/>
      <c r="X29" s="43"/>
      <c r="Y29" s="43"/>
      <c r="Z29" s="43"/>
      <c r="AA29" s="43"/>
      <c r="AB29" s="43"/>
      <c r="AC29" s="43" t="s">
        <v>647</v>
      </c>
      <c r="AD29" s="35" t="s">
        <v>419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78">
        <v>12</v>
      </c>
      <c r="B30" s="6" t="s">
        <v>13</v>
      </c>
      <c r="C30" s="43" t="s">
        <v>59</v>
      </c>
      <c r="D30" s="189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357</v>
      </c>
      <c r="N30" s="44" t="s">
        <v>616</v>
      </c>
      <c r="O30" s="43" t="s">
        <v>357</v>
      </c>
      <c r="P30" s="43">
        <v>0.25</v>
      </c>
      <c r="Q30" s="43"/>
      <c r="R30" s="43"/>
      <c r="S30" s="43">
        <v>4</v>
      </c>
      <c r="T30" s="43" t="s">
        <v>655</v>
      </c>
      <c r="U30" s="43"/>
      <c r="V30" s="43"/>
      <c r="W30" s="43"/>
      <c r="X30" s="43"/>
      <c r="Y30" s="43"/>
      <c r="Z30" s="43"/>
      <c r="AA30" s="43" t="s">
        <v>357</v>
      </c>
      <c r="AB30" s="43">
        <v>2</v>
      </c>
      <c r="AC30" s="43" t="s">
        <v>647</v>
      </c>
      <c r="AD30" s="35" t="s">
        <v>420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78">
        <v>13</v>
      </c>
      <c r="B31" s="8" t="s">
        <v>13</v>
      </c>
      <c r="C31" s="44" t="s">
        <v>59</v>
      </c>
      <c r="D31" s="189" t="s">
        <v>738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104" t="s">
        <v>616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655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647</v>
      </c>
      <c r="AD31" s="35" t="s">
        <v>421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78"/>
      <c r="B32" s="8"/>
      <c r="C32" s="44"/>
      <c r="D32" s="95" t="s">
        <v>667</v>
      </c>
      <c r="E32" s="43"/>
      <c r="F32" s="43"/>
      <c r="G32" s="43"/>
      <c r="H32" s="43"/>
      <c r="I32" s="43"/>
      <c r="J32" s="43"/>
      <c r="K32" s="43"/>
      <c r="L32" s="43"/>
      <c r="M32" s="43"/>
      <c r="N32" s="104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94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78">
        <v>14</v>
      </c>
      <c r="B33" s="14" t="s">
        <v>25</v>
      </c>
      <c r="C33" s="198" t="s">
        <v>29</v>
      </c>
      <c r="D33" s="189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357</v>
      </c>
      <c r="N33" s="104" t="s">
        <v>614</v>
      </c>
      <c r="O33" s="43" t="s">
        <v>357</v>
      </c>
      <c r="P33" s="43" t="s">
        <v>411</v>
      </c>
      <c r="Q33" s="43"/>
      <c r="R33" s="43"/>
      <c r="S33" s="51">
        <v>24</v>
      </c>
      <c r="T33" s="43" t="s">
        <v>655</v>
      </c>
      <c r="U33" s="43">
        <v>3</v>
      </c>
      <c r="V33" s="43" t="s">
        <v>592</v>
      </c>
      <c r="W33" s="43" t="s">
        <v>433</v>
      </c>
      <c r="X33" s="43"/>
      <c r="Y33" s="43"/>
      <c r="Z33" s="43"/>
      <c r="AA33" s="43">
        <v>3</v>
      </c>
      <c r="AB33" s="43">
        <v>4</v>
      </c>
      <c r="AC33" s="43" t="s">
        <v>646</v>
      </c>
      <c r="AD33" s="43"/>
      <c r="AE33" s="43"/>
      <c r="AF33" s="43"/>
      <c r="AG33" s="43">
        <v>3</v>
      </c>
      <c r="AH33" s="43">
        <v>4</v>
      </c>
      <c r="AI33" s="43" t="s">
        <v>646</v>
      </c>
      <c r="AJ33" s="43"/>
      <c r="AK33" s="43"/>
      <c r="AL33" s="43"/>
      <c r="AM33" s="43"/>
      <c r="AN33" s="43"/>
      <c r="AO33" s="3"/>
      <c r="AP33" s="8"/>
      <c r="AQ33" s="94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78">
        <v>15</v>
      </c>
      <c r="B34" s="8" t="s">
        <v>13</v>
      </c>
      <c r="C34" s="198" t="s">
        <v>762</v>
      </c>
      <c r="D34" s="191" t="s">
        <v>728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104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94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78">
        <v>16</v>
      </c>
      <c r="B35" s="8" t="s">
        <v>26</v>
      </c>
      <c r="C35" s="44" t="s">
        <v>29</v>
      </c>
      <c r="D35" s="8" t="s">
        <v>171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357</v>
      </c>
      <c r="N35" s="104" t="s">
        <v>614</v>
      </c>
      <c r="O35" s="43" t="s">
        <v>357</v>
      </c>
      <c r="P35" s="43" t="s">
        <v>411</v>
      </c>
      <c r="Q35" s="43"/>
      <c r="R35" s="43"/>
      <c r="S35" s="43">
        <v>3</v>
      </c>
      <c r="T35" s="43" t="s">
        <v>655</v>
      </c>
      <c r="U35" s="51">
        <v>8</v>
      </c>
      <c r="V35" s="43" t="s">
        <v>592</v>
      </c>
      <c r="W35" s="43"/>
      <c r="X35" s="43"/>
      <c r="Y35" s="43"/>
      <c r="Z35" s="43"/>
      <c r="AA35" s="43">
        <v>1</v>
      </c>
      <c r="AB35" s="43">
        <v>1.5</v>
      </c>
      <c r="AC35" s="43" t="s">
        <v>647</v>
      </c>
      <c r="AD35" s="43"/>
      <c r="AE35" s="43"/>
      <c r="AF35" s="43"/>
      <c r="AG35" s="43">
        <v>1</v>
      </c>
      <c r="AH35" s="43">
        <v>1.5</v>
      </c>
      <c r="AI35" s="43" t="s">
        <v>647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67"/>
      <c r="AW35" s="11"/>
      <c r="AX35" s="10"/>
    </row>
    <row r="36" spans="1:50" x14ac:dyDescent="0.25">
      <c r="A36" s="178">
        <v>17</v>
      </c>
      <c r="B36" s="8" t="s">
        <v>25</v>
      </c>
      <c r="C36" s="44" t="s">
        <v>406</v>
      </c>
      <c r="D36" s="190" t="s">
        <v>407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443</v>
      </c>
      <c r="N36" s="104" t="s">
        <v>619</v>
      </c>
      <c r="O36" s="43">
        <v>0.25</v>
      </c>
      <c r="P36" s="43">
        <v>0.25</v>
      </c>
      <c r="Q36" s="43"/>
      <c r="R36" s="43"/>
      <c r="S36" s="51">
        <v>3</v>
      </c>
      <c r="T36" s="43" t="s">
        <v>655</v>
      </c>
      <c r="U36" s="43">
        <v>1</v>
      </c>
      <c r="V36" s="43" t="s">
        <v>592</v>
      </c>
      <c r="W36" s="43"/>
      <c r="X36" s="43"/>
      <c r="Y36" s="43"/>
      <c r="Z36" s="43"/>
      <c r="AA36" s="43">
        <v>0.5</v>
      </c>
      <c r="AB36" s="43">
        <v>2</v>
      </c>
      <c r="AC36" s="43" t="s">
        <v>646</v>
      </c>
      <c r="AD36" s="43"/>
      <c r="AE36" s="43"/>
      <c r="AF36" s="43"/>
      <c r="AG36" s="43"/>
      <c r="AH36" s="43"/>
      <c r="AI36" s="43" t="s">
        <v>646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78">
        <v>18</v>
      </c>
      <c r="B37" s="6" t="s">
        <v>13</v>
      </c>
      <c r="C37" s="198" t="s">
        <v>99</v>
      </c>
      <c r="D37" s="192" t="s">
        <v>731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104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78">
        <v>19</v>
      </c>
      <c r="B38" s="14" t="s">
        <v>25</v>
      </c>
      <c r="C38" s="198" t="s">
        <v>30</v>
      </c>
      <c r="D38" s="190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357</v>
      </c>
      <c r="N38" s="107" t="s">
        <v>618</v>
      </c>
      <c r="O38" s="43" t="s">
        <v>357</v>
      </c>
      <c r="P38" s="43" t="s">
        <v>411</v>
      </c>
      <c r="Q38" s="43"/>
      <c r="R38" s="43"/>
      <c r="S38" s="51">
        <v>6</v>
      </c>
      <c r="T38" s="43" t="s">
        <v>656</v>
      </c>
      <c r="U38" s="51">
        <v>12</v>
      </c>
      <c r="V38" s="43" t="s">
        <v>592</v>
      </c>
      <c r="W38" s="43"/>
      <c r="X38" s="43"/>
      <c r="Y38" s="43"/>
      <c r="Z38" s="43"/>
      <c r="AA38" s="43">
        <v>1.5</v>
      </c>
      <c r="AB38" s="43">
        <v>4</v>
      </c>
      <c r="AC38" s="43" t="s">
        <v>646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78">
        <v>20</v>
      </c>
      <c r="B39" s="8" t="s">
        <v>25</v>
      </c>
      <c r="C39" s="44" t="s">
        <v>609</v>
      </c>
      <c r="D39" s="8" t="s">
        <v>773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774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775</v>
      </c>
      <c r="U39" s="44">
        <v>6</v>
      </c>
      <c r="V39" s="44" t="s">
        <v>776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777</v>
      </c>
    </row>
    <row r="40" spans="1:50" x14ac:dyDescent="0.25">
      <c r="A40" s="178">
        <v>21</v>
      </c>
      <c r="B40" s="8" t="s">
        <v>449</v>
      </c>
      <c r="C40" s="44" t="s">
        <v>609</v>
      </c>
      <c r="D40" s="8" t="s">
        <v>779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774</v>
      </c>
      <c r="O40" s="44">
        <f>M40*0.2</f>
        <v>0.60000000000000009</v>
      </c>
      <c r="P40" s="44" t="s">
        <v>357</v>
      </c>
      <c r="Q40" s="44"/>
      <c r="R40" s="44"/>
      <c r="S40" s="44">
        <v>12</v>
      </c>
      <c r="T40" s="44" t="s">
        <v>659</v>
      </c>
      <c r="U40" s="44">
        <v>18</v>
      </c>
      <c r="V40" s="44" t="s">
        <v>781</v>
      </c>
      <c r="W40" s="8"/>
      <c r="X40" s="44"/>
      <c r="Y40" s="44"/>
      <c r="Z40" s="44"/>
      <c r="AA40" s="44">
        <v>1.5</v>
      </c>
      <c r="AB40" s="44">
        <v>2</v>
      </c>
      <c r="AC40" s="44" t="s">
        <v>782</v>
      </c>
    </row>
    <row r="41" spans="1:50" x14ac:dyDescent="0.25">
      <c r="A41" s="178">
        <v>22</v>
      </c>
      <c r="B41" s="8" t="s">
        <v>449</v>
      </c>
      <c r="C41" s="44" t="s">
        <v>817</v>
      </c>
      <c r="D41" s="176" t="s">
        <v>820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668</v>
      </c>
      <c r="C43" s="6" t="s">
        <v>669</v>
      </c>
      <c r="D43" s="21" t="s">
        <v>680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681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45" t="s">
        <v>441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45" t="s">
        <v>427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2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69" priority="35" operator="equal">
      <formula>"TBD"</formula>
    </cfRule>
  </conditionalFormatting>
  <conditionalFormatting sqref="E36:M36 O36:S36 U36:AC36">
    <cfRule type="cellIs" dxfId="68" priority="134" operator="equal">
      <formula>"顺延"</formula>
    </cfRule>
    <cfRule type="containsText" dxfId="67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66" priority="133" operator="equal">
      <formula>"已完成"</formula>
    </cfRule>
  </conditionalFormatting>
  <conditionalFormatting sqref="A18:F18">
    <cfRule type="cellIs" dxfId="65" priority="29" operator="equal">
      <formula>"TBD"</formula>
    </cfRule>
  </conditionalFormatting>
  <conditionalFormatting sqref="AW35:AX35 AI21:AL21 AO33:AP34 AO35:AU35 AI22:AK32 AE19:AR20 AD36:AX36 AO37:AX37 AD33:AG34">
    <cfRule type="cellIs" dxfId="64" priority="15" operator="equal">
      <formula>"TBD"</formula>
    </cfRule>
  </conditionalFormatting>
  <conditionalFormatting sqref="T19:T32">
    <cfRule type="cellIs" dxfId="63" priority="9" operator="equal">
      <formula>"TBD"</formula>
    </cfRule>
  </conditionalFormatting>
  <conditionalFormatting sqref="AB33:AC34">
    <cfRule type="cellIs" dxfId="62" priority="4" operator="equal">
      <formula>"TBD"</formula>
    </cfRule>
  </conditionalFormatting>
  <conditionalFormatting sqref="T33:T34">
    <cfRule type="cellIs" dxfId="61" priority="3" operator="equal">
      <formula>"TBD"</formula>
    </cfRule>
  </conditionalFormatting>
  <conditionalFormatting sqref="B41:Y41">
    <cfRule type="cellIs" dxfId="6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106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65" t="s">
        <v>511</v>
      </c>
      <c r="E2" s="65"/>
      <c r="G2" s="118" t="s">
        <v>512</v>
      </c>
    </row>
    <row r="3" spans="4:7" x14ac:dyDescent="0.25">
      <c r="D3" s="78" t="s">
        <v>515</v>
      </c>
      <c r="E3" s="77"/>
      <c r="G3" s="96" t="s">
        <v>516</v>
      </c>
    </row>
    <row r="4" spans="4:7" x14ac:dyDescent="0.25">
      <c r="D4" s="80" t="s">
        <v>520</v>
      </c>
      <c r="E4" s="77"/>
      <c r="G4" s="96" t="s">
        <v>521</v>
      </c>
    </row>
    <row r="5" spans="4:7" x14ac:dyDescent="0.25">
      <c r="D5" s="78" t="s">
        <v>407</v>
      </c>
      <c r="E5" s="77"/>
      <c r="G5" s="96" t="s">
        <v>527</v>
      </c>
    </row>
    <row r="6" spans="4:7" x14ac:dyDescent="0.25">
      <c r="D6" s="77"/>
      <c r="E6" s="77"/>
      <c r="G6" s="96" t="s">
        <v>533</v>
      </c>
    </row>
    <row r="7" spans="4:7" x14ac:dyDescent="0.25">
      <c r="D7" s="78" t="s">
        <v>537</v>
      </c>
      <c r="E7" s="77"/>
      <c r="G7" s="96" t="s">
        <v>538</v>
      </c>
    </row>
    <row r="8" spans="4:7" x14ac:dyDescent="0.25">
      <c r="D8" s="80" t="s">
        <v>543</v>
      </c>
      <c r="E8" s="77"/>
      <c r="G8" s="96" t="s">
        <v>544</v>
      </c>
    </row>
    <row r="9" spans="4:7" x14ac:dyDescent="0.25">
      <c r="D9" s="78" t="s">
        <v>548</v>
      </c>
      <c r="E9" s="77"/>
      <c r="G9" s="119" t="s">
        <v>549</v>
      </c>
    </row>
    <row r="10" spans="4:7" x14ac:dyDescent="0.25">
      <c r="D10" s="78" t="s">
        <v>551</v>
      </c>
      <c r="E10" s="77"/>
      <c r="G10" s="96" t="s">
        <v>552</v>
      </c>
    </row>
    <row r="11" spans="4:7" x14ac:dyDescent="0.25">
      <c r="D11" s="77"/>
      <c r="E11" s="77"/>
      <c r="G11" s="96" t="s">
        <v>556</v>
      </c>
    </row>
    <row r="12" spans="4:7" x14ac:dyDescent="0.25">
      <c r="D12" s="77"/>
      <c r="E12" s="77"/>
      <c r="G12" s="96" t="s">
        <v>561</v>
      </c>
    </row>
    <row r="13" spans="4:7" x14ac:dyDescent="0.25">
      <c r="D13" s="77"/>
      <c r="E13" s="77"/>
      <c r="G13" s="119" t="s">
        <v>564</v>
      </c>
    </row>
    <row r="14" spans="4:7" x14ac:dyDescent="0.25">
      <c r="D14" s="77"/>
      <c r="E14" s="77"/>
      <c r="G14" s="119" t="s">
        <v>566</v>
      </c>
    </row>
    <row r="15" spans="4:7" x14ac:dyDescent="0.25">
      <c r="D15" s="77"/>
      <c r="E15" s="77"/>
      <c r="G15" s="96" t="s">
        <v>567</v>
      </c>
    </row>
    <row r="16" spans="4:7" x14ac:dyDescent="0.25">
      <c r="G16" s="96" t="s">
        <v>684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605</v>
      </c>
      <c r="I17" s="38" t="s">
        <v>445</v>
      </c>
      <c r="J17" s="38" t="s">
        <v>410</v>
      </c>
      <c r="K17" s="38" t="s">
        <v>444</v>
      </c>
      <c r="L17" s="38" t="s">
        <v>446</v>
      </c>
      <c r="M17" s="38" t="s">
        <v>461</v>
      </c>
      <c r="N17" s="38" t="s">
        <v>627</v>
      </c>
      <c r="O17" s="38" t="s">
        <v>462</v>
      </c>
      <c r="P17" s="38" t="s">
        <v>603</v>
      </c>
      <c r="Q17" s="38" t="s">
        <v>431</v>
      </c>
      <c r="R17" s="38" t="s">
        <v>152</v>
      </c>
      <c r="S17" s="38" t="s">
        <v>463</v>
      </c>
      <c r="T17" s="38" t="s">
        <v>455</v>
      </c>
      <c r="U17" s="38" t="s">
        <v>413</v>
      </c>
      <c r="V17" s="38" t="s">
        <v>409</v>
      </c>
      <c r="W17" s="102" t="s">
        <v>606</v>
      </c>
      <c r="X17" s="38" t="s">
        <v>414</v>
      </c>
      <c r="Y17" s="38" t="s">
        <v>149</v>
      </c>
      <c r="Z17" s="38" t="s">
        <v>150</v>
      </c>
      <c r="AA17" s="38" t="s">
        <v>151</v>
      </c>
      <c r="AB17" s="38" t="s">
        <v>153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22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104" t="s">
        <v>616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658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647</v>
      </c>
      <c r="X18" s="35" t="s">
        <v>421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121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357</v>
      </c>
      <c r="H19" s="104" t="s">
        <v>614</v>
      </c>
      <c r="I19" s="43" t="s">
        <v>357</v>
      </c>
      <c r="J19" s="43" t="s">
        <v>357</v>
      </c>
      <c r="K19" s="43"/>
      <c r="L19" s="43"/>
      <c r="M19" s="51">
        <v>24</v>
      </c>
      <c r="N19" s="43" t="s">
        <v>655</v>
      </c>
      <c r="O19" s="43">
        <v>3</v>
      </c>
      <c r="P19" s="43" t="s">
        <v>592</v>
      </c>
      <c r="Q19" s="43" t="s">
        <v>433</v>
      </c>
      <c r="R19" s="43"/>
      <c r="S19" s="43"/>
      <c r="T19" s="43"/>
      <c r="U19" s="43">
        <v>3</v>
      </c>
      <c r="V19" s="43">
        <v>4</v>
      </c>
      <c r="W19" s="43" t="s">
        <v>646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22"/>
      <c r="B20" s="8" t="s">
        <v>27</v>
      </c>
      <c r="C20" s="8" t="s">
        <v>29</v>
      </c>
      <c r="D20" s="8" t="s">
        <v>171</v>
      </c>
      <c r="E20" s="43">
        <v>1</v>
      </c>
      <c r="F20" s="43"/>
      <c r="G20" s="43" t="s">
        <v>357</v>
      </c>
      <c r="H20" s="104" t="s">
        <v>614</v>
      </c>
      <c r="I20" s="43" t="s">
        <v>357</v>
      </c>
      <c r="J20" s="43" t="s">
        <v>357</v>
      </c>
      <c r="K20" s="43"/>
      <c r="L20" s="43"/>
      <c r="M20" s="43">
        <v>3</v>
      </c>
      <c r="N20" s="43" t="s">
        <v>655</v>
      </c>
      <c r="O20" s="43">
        <v>5</v>
      </c>
      <c r="P20" s="43" t="s">
        <v>592</v>
      </c>
      <c r="Q20" s="43"/>
      <c r="R20" s="43"/>
      <c r="S20" s="43"/>
      <c r="T20" s="43"/>
      <c r="U20" s="43">
        <v>1</v>
      </c>
      <c r="V20" s="43">
        <v>1.5</v>
      </c>
      <c r="W20" s="43" t="s">
        <v>647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24"/>
      <c r="B21" s="8" t="s">
        <v>25</v>
      </c>
      <c r="C21" s="8" t="s">
        <v>406</v>
      </c>
      <c r="D21" s="19" t="s">
        <v>407</v>
      </c>
      <c r="E21" s="43">
        <v>1</v>
      </c>
      <c r="F21" s="43"/>
      <c r="G21" s="43" t="s">
        <v>443</v>
      </c>
      <c r="H21" s="104" t="s">
        <v>619</v>
      </c>
      <c r="I21" s="43">
        <v>0.25</v>
      </c>
      <c r="J21" s="43">
        <v>0.25</v>
      </c>
      <c r="K21" s="43"/>
      <c r="L21" s="43"/>
      <c r="M21" s="43">
        <v>1</v>
      </c>
      <c r="N21" s="43" t="s">
        <v>655</v>
      </c>
      <c r="O21" s="43">
        <v>1</v>
      </c>
      <c r="P21" s="43" t="s">
        <v>592</v>
      </c>
      <c r="Q21" s="43"/>
      <c r="R21" s="43"/>
      <c r="S21" s="43"/>
      <c r="T21" s="43"/>
      <c r="U21" s="43">
        <v>0.5</v>
      </c>
      <c r="V21" s="43">
        <v>2</v>
      </c>
      <c r="W21" s="43" t="s">
        <v>646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24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104" t="s">
        <v>614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655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648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22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357</v>
      </c>
      <c r="H23" s="44" t="s">
        <v>615</v>
      </c>
      <c r="I23" s="43" t="s">
        <v>357</v>
      </c>
      <c r="J23" s="43" t="s">
        <v>357</v>
      </c>
      <c r="K23" s="43"/>
      <c r="L23" s="43"/>
      <c r="M23" s="43">
        <v>0</v>
      </c>
      <c r="N23" s="43" t="s">
        <v>658</v>
      </c>
      <c r="O23" s="43"/>
      <c r="P23" s="43"/>
      <c r="Q23" s="51" t="s">
        <v>432</v>
      </c>
      <c r="R23" s="43"/>
      <c r="S23" s="43"/>
      <c r="T23" s="43"/>
      <c r="U23" s="43">
        <v>0.5</v>
      </c>
      <c r="V23" s="43">
        <v>0.5</v>
      </c>
      <c r="W23" s="43" t="s">
        <v>647</v>
      </c>
      <c r="X23" s="35" t="s">
        <v>418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24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104" t="s">
        <v>616</v>
      </c>
      <c r="I24" s="43">
        <f>G24*0.2</f>
        <v>0.60000000000000009</v>
      </c>
      <c r="J24" s="43" t="s">
        <v>357</v>
      </c>
      <c r="K24" s="43"/>
      <c r="L24" s="43"/>
      <c r="M24" s="43">
        <v>12</v>
      </c>
      <c r="N24" s="43" t="s">
        <v>656</v>
      </c>
      <c r="O24" s="43">
        <v>18</v>
      </c>
      <c r="P24" s="43" t="s">
        <v>593</v>
      </c>
      <c r="Q24" s="43"/>
      <c r="R24" s="43"/>
      <c r="S24" s="43"/>
      <c r="T24" s="43"/>
      <c r="U24" s="43">
        <v>1.5</v>
      </c>
      <c r="V24" s="43">
        <v>2</v>
      </c>
      <c r="W24" s="43" t="s">
        <v>646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24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104" t="s">
        <v>616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656</v>
      </c>
      <c r="O25" s="43">
        <v>10</v>
      </c>
      <c r="P25" s="43" t="s">
        <v>593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647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23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357</v>
      </c>
      <c r="H26" s="107" t="s">
        <v>618</v>
      </c>
      <c r="I26" s="43" t="s">
        <v>357</v>
      </c>
      <c r="J26" s="43" t="s">
        <v>357</v>
      </c>
      <c r="K26" s="43"/>
      <c r="L26" s="43"/>
      <c r="M26" s="51">
        <v>18</v>
      </c>
      <c r="N26" s="43" t="s">
        <v>656</v>
      </c>
      <c r="O26" s="51">
        <v>18</v>
      </c>
      <c r="P26" s="43" t="s">
        <v>592</v>
      </c>
      <c r="Q26" s="43"/>
      <c r="R26" s="43"/>
      <c r="S26" s="43"/>
      <c r="T26" s="43"/>
      <c r="U26" s="43">
        <v>1.5</v>
      </c>
      <c r="V26" s="43">
        <v>4</v>
      </c>
      <c r="W26" s="43" t="s">
        <v>646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597</v>
      </c>
      <c r="C27" s="100" t="s">
        <v>595</v>
      </c>
      <c r="D27" s="101" t="s">
        <v>596</v>
      </c>
      <c r="E27" s="43">
        <v>2</v>
      </c>
      <c r="F27" s="43"/>
      <c r="G27" s="43"/>
      <c r="H27" s="43" t="s">
        <v>625</v>
      </c>
      <c r="I27" s="43"/>
      <c r="J27" s="43"/>
      <c r="K27" s="43"/>
      <c r="L27" s="43"/>
      <c r="M27" s="43"/>
      <c r="N27" s="43"/>
      <c r="O27" s="99">
        <v>2</v>
      </c>
      <c r="P27" s="43" t="s">
        <v>593</v>
      </c>
      <c r="Q27" s="43" t="s">
        <v>598</v>
      </c>
      <c r="R27" s="43"/>
      <c r="S27" s="43"/>
      <c r="T27" s="43"/>
      <c r="U27" s="43"/>
      <c r="V27" s="43"/>
      <c r="W27" s="43" t="s">
        <v>646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24"/>
      <c r="B28" s="8" t="s">
        <v>25</v>
      </c>
      <c r="C28" s="8" t="s">
        <v>62</v>
      </c>
      <c r="D28" s="19" t="s">
        <v>626</v>
      </c>
      <c r="E28" s="43">
        <v>2</v>
      </c>
      <c r="F28" s="43"/>
      <c r="G28" s="43">
        <v>1</v>
      </c>
      <c r="H28" s="104" t="s">
        <v>619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656</v>
      </c>
      <c r="O28" s="43">
        <v>1</v>
      </c>
      <c r="P28" s="43" t="s">
        <v>592</v>
      </c>
      <c r="Q28" s="51" t="s">
        <v>599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647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24"/>
      <c r="B29" s="8" t="s">
        <v>25</v>
      </c>
      <c r="C29" s="8" t="s">
        <v>106</v>
      </c>
      <c r="D29" s="19" t="s">
        <v>371</v>
      </c>
      <c r="E29" s="43">
        <v>2</v>
      </c>
      <c r="F29" s="43"/>
      <c r="G29" s="43">
        <v>3</v>
      </c>
      <c r="H29" s="104" t="s">
        <v>616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655</v>
      </c>
      <c r="O29" s="43">
        <v>1</v>
      </c>
      <c r="P29" s="43" t="s">
        <v>592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646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24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104" t="s">
        <v>616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655</v>
      </c>
      <c r="O30" s="43">
        <v>1</v>
      </c>
      <c r="P30" s="43" t="s">
        <v>592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646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24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104" t="s">
        <v>616</v>
      </c>
      <c r="I31" s="43">
        <f>G31*0.2</f>
        <v>0.60000000000000009</v>
      </c>
      <c r="J31" s="43" t="s">
        <v>412</v>
      </c>
      <c r="K31" s="43">
        <v>2</v>
      </c>
      <c r="L31" s="43">
        <f t="shared" si="3"/>
        <v>1</v>
      </c>
      <c r="M31" s="43">
        <v>3</v>
      </c>
      <c r="N31" s="43" t="s">
        <v>655</v>
      </c>
      <c r="O31" s="43">
        <v>1</v>
      </c>
      <c r="P31" s="43" t="s">
        <v>592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646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24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104" t="s">
        <v>616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655</v>
      </c>
      <c r="O32" s="43">
        <v>1</v>
      </c>
      <c r="P32" s="43" t="s">
        <v>593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646</v>
      </c>
      <c r="X32" s="35" t="s">
        <v>423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24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104" t="s">
        <v>616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655</v>
      </c>
      <c r="O33" s="43">
        <v>1</v>
      </c>
      <c r="P33" s="43" t="s">
        <v>593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646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24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104" t="s">
        <v>616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661</v>
      </c>
      <c r="O34" s="43">
        <v>1</v>
      </c>
      <c r="P34" s="43" t="s">
        <v>593</v>
      </c>
      <c r="Q34" s="43"/>
      <c r="R34" s="43"/>
      <c r="S34" s="43"/>
      <c r="T34" s="43"/>
      <c r="U34" s="43">
        <v>0.25</v>
      </c>
      <c r="V34" s="43">
        <v>0.5</v>
      </c>
      <c r="W34" s="43" t="s">
        <v>646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27"/>
      <c r="B35" s="128" t="s">
        <v>670</v>
      </c>
      <c r="C35" s="128" t="s">
        <v>671</v>
      </c>
      <c r="D35" s="129" t="s">
        <v>672</v>
      </c>
      <c r="E35" s="130">
        <v>2</v>
      </c>
      <c r="F35" s="130"/>
      <c r="G35" s="130" t="s">
        <v>443</v>
      </c>
      <c r="H35" s="131" t="s">
        <v>616</v>
      </c>
      <c r="I35" s="130"/>
      <c r="J35" s="130">
        <v>0.25</v>
      </c>
      <c r="K35" s="130"/>
      <c r="L35" s="130"/>
      <c r="M35" s="130">
        <v>4</v>
      </c>
      <c r="N35" s="130" t="s">
        <v>673</v>
      </c>
      <c r="O35" s="130">
        <v>3</v>
      </c>
      <c r="P35" s="130" t="s">
        <v>674</v>
      </c>
      <c r="Q35" s="130"/>
      <c r="R35" s="130">
        <v>1</v>
      </c>
      <c r="S35" s="130">
        <v>1</v>
      </c>
      <c r="T35" s="130">
        <v>0.25</v>
      </c>
      <c r="U35" s="130">
        <v>0.5</v>
      </c>
      <c r="V35" s="130">
        <v>1</v>
      </c>
      <c r="W35" s="130" t="s">
        <v>675</v>
      </c>
      <c r="X35" s="130"/>
      <c r="Y35" s="130"/>
      <c r="Z35" s="130"/>
      <c r="AA35" s="130"/>
      <c r="AB35" s="130"/>
      <c r="AC35" s="132"/>
      <c r="AD35" s="133"/>
      <c r="AE35" s="134"/>
      <c r="AF35" s="135"/>
      <c r="AG35" s="134"/>
      <c r="AH35" s="135"/>
      <c r="AI35" s="135"/>
      <c r="AJ35" s="135"/>
      <c r="AK35" s="135"/>
      <c r="AL35" s="133"/>
    </row>
    <row r="36" spans="1:40" customFormat="1" x14ac:dyDescent="0.25">
      <c r="A36" s="127"/>
      <c r="B36" s="136" t="s">
        <v>670</v>
      </c>
      <c r="C36" s="136" t="s">
        <v>671</v>
      </c>
      <c r="D36" s="137" t="s">
        <v>676</v>
      </c>
      <c r="E36" s="138">
        <v>2</v>
      </c>
      <c r="F36" s="138"/>
      <c r="G36" s="138">
        <v>1</v>
      </c>
      <c r="H36" s="139" t="s">
        <v>619</v>
      </c>
      <c r="I36" s="138">
        <v>0.2</v>
      </c>
      <c r="J36" s="138">
        <v>0.25</v>
      </c>
      <c r="K36" s="138"/>
      <c r="L36" s="138"/>
      <c r="M36" s="138">
        <v>2</v>
      </c>
      <c r="N36" s="138" t="s">
        <v>673</v>
      </c>
      <c r="O36" s="138"/>
      <c r="P36" s="138"/>
      <c r="Q36" s="138"/>
      <c r="R36" s="138">
        <v>1</v>
      </c>
      <c r="S36" s="138">
        <v>1</v>
      </c>
      <c r="T36" s="138">
        <v>0.25</v>
      </c>
      <c r="U36" s="138">
        <v>0.25</v>
      </c>
      <c r="V36" s="138">
        <v>0.5</v>
      </c>
      <c r="W36" s="138" t="s">
        <v>675</v>
      </c>
      <c r="X36" s="138"/>
      <c r="Y36" s="138"/>
      <c r="Z36" s="138"/>
      <c r="AA36" s="138"/>
      <c r="AB36" s="138"/>
      <c r="AC36" s="140"/>
      <c r="AD36" s="136"/>
      <c r="AE36" s="141"/>
      <c r="AF36" s="142"/>
      <c r="AG36" s="141"/>
      <c r="AH36" s="142"/>
      <c r="AI36" s="142"/>
      <c r="AJ36" s="142"/>
      <c r="AK36" s="142"/>
      <c r="AL36" s="136"/>
    </row>
    <row r="37" spans="1:40" customFormat="1" x14ac:dyDescent="0.25">
      <c r="A37" s="127"/>
      <c r="B37" s="136" t="s">
        <v>670</v>
      </c>
      <c r="C37" s="136" t="s">
        <v>671</v>
      </c>
      <c r="D37" s="137" t="s">
        <v>677</v>
      </c>
      <c r="E37" s="138">
        <v>2</v>
      </c>
      <c r="F37" s="138"/>
      <c r="G37" s="138">
        <v>0.5</v>
      </c>
      <c r="H37" s="139" t="s">
        <v>619</v>
      </c>
      <c r="I37" s="138">
        <v>0.1</v>
      </c>
      <c r="J37" s="138">
        <v>0.25</v>
      </c>
      <c r="K37" s="138"/>
      <c r="L37" s="138"/>
      <c r="M37" s="138">
        <v>2</v>
      </c>
      <c r="N37" s="138" t="s">
        <v>673</v>
      </c>
      <c r="O37" s="143">
        <v>5</v>
      </c>
      <c r="P37" s="138" t="s">
        <v>674</v>
      </c>
      <c r="Q37" s="138" t="s">
        <v>678</v>
      </c>
      <c r="R37" s="138">
        <v>0.5</v>
      </c>
      <c r="S37" s="138">
        <v>0.5</v>
      </c>
      <c r="T37" s="138">
        <v>0.125</v>
      </c>
      <c r="U37" s="138">
        <v>0.25</v>
      </c>
      <c r="V37" s="138">
        <v>0.5</v>
      </c>
      <c r="W37" s="138" t="s">
        <v>675</v>
      </c>
      <c r="X37" s="138"/>
      <c r="Y37" s="138"/>
      <c r="Z37" s="138"/>
      <c r="AA37" s="138"/>
      <c r="AB37" s="138"/>
      <c r="AC37" s="140"/>
      <c r="AD37" s="136"/>
      <c r="AE37" s="141"/>
      <c r="AF37" s="142"/>
      <c r="AG37" s="141"/>
      <c r="AH37" s="142"/>
      <c r="AI37" s="142"/>
      <c r="AJ37" s="142"/>
      <c r="AK37" s="142"/>
      <c r="AL37" s="136"/>
    </row>
    <row r="38" spans="1:40" x14ac:dyDescent="0.25">
      <c r="A38" s="124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104" t="s">
        <v>614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655</v>
      </c>
      <c r="O38" s="43">
        <v>2</v>
      </c>
      <c r="P38" s="43" t="s">
        <v>593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650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24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104" t="s">
        <v>620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656</v>
      </c>
      <c r="O39" s="43">
        <v>6</v>
      </c>
      <c r="P39" s="43" t="s">
        <v>593</v>
      </c>
      <c r="R39" s="43"/>
      <c r="S39" s="43"/>
      <c r="T39" s="43"/>
      <c r="U39" s="43">
        <v>0.5</v>
      </c>
      <c r="V39" s="43">
        <v>1</v>
      </c>
      <c r="W39" s="43" t="s">
        <v>650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24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104" t="s">
        <v>619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660</v>
      </c>
      <c r="O40" s="43">
        <v>2</v>
      </c>
      <c r="P40" s="43" t="s">
        <v>592</v>
      </c>
      <c r="Q40" s="43"/>
      <c r="R40" s="43"/>
      <c r="S40" s="43"/>
      <c r="T40" s="43"/>
      <c r="U40" s="43">
        <v>1</v>
      </c>
      <c r="V40" s="43">
        <v>2</v>
      </c>
      <c r="W40" s="43" t="s">
        <v>647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10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2"/>
    </row>
    <row r="42" spans="1:40" x14ac:dyDescent="0.25">
      <c r="B42" s="6" t="s">
        <v>679</v>
      </c>
      <c r="C42" s="6" t="s">
        <v>189</v>
      </c>
      <c r="D42" s="15" t="s">
        <v>682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683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2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441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427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628</v>
      </c>
      <c r="D58" s="10"/>
      <c r="E58" s="44" t="s">
        <v>629</v>
      </c>
      <c r="F58" s="44"/>
      <c r="G58" s="44" t="s">
        <v>630</v>
      </c>
      <c r="H58" s="109" t="s">
        <v>631</v>
      </c>
      <c r="I58" s="110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632</v>
      </c>
      <c r="C59" s="10" t="s">
        <v>633</v>
      </c>
      <c r="D59" s="19" t="s">
        <v>634</v>
      </c>
      <c r="E59" s="44" t="s">
        <v>635</v>
      </c>
      <c r="F59" s="111"/>
      <c r="G59" s="44">
        <v>3</v>
      </c>
      <c r="H59" s="113">
        <f>33-6</f>
        <v>27</v>
      </c>
      <c r="I59" s="113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636</v>
      </c>
      <c r="F60" s="44"/>
      <c r="G60" s="44">
        <v>9</v>
      </c>
      <c r="H60" s="113" t="s">
        <v>637</v>
      </c>
      <c r="I60" s="113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638</v>
      </c>
      <c r="F61" s="44"/>
      <c r="G61" s="44">
        <v>12</v>
      </c>
      <c r="H61" s="113" t="s">
        <v>637</v>
      </c>
      <c r="I61" s="113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639</v>
      </c>
      <c r="E62" s="44" t="s">
        <v>635</v>
      </c>
      <c r="F62" s="44"/>
      <c r="G62" s="44">
        <v>1</v>
      </c>
      <c r="H62" s="113">
        <f>33-6</f>
        <v>27</v>
      </c>
      <c r="I62" s="113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636</v>
      </c>
      <c r="F63" s="44"/>
      <c r="G63" s="44">
        <v>5</v>
      </c>
      <c r="H63" s="113">
        <v>30</v>
      </c>
      <c r="I63" s="113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638</v>
      </c>
      <c r="F64" s="44"/>
      <c r="G64" s="44">
        <v>7</v>
      </c>
      <c r="H64" s="113">
        <v>30</v>
      </c>
      <c r="I64" s="113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640</v>
      </c>
      <c r="D65" s="19"/>
      <c r="E65" s="44" t="s">
        <v>635</v>
      </c>
      <c r="F65" s="44"/>
      <c r="G65" s="44">
        <v>5</v>
      </c>
      <c r="H65" s="112"/>
      <c r="I65" s="11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636</v>
      </c>
      <c r="F66" s="44"/>
      <c r="G66" s="44">
        <v>10</v>
      </c>
      <c r="H66" s="112"/>
      <c r="I66" s="113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641</v>
      </c>
      <c r="D67" s="10" t="s">
        <v>642</v>
      </c>
      <c r="E67" s="44"/>
      <c r="F67" s="44"/>
      <c r="G67" s="44">
        <v>5</v>
      </c>
      <c r="H67" s="112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</row>
    <row r="68" spans="2:38" x14ac:dyDescent="0.25">
      <c r="B68" s="8"/>
      <c r="C68" s="8"/>
      <c r="D68" s="10" t="s">
        <v>643</v>
      </c>
      <c r="E68" s="44"/>
      <c r="F68" s="44"/>
      <c r="G68" s="44">
        <v>2</v>
      </c>
      <c r="H68" s="112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</row>
    <row r="69" spans="2:38" x14ac:dyDescent="0.25">
      <c r="B69" s="8"/>
      <c r="C69" s="8"/>
      <c r="D69" s="10" t="s">
        <v>644</v>
      </c>
      <c r="E69" s="44"/>
      <c r="F69" s="44"/>
      <c r="G69" s="44">
        <v>0.25</v>
      </c>
      <c r="H69" s="112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</row>
    <row r="70" spans="2:38" x14ac:dyDescent="0.25">
      <c r="B70" s="94"/>
      <c r="C70" s="94"/>
      <c r="D70" s="114"/>
      <c r="E70" s="115"/>
      <c r="F70" s="115"/>
      <c r="G70" s="115"/>
      <c r="H70" s="116"/>
      <c r="I70" s="117"/>
    </row>
    <row r="71" spans="2:38" x14ac:dyDescent="0.25">
      <c r="B71" s="94"/>
      <c r="C71" s="94"/>
      <c r="D71" s="114"/>
      <c r="E71" s="115"/>
      <c r="F71" s="115"/>
      <c r="G71" s="115"/>
      <c r="H71" s="116"/>
      <c r="I71" s="117"/>
    </row>
    <row r="72" spans="2:38" x14ac:dyDescent="0.25">
      <c r="B72" s="94"/>
      <c r="C72" s="94"/>
      <c r="D72" s="114"/>
      <c r="E72" s="115"/>
      <c r="F72" s="115"/>
      <c r="G72" s="115"/>
      <c r="H72" s="116"/>
      <c r="I72" s="117"/>
    </row>
    <row r="73" spans="2:38" x14ac:dyDescent="0.25">
      <c r="B73" s="94"/>
      <c r="C73" s="94"/>
      <c r="D73" s="114"/>
      <c r="E73" s="115"/>
      <c r="F73" s="115"/>
      <c r="G73" s="115"/>
      <c r="H73" s="116"/>
      <c r="I73" s="117"/>
    </row>
    <row r="74" spans="2:38" x14ac:dyDescent="0.25">
      <c r="D74" s="45" t="s">
        <v>464</v>
      </c>
      <c r="E74" s="45">
        <f>G57+I57+K57+L57+S57+T57</f>
        <v>70.025000000000006</v>
      </c>
    </row>
    <row r="75" spans="2:38" x14ac:dyDescent="0.25">
      <c r="D75" s="45" t="s">
        <v>465</v>
      </c>
      <c r="E75" s="45" t="e">
        <f>#REF!+#REF!</f>
        <v>#REF!</v>
      </c>
    </row>
    <row r="76" spans="2:38" x14ac:dyDescent="0.25">
      <c r="D76" s="45" t="s">
        <v>466</v>
      </c>
      <c r="E76" s="45">
        <f>M57+O57</f>
        <v>291</v>
      </c>
    </row>
  </sheetData>
  <mergeCells count="1">
    <mergeCell ref="B41:AL41"/>
  </mergeCells>
  <phoneticPr fontId="7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59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58" priority="162" operator="equal">
      <formula>"顺延"</formula>
    </cfRule>
    <cfRule type="containsText" dxfId="57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56" priority="161" operator="equal">
      <formula>"已完成"</formula>
    </cfRule>
  </conditionalFormatting>
  <conditionalFormatting sqref="B58:I58 B59:G73 I59:I73 H59:H64 J67:AL69">
    <cfRule type="cellIs" dxfId="55" priority="38" stopIfTrue="1" operator="equal">
      <formula>"TBD"</formula>
    </cfRule>
  </conditionalFormatting>
  <conditionalFormatting sqref="AC19:AD19 AC20:AE20 Y26:AL26 AG27:AL27 X27:AD27">
    <cfRule type="cellIs" dxfId="54" priority="35" operator="equal">
      <formula>"TBD"</formula>
    </cfRule>
  </conditionalFormatting>
  <conditionalFormatting sqref="E34:G34 I34">
    <cfRule type="cellIs" dxfId="53" priority="33" operator="equal">
      <formula>"顺延"</formula>
    </cfRule>
    <cfRule type="containsText" dxfId="52" priority="34" operator="containsText" text="已完成">
      <formula>NOT(ISERROR(SEARCH("已完成",E34)))</formula>
    </cfRule>
  </conditionalFormatting>
  <conditionalFormatting sqref="E34:G34 I34">
    <cfRule type="cellIs" dxfId="51" priority="32" operator="equal">
      <formula>"已完成"</formula>
    </cfRule>
  </conditionalFormatting>
  <conditionalFormatting sqref="X23:AL23">
    <cfRule type="cellIs" dxfId="50" priority="18" operator="equal">
      <formula>"TBD"</formula>
    </cfRule>
  </conditionalFormatting>
  <conditionalFormatting sqref="AC23">
    <cfRule type="cellIs" dxfId="49" priority="17" operator="equal">
      <formula>"已完成"</formula>
    </cfRule>
  </conditionalFormatting>
  <conditionalFormatting sqref="V23:W23">
    <cfRule type="cellIs" dxfId="48" priority="16" operator="equal">
      <formula>"TBD"</formula>
    </cfRule>
  </conditionalFormatting>
  <conditionalFormatting sqref="N23">
    <cfRule type="cellIs" dxfId="47" priority="15" operator="equal">
      <formula>"TBD"</formula>
    </cfRule>
  </conditionalFormatting>
  <conditionalFormatting sqref="E28:G28 I28">
    <cfRule type="cellIs" dxfId="46" priority="9" operator="equal">
      <formula>"顺延"</formula>
    </cfRule>
    <cfRule type="containsText" dxfId="45" priority="10" operator="containsText" text="已完成">
      <formula>NOT(ISERROR(SEARCH("已完成",E28)))</formula>
    </cfRule>
  </conditionalFormatting>
  <conditionalFormatting sqref="E28:G28 I28">
    <cfRule type="cellIs" dxfId="44" priority="8" operator="equal">
      <formula>"已完成"</formula>
    </cfRule>
  </conditionalFormatting>
  <conditionalFormatting sqref="G16">
    <cfRule type="cellIs" dxfId="43" priority="7" operator="equal">
      <formula>"TBD"</formula>
    </cfRule>
  </conditionalFormatting>
  <conditionalFormatting sqref="B39:M39">
    <cfRule type="cellIs" dxfId="42" priority="6" operator="equal">
      <formula>"TBD"</formula>
    </cfRule>
  </conditionalFormatting>
  <conditionalFormatting sqref="AE39">
    <cfRule type="cellIs" dxfId="41" priority="4" operator="equal">
      <formula>"顺延"</formula>
    </cfRule>
    <cfRule type="containsText" dxfId="40" priority="5" operator="containsText" text="已完成">
      <formula>NOT(ISERROR(SEARCH("已完成",AE39)))</formula>
    </cfRule>
  </conditionalFormatting>
  <conditionalFormatting sqref="AE39">
    <cfRule type="cellIs" dxfId="39" priority="3" operator="equal">
      <formula>"已完成"</formula>
    </cfRule>
  </conditionalFormatting>
  <conditionalFormatting sqref="V39:W39">
    <cfRule type="cellIs" dxfId="38" priority="2" operator="equal">
      <formula>"TBD"</formula>
    </cfRule>
  </conditionalFormatting>
  <conditionalFormatting sqref="N39">
    <cfRule type="cellIs" dxfId="3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33" thickBot="1" x14ac:dyDescent="0.3">
      <c r="D1" s="65" t="s">
        <v>512</v>
      </c>
      <c r="E1" s="65" t="s">
        <v>513</v>
      </c>
    </row>
    <row r="2" spans="4:5" x14ac:dyDescent="0.25">
      <c r="D2" s="73"/>
      <c r="E2" s="73"/>
    </row>
    <row r="3" spans="4:5" x14ac:dyDescent="0.25">
      <c r="D3" s="78" t="s">
        <v>516</v>
      </c>
      <c r="E3" s="78" t="s">
        <v>517</v>
      </c>
    </row>
    <row r="4" spans="4:5" x14ac:dyDescent="0.25">
      <c r="D4" s="78" t="s">
        <v>521</v>
      </c>
      <c r="E4" s="78" t="s">
        <v>522</v>
      </c>
    </row>
    <row r="5" spans="4:5" x14ac:dyDescent="0.25">
      <c r="D5" s="78" t="s">
        <v>527</v>
      </c>
      <c r="E5" s="78" t="s">
        <v>528</v>
      </c>
    </row>
    <row r="6" spans="4:5" x14ac:dyDescent="0.25">
      <c r="D6" s="78" t="s">
        <v>533</v>
      </c>
      <c r="E6" s="78" t="s">
        <v>534</v>
      </c>
    </row>
    <row r="7" spans="4:5" x14ac:dyDescent="0.25">
      <c r="D7" s="78" t="s">
        <v>538</v>
      </c>
      <c r="E7" s="96" t="s">
        <v>539</v>
      </c>
    </row>
    <row r="8" spans="4:5" x14ac:dyDescent="0.25">
      <c r="D8" s="78" t="s">
        <v>544</v>
      </c>
      <c r="E8" s="78" t="s">
        <v>545</v>
      </c>
    </row>
    <row r="9" spans="4:5" x14ac:dyDescent="0.25">
      <c r="D9" s="83" t="s">
        <v>549</v>
      </c>
      <c r="E9" s="78" t="s">
        <v>550</v>
      </c>
    </row>
    <row r="10" spans="4:5" x14ac:dyDescent="0.25">
      <c r="D10" s="78" t="s">
        <v>552</v>
      </c>
      <c r="E10" s="120" t="s">
        <v>553</v>
      </c>
    </row>
    <row r="11" spans="4:5" x14ac:dyDescent="0.25">
      <c r="D11" s="78" t="s">
        <v>556</v>
      </c>
      <c r="E11" s="78" t="s">
        <v>557</v>
      </c>
    </row>
    <row r="12" spans="4:5" x14ac:dyDescent="0.25">
      <c r="D12" s="78" t="s">
        <v>561</v>
      </c>
      <c r="E12" s="75"/>
    </row>
    <row r="13" spans="4:5" x14ac:dyDescent="0.25">
      <c r="D13" s="83" t="s">
        <v>564</v>
      </c>
      <c r="E13" s="75"/>
    </row>
    <row r="14" spans="4:5" x14ac:dyDescent="0.25">
      <c r="D14" s="83" t="s">
        <v>566</v>
      </c>
      <c r="E14" s="77"/>
    </row>
    <row r="15" spans="4:5" x14ac:dyDescent="0.25">
      <c r="D15" s="78" t="s">
        <v>567</v>
      </c>
      <c r="E15" s="77"/>
    </row>
    <row r="16" spans="4:5" x14ac:dyDescent="0.25">
      <c r="D16" s="78" t="s">
        <v>570</v>
      </c>
      <c r="E16" s="78" t="s">
        <v>571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605</v>
      </c>
      <c r="I18" s="38" t="s">
        <v>445</v>
      </c>
      <c r="J18" s="38" t="s">
        <v>410</v>
      </c>
      <c r="K18" s="38" t="s">
        <v>444</v>
      </c>
      <c r="L18" s="38" t="s">
        <v>446</v>
      </c>
      <c r="M18" s="38" t="s">
        <v>461</v>
      </c>
      <c r="N18" s="38" t="s">
        <v>627</v>
      </c>
      <c r="O18" s="38" t="s">
        <v>462</v>
      </c>
      <c r="P18" s="38" t="s">
        <v>603</v>
      </c>
      <c r="Q18" s="38" t="s">
        <v>431</v>
      </c>
      <c r="R18" s="38" t="s">
        <v>152</v>
      </c>
      <c r="S18" s="38" t="s">
        <v>463</v>
      </c>
      <c r="T18" s="38" t="s">
        <v>455</v>
      </c>
      <c r="U18" s="38" t="s">
        <v>413</v>
      </c>
      <c r="V18" s="38" t="s">
        <v>409</v>
      </c>
      <c r="W18" s="102" t="s">
        <v>606</v>
      </c>
      <c r="X18" s="38" t="s">
        <v>414</v>
      </c>
      <c r="Y18" s="38" t="s">
        <v>149</v>
      </c>
      <c r="Z18" s="38" t="s">
        <v>150</v>
      </c>
      <c r="AA18" s="38" t="s">
        <v>151</v>
      </c>
      <c r="AB18" s="38" t="s">
        <v>153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24"/>
      <c r="B19" s="8" t="s">
        <v>25</v>
      </c>
      <c r="C19" s="8" t="s">
        <v>62</v>
      </c>
      <c r="D19" s="19" t="s">
        <v>626</v>
      </c>
      <c r="E19" s="43">
        <v>1</v>
      </c>
      <c r="F19" s="43"/>
      <c r="G19" s="43">
        <v>1</v>
      </c>
      <c r="H19" s="104" t="s">
        <v>619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656</v>
      </c>
      <c r="O19" s="43">
        <v>1</v>
      </c>
      <c r="P19" s="43" t="s">
        <v>592</v>
      </c>
      <c r="Q19" s="51" t="s">
        <v>599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647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24"/>
      <c r="B20" s="8" t="s">
        <v>25</v>
      </c>
      <c r="C20" s="8" t="s">
        <v>106</v>
      </c>
      <c r="D20" s="19" t="s">
        <v>371</v>
      </c>
      <c r="E20" s="43">
        <v>1</v>
      </c>
      <c r="F20" s="43"/>
      <c r="G20" s="43">
        <v>3</v>
      </c>
      <c r="H20" s="104" t="s">
        <v>616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655</v>
      </c>
      <c r="O20" s="43">
        <v>1</v>
      </c>
      <c r="P20" s="43" t="s">
        <v>592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646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24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104" t="s">
        <v>616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655</v>
      </c>
      <c r="O21" s="43">
        <v>1</v>
      </c>
      <c r="P21" s="43" t="s">
        <v>592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646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24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104" t="s">
        <v>616</v>
      </c>
      <c r="I22" s="43">
        <f t="shared" si="0"/>
        <v>0.60000000000000009</v>
      </c>
      <c r="J22" s="43" t="s">
        <v>412</v>
      </c>
      <c r="K22" s="43">
        <v>2</v>
      </c>
      <c r="L22" s="43">
        <f>K22*0.5</f>
        <v>1</v>
      </c>
      <c r="M22" s="43">
        <v>3</v>
      </c>
      <c r="N22" s="43" t="s">
        <v>655</v>
      </c>
      <c r="O22" s="43">
        <v>1</v>
      </c>
      <c r="P22" s="43" t="s">
        <v>592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646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24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104" t="s">
        <v>616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655</v>
      </c>
      <c r="O23" s="43">
        <v>1</v>
      </c>
      <c r="P23" s="43" t="s">
        <v>593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646</v>
      </c>
      <c r="X23" s="35" t="s">
        <v>423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24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104" t="s">
        <v>616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655</v>
      </c>
      <c r="O24" s="43">
        <v>1</v>
      </c>
      <c r="P24" s="43" t="s">
        <v>593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646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23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357</v>
      </c>
      <c r="H25" s="107" t="s">
        <v>618</v>
      </c>
      <c r="I25" s="43" t="s">
        <v>357</v>
      </c>
      <c r="J25" s="43" t="s">
        <v>357</v>
      </c>
      <c r="K25" s="43"/>
      <c r="L25" s="43"/>
      <c r="M25" s="51">
        <v>18</v>
      </c>
      <c r="N25" s="43" t="s">
        <v>656</v>
      </c>
      <c r="O25" s="51">
        <v>18</v>
      </c>
      <c r="P25" s="43" t="s">
        <v>592</v>
      </c>
      <c r="Q25" s="43"/>
      <c r="R25" s="43"/>
      <c r="S25" s="43"/>
      <c r="T25" s="43"/>
      <c r="U25" s="43">
        <v>1.5</v>
      </c>
      <c r="V25" s="43">
        <v>4</v>
      </c>
      <c r="W25" s="43" t="s">
        <v>646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597</v>
      </c>
      <c r="C26" s="100" t="s">
        <v>595</v>
      </c>
      <c r="D26" s="101" t="s">
        <v>596</v>
      </c>
      <c r="E26" s="43">
        <v>1</v>
      </c>
      <c r="F26" s="43"/>
      <c r="G26" s="43"/>
      <c r="H26" s="43" t="s">
        <v>625</v>
      </c>
      <c r="I26" s="43"/>
      <c r="J26" s="43"/>
      <c r="K26" s="43"/>
      <c r="L26" s="43"/>
      <c r="M26" s="43"/>
      <c r="N26" s="43"/>
      <c r="O26" s="99">
        <v>2</v>
      </c>
      <c r="P26" s="43" t="s">
        <v>593</v>
      </c>
      <c r="Q26" s="43" t="s">
        <v>598</v>
      </c>
      <c r="R26" s="43"/>
      <c r="S26" s="43"/>
      <c r="T26" s="43"/>
      <c r="U26" s="43"/>
      <c r="V26" s="43"/>
      <c r="W26" s="43" t="s">
        <v>646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24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104" t="s">
        <v>619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656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650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24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104" t="s">
        <v>616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661</v>
      </c>
      <c r="O28" s="43">
        <v>1</v>
      </c>
      <c r="P28" s="43" t="s">
        <v>593</v>
      </c>
      <c r="Q28" s="43"/>
      <c r="R28" s="43"/>
      <c r="S28" s="43"/>
      <c r="T28" s="43"/>
      <c r="U28" s="43">
        <v>0.25</v>
      </c>
      <c r="V28" s="43">
        <v>0.5</v>
      </c>
      <c r="W28" s="43" t="s">
        <v>646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24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104" t="s">
        <v>614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655</v>
      </c>
      <c r="O29" s="43">
        <v>2</v>
      </c>
      <c r="P29" s="43" t="s">
        <v>593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650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24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443</v>
      </c>
      <c r="H30" s="107" t="s">
        <v>616</v>
      </c>
      <c r="I30" s="43"/>
      <c r="J30" s="43">
        <v>0.25</v>
      </c>
      <c r="K30" s="43"/>
      <c r="L30" s="43"/>
      <c r="M30" s="43">
        <v>4</v>
      </c>
      <c r="N30" s="43" t="s">
        <v>656</v>
      </c>
      <c r="O30" s="43">
        <v>3</v>
      </c>
      <c r="P30" s="43" t="s">
        <v>593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650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24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104" t="s">
        <v>620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656</v>
      </c>
      <c r="O31" s="43">
        <v>6</v>
      </c>
      <c r="P31" s="43" t="s">
        <v>593</v>
      </c>
      <c r="Q31" s="43"/>
      <c r="R31" s="43"/>
      <c r="S31" s="43"/>
      <c r="T31" s="40"/>
      <c r="U31" s="43">
        <v>0.5</v>
      </c>
      <c r="V31" s="43">
        <v>1</v>
      </c>
      <c r="W31" s="43" t="s">
        <v>650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24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104" t="s">
        <v>619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660</v>
      </c>
      <c r="O32" s="43">
        <v>2</v>
      </c>
      <c r="P32" s="43" t="s">
        <v>592</v>
      </c>
      <c r="Q32" s="43"/>
      <c r="R32" s="43"/>
      <c r="S32" s="43"/>
      <c r="T32" s="43"/>
      <c r="U32" s="43">
        <v>1</v>
      </c>
      <c r="V32" s="43">
        <v>2</v>
      </c>
      <c r="W32" s="43" t="s">
        <v>647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24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104" t="s">
        <v>616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660</v>
      </c>
      <c r="O33" s="43">
        <v>1</v>
      </c>
      <c r="P33" s="43" t="s">
        <v>592</v>
      </c>
      <c r="Q33" s="43"/>
      <c r="R33" s="43"/>
      <c r="S33" s="43"/>
      <c r="T33" s="43"/>
      <c r="U33" s="43">
        <v>0.5</v>
      </c>
      <c r="V33" s="43">
        <v>1</v>
      </c>
      <c r="W33" s="43" t="s">
        <v>646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24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104" t="s">
        <v>616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655</v>
      </c>
      <c r="O34" s="43">
        <v>1</v>
      </c>
      <c r="P34" s="43" t="s">
        <v>593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646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24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104" t="s">
        <v>616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655</v>
      </c>
      <c r="O35" s="43">
        <v>1</v>
      </c>
      <c r="P35" s="43" t="s">
        <v>593</v>
      </c>
      <c r="Q35" s="43"/>
      <c r="R35" s="43"/>
      <c r="S35" s="43"/>
      <c r="T35" s="43"/>
      <c r="U35" s="43">
        <v>0.5</v>
      </c>
      <c r="V35" s="43">
        <v>1</v>
      </c>
      <c r="W35" s="43" t="s">
        <v>646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24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104" t="s">
        <v>616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656</v>
      </c>
      <c r="P36" s="43">
        <v>2</v>
      </c>
      <c r="Q36" s="51">
        <v>1</v>
      </c>
      <c r="R36" s="43" t="s">
        <v>593</v>
      </c>
      <c r="S36" s="51" t="s">
        <v>600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646</v>
      </c>
      <c r="Z36" s="35" t="s">
        <v>422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24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104" t="s">
        <v>619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656</v>
      </c>
      <c r="O37" s="43">
        <v>2</v>
      </c>
      <c r="P37" s="43" t="s">
        <v>593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649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24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104" t="s">
        <v>619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656</v>
      </c>
      <c r="O38" s="51">
        <v>5</v>
      </c>
      <c r="P38" s="43" t="s">
        <v>593</v>
      </c>
      <c r="Q38" s="43" t="s">
        <v>434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650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24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104" t="s">
        <v>619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655</v>
      </c>
      <c r="O39" s="43">
        <v>2</v>
      </c>
      <c r="P39" s="43" t="s">
        <v>601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649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104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10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2"/>
    </row>
    <row r="42" spans="1:40" s="45" customFormat="1" x14ac:dyDescent="0.25">
      <c r="B42" s="6" t="s">
        <v>101</v>
      </c>
      <c r="C42" s="6" t="s">
        <v>103</v>
      </c>
      <c r="D42" s="95" t="s">
        <v>622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459</v>
      </c>
      <c r="E43" s="40">
        <v>2</v>
      </c>
      <c r="F43" s="40"/>
      <c r="G43" s="40"/>
      <c r="H43" s="104" t="s">
        <v>619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651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460</v>
      </c>
      <c r="E44" s="39">
        <v>3</v>
      </c>
      <c r="F44" s="39"/>
      <c r="G44" s="39"/>
      <c r="H44" s="104" t="s">
        <v>619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651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160</v>
      </c>
      <c r="D45" s="21" t="s">
        <v>162</v>
      </c>
      <c r="E45" s="37">
        <v>2</v>
      </c>
      <c r="F45" s="39"/>
      <c r="G45" s="39"/>
      <c r="H45" s="104" t="s">
        <v>619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647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159</v>
      </c>
      <c r="D46" s="21" t="s">
        <v>163</v>
      </c>
      <c r="E46" s="37">
        <v>2</v>
      </c>
      <c r="F46" s="39"/>
      <c r="G46" s="39"/>
      <c r="H46" s="104" t="s">
        <v>616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647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159</v>
      </c>
      <c r="D47" s="21" t="s">
        <v>164</v>
      </c>
      <c r="E47" s="37">
        <v>2</v>
      </c>
      <c r="F47" s="39"/>
      <c r="G47" s="39"/>
      <c r="H47" s="104" t="s">
        <v>616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647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159</v>
      </c>
      <c r="D48" s="21" t="s">
        <v>165</v>
      </c>
      <c r="E48" s="37">
        <v>2</v>
      </c>
      <c r="F48" s="39"/>
      <c r="G48" s="39"/>
      <c r="H48" s="104" t="s">
        <v>616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647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159</v>
      </c>
      <c r="D49" s="21" t="s">
        <v>167</v>
      </c>
      <c r="E49" s="37">
        <v>2</v>
      </c>
      <c r="F49" s="39"/>
      <c r="G49" s="39"/>
      <c r="H49" s="104" t="s">
        <v>616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647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159</v>
      </c>
      <c r="D50" s="21" t="s">
        <v>166</v>
      </c>
      <c r="E50" s="37">
        <v>2</v>
      </c>
      <c r="F50" s="39"/>
      <c r="G50" s="39"/>
      <c r="H50" s="104" t="s">
        <v>616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647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159</v>
      </c>
      <c r="D51" s="21" t="s">
        <v>169</v>
      </c>
      <c r="E51" s="37">
        <v>2</v>
      </c>
      <c r="F51" s="39"/>
      <c r="G51" s="39"/>
      <c r="H51" s="104" t="s">
        <v>616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647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159</v>
      </c>
      <c r="D52" s="21" t="s">
        <v>168</v>
      </c>
      <c r="E52" s="37">
        <v>3</v>
      </c>
      <c r="F52" s="39"/>
      <c r="G52" s="39"/>
      <c r="H52" s="104" t="s">
        <v>616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647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159</v>
      </c>
      <c r="D53" s="21" t="s">
        <v>349</v>
      </c>
      <c r="E53" s="37">
        <v>3</v>
      </c>
      <c r="F53" s="39"/>
      <c r="G53" s="39"/>
      <c r="H53" s="104" t="s">
        <v>616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647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159</v>
      </c>
      <c r="D54" s="21" t="s">
        <v>170</v>
      </c>
      <c r="E54" s="37">
        <v>4</v>
      </c>
      <c r="F54" s="39"/>
      <c r="G54" s="39"/>
      <c r="H54" s="106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456</v>
      </c>
      <c r="E55" s="40">
        <v>2</v>
      </c>
      <c r="F55" s="40"/>
      <c r="G55" s="43">
        <v>18</v>
      </c>
      <c r="H55" s="104" t="s">
        <v>621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648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457</v>
      </c>
      <c r="E56" s="40">
        <v>2</v>
      </c>
      <c r="F56" s="40"/>
      <c r="G56" s="43">
        <v>9</v>
      </c>
      <c r="H56" s="104" t="s">
        <v>617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648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458</v>
      </c>
      <c r="E57" s="40">
        <v>2</v>
      </c>
      <c r="F57" s="40"/>
      <c r="G57" s="43">
        <v>18</v>
      </c>
      <c r="H57" s="104" t="s">
        <v>614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648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646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607</v>
      </c>
      <c r="C60" s="103" t="s">
        <v>608</v>
      </c>
      <c r="D60" s="95" t="s">
        <v>654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607</v>
      </c>
      <c r="C61" s="103" t="s">
        <v>608</v>
      </c>
      <c r="D61" s="95" t="s">
        <v>653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607</v>
      </c>
      <c r="C62" s="103" t="s">
        <v>609</v>
      </c>
      <c r="D62" s="95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607</v>
      </c>
      <c r="C63" s="103" t="s">
        <v>610</v>
      </c>
      <c r="D63" s="95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611</v>
      </c>
      <c r="C64" s="103" t="s">
        <v>612</v>
      </c>
      <c r="D64" s="95" t="s">
        <v>613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350</v>
      </c>
      <c r="E67" s="39">
        <v>2</v>
      </c>
      <c r="F67" s="39"/>
      <c r="G67" s="37">
        <v>4.5</v>
      </c>
      <c r="H67" s="104" t="s">
        <v>624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351</v>
      </c>
      <c r="E68" s="44">
        <v>2</v>
      </c>
      <c r="F68" s="44"/>
      <c r="G68" s="43">
        <v>9</v>
      </c>
      <c r="H68" s="104" t="s">
        <v>623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352</v>
      </c>
      <c r="E69" s="44">
        <v>2</v>
      </c>
      <c r="F69" s="44"/>
      <c r="G69" s="43">
        <v>1</v>
      </c>
      <c r="H69" s="104" t="s">
        <v>623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353</v>
      </c>
      <c r="E70" s="39">
        <v>3</v>
      </c>
      <c r="F70" s="39"/>
      <c r="G70" s="37">
        <v>2.5</v>
      </c>
      <c r="H70" s="104" t="s">
        <v>623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354</v>
      </c>
      <c r="E71" s="44">
        <v>3</v>
      </c>
      <c r="F71" s="44"/>
      <c r="G71" s="43">
        <v>2</v>
      </c>
      <c r="H71" s="104" t="s">
        <v>623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355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356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369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370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2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441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645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628</v>
      </c>
      <c r="D91" s="10"/>
      <c r="E91" s="44" t="s">
        <v>629</v>
      </c>
      <c r="F91" s="44"/>
      <c r="G91" s="44" t="s">
        <v>630</v>
      </c>
      <c r="H91" s="109" t="s">
        <v>631</v>
      </c>
      <c r="I91" s="110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632</v>
      </c>
      <c r="C92" s="10" t="s">
        <v>633</v>
      </c>
      <c r="D92" s="19" t="s">
        <v>634</v>
      </c>
      <c r="E92" s="44" t="s">
        <v>635</v>
      </c>
      <c r="F92" s="111"/>
      <c r="G92" s="44">
        <v>3</v>
      </c>
      <c r="H92" s="113">
        <f>33-6</f>
        <v>27</v>
      </c>
      <c r="I92" s="113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636</v>
      </c>
      <c r="F93" s="44"/>
      <c r="G93" s="44">
        <v>9</v>
      </c>
      <c r="H93" s="113" t="s">
        <v>637</v>
      </c>
      <c r="I93" s="113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638</v>
      </c>
      <c r="F94" s="44"/>
      <c r="G94" s="44">
        <v>12</v>
      </c>
      <c r="H94" s="113" t="s">
        <v>637</v>
      </c>
      <c r="I94" s="113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639</v>
      </c>
      <c r="E95" s="44" t="s">
        <v>635</v>
      </c>
      <c r="F95" s="44"/>
      <c r="G95" s="44">
        <v>1</v>
      </c>
      <c r="H95" s="113">
        <f>33-6</f>
        <v>27</v>
      </c>
      <c r="I95" s="113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636</v>
      </c>
      <c r="F96" s="44"/>
      <c r="G96" s="44">
        <v>5</v>
      </c>
      <c r="H96" s="113">
        <v>30</v>
      </c>
      <c r="I96" s="113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638</v>
      </c>
      <c r="F97" s="44"/>
      <c r="G97" s="44">
        <v>7</v>
      </c>
      <c r="H97" s="113">
        <v>30</v>
      </c>
      <c r="I97" s="113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640</v>
      </c>
      <c r="D98" s="19"/>
      <c r="E98" s="44" t="s">
        <v>635</v>
      </c>
      <c r="F98" s="44"/>
      <c r="G98" s="44">
        <v>5</v>
      </c>
      <c r="H98" s="112"/>
      <c r="I98" s="113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636</v>
      </c>
      <c r="F99" s="44"/>
      <c r="G99" s="44">
        <v>10</v>
      </c>
      <c r="H99" s="112"/>
      <c r="I99" s="113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641</v>
      </c>
      <c r="D100" s="10" t="s">
        <v>642</v>
      </c>
      <c r="E100" s="44"/>
      <c r="F100" s="44"/>
      <c r="G100" s="44">
        <v>5</v>
      </c>
      <c r="H100" s="112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</row>
    <row r="101" spans="2:38" s="45" customFormat="1" x14ac:dyDescent="0.25">
      <c r="B101" s="8"/>
      <c r="C101" s="8"/>
      <c r="D101" s="10" t="s">
        <v>643</v>
      </c>
      <c r="E101" s="44"/>
      <c r="F101" s="44"/>
      <c r="G101" s="44">
        <v>2</v>
      </c>
      <c r="H101" s="112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</row>
    <row r="102" spans="2:38" s="45" customFormat="1" x14ac:dyDescent="0.25">
      <c r="B102" s="8"/>
      <c r="C102" s="8"/>
      <c r="D102" s="10" t="s">
        <v>644</v>
      </c>
      <c r="E102" s="44"/>
      <c r="F102" s="44"/>
      <c r="G102" s="44">
        <v>0.25</v>
      </c>
      <c r="H102" s="112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</row>
  </sheetData>
  <mergeCells count="1">
    <mergeCell ref="B41:AL41"/>
  </mergeCells>
  <phoneticPr fontId="2" type="noConversion"/>
  <conditionalFormatting sqref="D16:E16 D3:D15 E3:E11 A18:AL18 D42:AL42 J43:U59 J60:AL99 V25:X25 V26:W26 B19:AL20 F21:AL24 F25:U26 B21:E26 B27:AL35 B37:AL40">
    <cfRule type="cellIs" dxfId="36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35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34" priority="22" operator="equal">
      <formula>"顺延"</formula>
    </cfRule>
    <cfRule type="containsText" dxfId="33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32" priority="21" operator="equal">
      <formula>"已完成"</formula>
    </cfRule>
  </conditionalFormatting>
  <conditionalFormatting sqref="B91:I91 B92:G102 I92:I102 H92:H97 J100:AL102">
    <cfRule type="cellIs" dxfId="31" priority="20" stopIfTrue="1" operator="equal">
      <formula>"TBD"</formula>
    </cfRule>
  </conditionalFormatting>
  <conditionalFormatting sqref="V43:W59">
    <cfRule type="cellIs" dxfId="30" priority="10" operator="equal">
      <formula>"TBD"</formula>
    </cfRule>
  </conditionalFormatting>
  <conditionalFormatting sqref="B36:N36 Z36:AN36 P36:W36">
    <cfRule type="cellIs" dxfId="29" priority="6" operator="equal">
      <formula>"TBD"</formula>
    </cfRule>
  </conditionalFormatting>
  <conditionalFormatting sqref="AE36 V36 L36">
    <cfRule type="cellIs" dxfId="28" priority="4" operator="equal">
      <formula>"顺延"</formula>
    </cfRule>
  </conditionalFormatting>
  <conditionalFormatting sqref="AE36 V36 L36">
    <cfRule type="cellIs" dxfId="27" priority="3" operator="equal">
      <formula>"已完成"</formula>
    </cfRule>
  </conditionalFormatting>
  <conditionalFormatting sqref="X36:Y36">
    <cfRule type="cellIs" dxfId="26" priority="2" operator="equal">
      <formula>"TBD"</formula>
    </cfRule>
  </conditionalFormatting>
  <conditionalFormatting sqref="O36">
    <cfRule type="cellIs" dxfId="2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NOT(ISERROR(SEARCH("已完成",游戏范围!M61)))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5" thickBot="1" x14ac:dyDescent="0.3">
      <c r="D2" s="65" t="s">
        <v>513</v>
      </c>
      <c r="E2" s="65" t="s">
        <v>513</v>
      </c>
    </row>
    <row r="3" spans="4:5" x14ac:dyDescent="0.25">
      <c r="D3" s="78" t="s">
        <v>517</v>
      </c>
      <c r="E3" s="78" t="s">
        <v>518</v>
      </c>
    </row>
    <row r="4" spans="4:5" x14ac:dyDescent="0.25">
      <c r="D4" s="78"/>
      <c r="E4" s="78" t="s">
        <v>523</v>
      </c>
    </row>
    <row r="5" spans="4:5" x14ac:dyDescent="0.25">
      <c r="D5" s="78" t="s">
        <v>528</v>
      </c>
      <c r="E5" s="96" t="s">
        <v>529</v>
      </c>
    </row>
    <row r="6" spans="4:5" x14ac:dyDescent="0.25">
      <c r="D6" s="78" t="s">
        <v>534</v>
      </c>
      <c r="E6" s="96" t="s">
        <v>535</v>
      </c>
    </row>
    <row r="7" spans="4:5" x14ac:dyDescent="0.25">
      <c r="D7" s="78" t="s">
        <v>539</v>
      </c>
      <c r="E7" s="98" t="s">
        <v>540</v>
      </c>
    </row>
    <row r="8" spans="4:5" x14ac:dyDescent="0.25">
      <c r="D8" s="78" t="s">
        <v>545</v>
      </c>
      <c r="E8" s="96" t="s">
        <v>546</v>
      </c>
    </row>
    <row r="9" spans="4:5" x14ac:dyDescent="0.25">
      <c r="D9" s="78" t="s">
        <v>550</v>
      </c>
      <c r="E9" s="96"/>
    </row>
    <row r="10" spans="4:5" x14ac:dyDescent="0.25">
      <c r="D10" s="120" t="s">
        <v>553</v>
      </c>
      <c r="E10" s="96" t="s">
        <v>554</v>
      </c>
    </row>
    <row r="11" spans="4:5" x14ac:dyDescent="0.25">
      <c r="D11" s="78" t="s">
        <v>557</v>
      </c>
      <c r="E11" s="96" t="s">
        <v>558</v>
      </c>
    </row>
    <row r="12" spans="4:5" x14ac:dyDescent="0.25">
      <c r="D12" s="75"/>
      <c r="E12" s="96" t="s">
        <v>562</v>
      </c>
    </row>
    <row r="13" spans="4:5" ht="19" thickBot="1" x14ac:dyDescent="0.3">
      <c r="D13" s="87"/>
      <c r="E13" s="144" t="s">
        <v>568</v>
      </c>
    </row>
    <row r="14" spans="4:5" x14ac:dyDescent="0.25">
      <c r="D14" s="78" t="s">
        <v>571</v>
      </c>
      <c r="E14" s="119" t="s">
        <v>572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605</v>
      </c>
      <c r="I17" s="38" t="s">
        <v>445</v>
      </c>
      <c r="J17" s="38" t="s">
        <v>410</v>
      </c>
      <c r="K17" s="38" t="s">
        <v>444</v>
      </c>
      <c r="L17" s="38" t="s">
        <v>446</v>
      </c>
      <c r="M17" s="38" t="s">
        <v>461</v>
      </c>
      <c r="N17" s="38" t="s">
        <v>627</v>
      </c>
      <c r="O17" s="38" t="s">
        <v>462</v>
      </c>
      <c r="P17" s="38" t="s">
        <v>603</v>
      </c>
      <c r="Q17" s="38" t="s">
        <v>431</v>
      </c>
      <c r="R17" s="38" t="s">
        <v>152</v>
      </c>
      <c r="S17" s="38" t="s">
        <v>463</v>
      </c>
      <c r="T17" s="38" t="s">
        <v>455</v>
      </c>
      <c r="U17" s="38" t="s">
        <v>413</v>
      </c>
      <c r="V17" s="38" t="s">
        <v>409</v>
      </c>
      <c r="W17" s="102" t="s">
        <v>606</v>
      </c>
      <c r="X17" s="38" t="s">
        <v>414</v>
      </c>
      <c r="Y17" s="38" t="s">
        <v>149</v>
      </c>
      <c r="Z17" s="38" t="s">
        <v>150</v>
      </c>
      <c r="AA17" s="38" t="s">
        <v>151</v>
      </c>
      <c r="AB17" s="38" t="s">
        <v>153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24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104" t="s">
        <v>619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660</v>
      </c>
      <c r="O18" s="43">
        <v>2</v>
      </c>
      <c r="P18" s="43" t="s">
        <v>592</v>
      </c>
      <c r="Q18" s="43"/>
      <c r="R18" s="43"/>
      <c r="S18" s="43"/>
      <c r="T18" s="43"/>
      <c r="U18" s="43">
        <v>1</v>
      </c>
      <c r="V18" s="43">
        <v>2</v>
      </c>
      <c r="W18" s="43" t="s">
        <v>647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24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104" t="s">
        <v>616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660</v>
      </c>
      <c r="O19" s="43">
        <v>1</v>
      </c>
      <c r="P19" s="43" t="s">
        <v>592</v>
      </c>
      <c r="Q19" s="43"/>
      <c r="R19" s="43"/>
      <c r="S19" s="43"/>
      <c r="T19" s="43"/>
      <c r="U19" s="43">
        <v>0.5</v>
      </c>
      <c r="V19" s="43">
        <v>1</v>
      </c>
      <c r="W19" s="43" t="s">
        <v>646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24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104" t="s">
        <v>616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655</v>
      </c>
      <c r="O20" s="43">
        <v>1</v>
      </c>
      <c r="P20" s="43" t="s">
        <v>593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646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24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104" t="s">
        <v>616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655</v>
      </c>
      <c r="O21" s="43">
        <v>1</v>
      </c>
      <c r="P21" s="43" t="s">
        <v>593</v>
      </c>
      <c r="Q21" s="43"/>
      <c r="R21" s="43"/>
      <c r="S21" s="43"/>
      <c r="T21" s="43"/>
      <c r="U21" s="43">
        <v>0.5</v>
      </c>
      <c r="V21" s="43">
        <v>1</v>
      </c>
      <c r="W21" s="43" t="s">
        <v>646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24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104" t="s">
        <v>616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656</v>
      </c>
      <c r="O22" s="51">
        <v>1</v>
      </c>
      <c r="P22" s="43" t="s">
        <v>593</v>
      </c>
      <c r="Q22" s="51" t="s">
        <v>600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646</v>
      </c>
      <c r="X22" s="35" t="s">
        <v>422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24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104" t="s">
        <v>619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656</v>
      </c>
      <c r="O23" s="43">
        <v>2</v>
      </c>
      <c r="P23" s="43" t="s">
        <v>593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649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24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104" t="s">
        <v>619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655</v>
      </c>
      <c r="O24" s="43">
        <v>2</v>
      </c>
      <c r="P24" s="43" t="s">
        <v>601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649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24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104" t="s">
        <v>619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656</v>
      </c>
      <c r="O25" s="51">
        <v>5</v>
      </c>
      <c r="P25" s="43" t="s">
        <v>593</v>
      </c>
      <c r="Q25" s="43" t="s">
        <v>434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650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24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104" t="s">
        <v>614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662</v>
      </c>
      <c r="O26" s="51">
        <v>5</v>
      </c>
      <c r="P26" s="43" t="s">
        <v>593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649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24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104" t="s">
        <v>614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656</v>
      </c>
      <c r="O27" s="43">
        <v>6</v>
      </c>
      <c r="P27" s="43" t="s">
        <v>592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649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24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104" t="s">
        <v>619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656</v>
      </c>
      <c r="O28" s="43">
        <v>18</v>
      </c>
      <c r="P28" s="43" t="s">
        <v>593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649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24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104" t="s">
        <v>619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655</v>
      </c>
      <c r="O29" s="43">
        <v>2</v>
      </c>
      <c r="P29" s="43" t="s">
        <v>601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649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48" x14ac:dyDescent="0.25">
      <c r="A30" s="124" t="s">
        <v>172</v>
      </c>
      <c r="B30" s="8" t="s">
        <v>25</v>
      </c>
      <c r="C30" s="8" t="s">
        <v>147</v>
      </c>
      <c r="D30" s="19" t="s">
        <v>447</v>
      </c>
      <c r="E30" s="43">
        <v>2</v>
      </c>
      <c r="F30" s="43"/>
      <c r="G30" s="43">
        <v>2</v>
      </c>
      <c r="H30" s="104" t="s">
        <v>619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655</v>
      </c>
      <c r="O30" s="43">
        <v>3</v>
      </c>
      <c r="P30" s="43" t="s">
        <v>592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647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24"/>
      <c r="B31" s="8" t="s">
        <v>25</v>
      </c>
      <c r="C31" s="8" t="s">
        <v>147</v>
      </c>
      <c r="D31" s="19" t="s">
        <v>134</v>
      </c>
      <c r="E31" s="43">
        <v>2</v>
      </c>
      <c r="F31" s="43"/>
      <c r="G31" s="43">
        <v>2</v>
      </c>
      <c r="H31" s="104" t="s">
        <v>614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656</v>
      </c>
      <c r="O31" s="43">
        <v>2</v>
      </c>
      <c r="P31" s="43" t="s">
        <v>593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647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24"/>
      <c r="B32" s="8" t="s">
        <v>25</v>
      </c>
      <c r="C32" s="8" t="s">
        <v>147</v>
      </c>
      <c r="D32" s="19" t="s">
        <v>140</v>
      </c>
      <c r="E32" s="43">
        <v>2</v>
      </c>
      <c r="F32" s="43"/>
      <c r="G32" s="43">
        <v>4</v>
      </c>
      <c r="H32" s="104" t="s">
        <v>614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655</v>
      </c>
      <c r="O32" s="51">
        <v>3</v>
      </c>
      <c r="P32" s="43" t="s">
        <v>593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647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24"/>
      <c r="B33" s="8" t="s">
        <v>25</v>
      </c>
      <c r="C33" s="8" t="s">
        <v>147</v>
      </c>
      <c r="D33" s="19" t="s">
        <v>144</v>
      </c>
      <c r="E33" s="43">
        <v>2</v>
      </c>
      <c r="F33" s="43"/>
      <c r="G33" s="43">
        <v>3</v>
      </c>
      <c r="H33" s="104" t="s">
        <v>614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655</v>
      </c>
      <c r="O33" s="43">
        <v>2</v>
      </c>
      <c r="P33" s="43" t="s">
        <v>593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647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24"/>
      <c r="B34" s="8" t="s">
        <v>25</v>
      </c>
      <c r="C34" s="8" t="s">
        <v>147</v>
      </c>
      <c r="D34" s="19" t="s">
        <v>145</v>
      </c>
      <c r="E34" s="43">
        <v>2</v>
      </c>
      <c r="F34" s="43"/>
      <c r="G34" s="43">
        <v>2</v>
      </c>
      <c r="H34" s="108" t="s">
        <v>619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656</v>
      </c>
      <c r="O34" s="51">
        <v>3</v>
      </c>
      <c r="P34" s="43" t="s">
        <v>593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647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155</v>
      </c>
      <c r="E35" s="43">
        <v>2</v>
      </c>
      <c r="F35" s="40"/>
      <c r="G35" s="40"/>
      <c r="H35" s="104" t="s">
        <v>620</v>
      </c>
      <c r="I35" s="43"/>
      <c r="J35" s="40">
        <v>1</v>
      </c>
      <c r="K35" s="40"/>
      <c r="L35" s="40"/>
      <c r="M35" s="40">
        <v>2</v>
      </c>
      <c r="N35" s="40" t="s">
        <v>665</v>
      </c>
      <c r="O35" s="51">
        <v>20</v>
      </c>
      <c r="P35" s="40" t="s">
        <v>593</v>
      </c>
      <c r="Q35" s="40" t="s">
        <v>439</v>
      </c>
      <c r="R35" s="40"/>
      <c r="S35" s="40"/>
      <c r="T35" s="40"/>
      <c r="U35" s="40">
        <v>2</v>
      </c>
      <c r="V35" s="40">
        <v>3</v>
      </c>
      <c r="W35" s="40" t="s">
        <v>646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10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2"/>
    </row>
    <row r="37" spans="1:38" s="45" customFormat="1" x14ac:dyDescent="0.25">
      <c r="B37" s="6" t="s">
        <v>101</v>
      </c>
      <c r="C37" s="6" t="s">
        <v>103</v>
      </c>
      <c r="D37" s="95" t="s">
        <v>622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459</v>
      </c>
      <c r="E38" s="40">
        <v>2</v>
      </c>
      <c r="F38" s="40"/>
      <c r="G38" s="40"/>
      <c r="H38" s="104" t="s">
        <v>619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651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460</v>
      </c>
      <c r="E39" s="39">
        <v>3</v>
      </c>
      <c r="F39" s="39"/>
      <c r="G39" s="39"/>
      <c r="H39" s="104" t="s">
        <v>619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651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160</v>
      </c>
      <c r="D40" s="21" t="s">
        <v>162</v>
      </c>
      <c r="E40" s="37">
        <v>2</v>
      </c>
      <c r="F40" s="39"/>
      <c r="G40" s="39"/>
      <c r="H40" s="104" t="s">
        <v>619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647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159</v>
      </c>
      <c r="D41" s="21" t="s">
        <v>163</v>
      </c>
      <c r="E41" s="37">
        <v>2</v>
      </c>
      <c r="F41" s="39"/>
      <c r="G41" s="39"/>
      <c r="H41" s="104" t="s">
        <v>616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647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159</v>
      </c>
      <c r="D42" s="21" t="s">
        <v>164</v>
      </c>
      <c r="E42" s="37">
        <v>2</v>
      </c>
      <c r="F42" s="39"/>
      <c r="G42" s="39"/>
      <c r="H42" s="104" t="s">
        <v>616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647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159</v>
      </c>
      <c r="D43" s="21" t="s">
        <v>165</v>
      </c>
      <c r="E43" s="37">
        <v>2</v>
      </c>
      <c r="F43" s="39"/>
      <c r="G43" s="39"/>
      <c r="H43" s="104" t="s">
        <v>616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647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159</v>
      </c>
      <c r="D44" s="21" t="s">
        <v>167</v>
      </c>
      <c r="E44" s="37">
        <v>2</v>
      </c>
      <c r="F44" s="39"/>
      <c r="G44" s="39"/>
      <c r="H44" s="104" t="s">
        <v>616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647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159</v>
      </c>
      <c r="D45" s="21" t="s">
        <v>166</v>
      </c>
      <c r="E45" s="37">
        <v>2</v>
      </c>
      <c r="F45" s="39"/>
      <c r="G45" s="39"/>
      <c r="H45" s="104" t="s">
        <v>616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647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159</v>
      </c>
      <c r="D46" s="21" t="s">
        <v>169</v>
      </c>
      <c r="E46" s="37">
        <v>2</v>
      </c>
      <c r="F46" s="39"/>
      <c r="G46" s="39"/>
      <c r="H46" s="104" t="s">
        <v>616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647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159</v>
      </c>
      <c r="D47" s="21" t="s">
        <v>168</v>
      </c>
      <c r="E47" s="37">
        <v>3</v>
      </c>
      <c r="F47" s="39"/>
      <c r="G47" s="39"/>
      <c r="H47" s="104" t="s">
        <v>616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647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159</v>
      </c>
      <c r="D48" s="21" t="s">
        <v>349</v>
      </c>
      <c r="E48" s="37">
        <v>3</v>
      </c>
      <c r="F48" s="39"/>
      <c r="G48" s="39"/>
      <c r="H48" s="104" t="s">
        <v>616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647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159</v>
      </c>
      <c r="D49" s="21" t="s">
        <v>170</v>
      </c>
      <c r="E49" s="37">
        <v>4</v>
      </c>
      <c r="F49" s="39"/>
      <c r="G49" s="39"/>
      <c r="H49" s="106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456</v>
      </c>
      <c r="E50" s="40">
        <v>2</v>
      </c>
      <c r="F50" s="40"/>
      <c r="G50" s="43">
        <v>18</v>
      </c>
      <c r="H50" s="104" t="s">
        <v>621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648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457</v>
      </c>
      <c r="E51" s="40">
        <v>2</v>
      </c>
      <c r="F51" s="40"/>
      <c r="G51" s="43">
        <v>9</v>
      </c>
      <c r="H51" s="104" t="s">
        <v>617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648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458</v>
      </c>
      <c r="E52" s="40">
        <v>2</v>
      </c>
      <c r="F52" s="40"/>
      <c r="G52" s="43">
        <v>18</v>
      </c>
      <c r="H52" s="104" t="s">
        <v>614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648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646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607</v>
      </c>
      <c r="C55" s="103" t="s">
        <v>608</v>
      </c>
      <c r="D55" s="95" t="s">
        <v>654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607</v>
      </c>
      <c r="C56" s="103" t="s">
        <v>608</v>
      </c>
      <c r="D56" s="95" t="s">
        <v>653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607</v>
      </c>
      <c r="C57" s="103" t="s">
        <v>609</v>
      </c>
      <c r="D57" s="95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607</v>
      </c>
      <c r="C58" s="103" t="s">
        <v>610</v>
      </c>
      <c r="D58" s="95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611</v>
      </c>
      <c r="C59" s="103" t="s">
        <v>612</v>
      </c>
      <c r="D59" s="95" t="s">
        <v>613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350</v>
      </c>
      <c r="E62" s="39">
        <v>2</v>
      </c>
      <c r="F62" s="39"/>
      <c r="G62" s="37">
        <v>4.5</v>
      </c>
      <c r="H62" s="104" t="s">
        <v>624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351</v>
      </c>
      <c r="E63" s="44">
        <v>2</v>
      </c>
      <c r="F63" s="44"/>
      <c r="G63" s="43">
        <v>9</v>
      </c>
      <c r="H63" s="104" t="s">
        <v>623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352</v>
      </c>
      <c r="E64" s="44">
        <v>2</v>
      </c>
      <c r="F64" s="44"/>
      <c r="G64" s="43">
        <v>1</v>
      </c>
      <c r="H64" s="104" t="s">
        <v>623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353</v>
      </c>
      <c r="E65" s="39">
        <v>3</v>
      </c>
      <c r="F65" s="39"/>
      <c r="G65" s="37">
        <v>2.5</v>
      </c>
      <c r="H65" s="104" t="s">
        <v>623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354</v>
      </c>
      <c r="E66" s="44">
        <v>3</v>
      </c>
      <c r="F66" s="44"/>
      <c r="G66" s="43">
        <v>2</v>
      </c>
      <c r="H66" s="104" t="s">
        <v>623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355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356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369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370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441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645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628</v>
      </c>
      <c r="D86" s="10"/>
      <c r="E86" s="44" t="s">
        <v>629</v>
      </c>
      <c r="F86" s="44"/>
      <c r="G86" s="44" t="s">
        <v>630</v>
      </c>
      <c r="H86" s="109" t="s">
        <v>631</v>
      </c>
      <c r="I86" s="110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632</v>
      </c>
      <c r="C87" s="10" t="s">
        <v>633</v>
      </c>
      <c r="D87" s="19" t="s">
        <v>634</v>
      </c>
      <c r="E87" s="44" t="s">
        <v>635</v>
      </c>
      <c r="F87" s="111"/>
      <c r="G87" s="44">
        <v>3</v>
      </c>
      <c r="H87" s="113">
        <f>33-6</f>
        <v>27</v>
      </c>
      <c r="I87" s="113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636</v>
      </c>
      <c r="F88" s="44"/>
      <c r="G88" s="44">
        <v>9</v>
      </c>
      <c r="H88" s="113" t="s">
        <v>637</v>
      </c>
      <c r="I88" s="113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638</v>
      </c>
      <c r="F89" s="44"/>
      <c r="G89" s="44">
        <v>12</v>
      </c>
      <c r="H89" s="113" t="s">
        <v>637</v>
      </c>
      <c r="I89" s="113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639</v>
      </c>
      <c r="E90" s="44" t="s">
        <v>635</v>
      </c>
      <c r="F90" s="44"/>
      <c r="G90" s="44">
        <v>1</v>
      </c>
      <c r="H90" s="113">
        <f>33-6</f>
        <v>27</v>
      </c>
      <c r="I90" s="113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636</v>
      </c>
      <c r="F91" s="44"/>
      <c r="G91" s="44">
        <v>5</v>
      </c>
      <c r="H91" s="113">
        <v>30</v>
      </c>
      <c r="I91" s="113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638</v>
      </c>
      <c r="F92" s="44"/>
      <c r="G92" s="44">
        <v>7</v>
      </c>
      <c r="H92" s="113">
        <v>30</v>
      </c>
      <c r="I92" s="113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640</v>
      </c>
      <c r="D93" s="19"/>
      <c r="E93" s="44" t="s">
        <v>635</v>
      </c>
      <c r="F93" s="44"/>
      <c r="G93" s="44">
        <v>5</v>
      </c>
      <c r="H93" s="112"/>
      <c r="I93" s="113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636</v>
      </c>
      <c r="F94" s="44"/>
      <c r="G94" s="44">
        <v>10</v>
      </c>
      <c r="H94" s="112"/>
      <c r="I94" s="113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641</v>
      </c>
      <c r="D95" s="10" t="s">
        <v>642</v>
      </c>
      <c r="E95" s="44"/>
      <c r="F95" s="44"/>
      <c r="G95" s="44">
        <v>5</v>
      </c>
      <c r="H95" s="112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</row>
    <row r="96" spans="2:38" s="45" customFormat="1" x14ac:dyDescent="0.25">
      <c r="B96" s="8"/>
      <c r="C96" s="8"/>
      <c r="D96" s="10" t="s">
        <v>643</v>
      </c>
      <c r="E96" s="44"/>
      <c r="F96" s="44"/>
      <c r="G96" s="44">
        <v>2</v>
      </c>
      <c r="H96" s="112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</row>
    <row r="97" spans="2:38" s="45" customFormat="1" x14ac:dyDescent="0.25">
      <c r="B97" s="8"/>
      <c r="C97" s="8"/>
      <c r="D97" s="10" t="s">
        <v>644</v>
      </c>
      <c r="E97" s="44"/>
      <c r="F97" s="44"/>
      <c r="G97" s="44">
        <v>0.25</v>
      </c>
      <c r="H97" s="112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</row>
  </sheetData>
  <mergeCells count="1">
    <mergeCell ref="B36:AL36"/>
  </mergeCells>
  <phoneticPr fontId="2" type="noConversion"/>
  <conditionalFormatting sqref="E3:E6 D14 D3:D11 B19:G19 F31:G31 B29:E35 B18:M18 I19:AL19 I31:AL31 B20:AL28 F32:AL35 F29:AL30 A17:AL17 D37:AL37 J38:U54 J55:AL94 O18:U18 E8:E14">
    <cfRule type="cellIs" dxfId="23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22" priority="35" operator="equal">
      <formula>"TBD"</formula>
    </cfRule>
  </conditionalFormatting>
  <conditionalFormatting sqref="AC37:AC71 P85 E19:G19 F31:G31 L22 T22:T30 T32:T34 AC22:AC35 I19:M19 I31:M31 O19:AC19 O31:AB31">
    <cfRule type="cellIs" dxfId="21" priority="33" operator="equal">
      <formula>"顺延"</formula>
    </cfRule>
    <cfRule type="containsText" dxfId="20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19" priority="32" operator="equal">
      <formula>"已完成"</formula>
    </cfRule>
  </conditionalFormatting>
  <conditionalFormatting sqref="B86:I86 B87:G97 I87:I97 H87:H92 J95:AL97">
    <cfRule type="cellIs" dxfId="18" priority="31" stopIfTrue="1" operator="equal">
      <formula>"TBD"</formula>
    </cfRule>
  </conditionalFormatting>
  <conditionalFormatting sqref="V38:W54">
    <cfRule type="cellIs" dxfId="17" priority="21" operator="equal">
      <formula>"TBD"</formula>
    </cfRule>
  </conditionalFormatting>
  <conditionalFormatting sqref="J20:L21 T20:U20 AC20:AC21">
    <cfRule type="cellIs" dxfId="16" priority="14" operator="equal">
      <formula>"顺延"</formula>
    </cfRule>
    <cfRule type="containsText" dxfId="15" priority="15" operator="containsText" text="已完成">
      <formula>NOT(ISERROR(SEARCH("已完成",J20)))</formula>
    </cfRule>
  </conditionalFormatting>
  <conditionalFormatting sqref="J20:L21 T20:U20 AC20:AC21">
    <cfRule type="cellIs" dxfId="14" priority="13" operator="equal">
      <formula>"已完成"</formula>
    </cfRule>
  </conditionalFormatting>
  <conditionalFormatting sqref="V20:W21">
    <cfRule type="cellIs" dxfId="13" priority="11" operator="equal">
      <formula>"顺延"</formula>
    </cfRule>
    <cfRule type="containsText" dxfId="12" priority="12" operator="containsText" text="已完成">
      <formula>NOT(ISERROR(SEARCH("已完成",V20)))</formula>
    </cfRule>
  </conditionalFormatting>
  <conditionalFormatting sqref="V20:W21">
    <cfRule type="cellIs" dxfId="11" priority="10" operator="equal">
      <formula>"已完成"</formula>
    </cfRule>
  </conditionalFormatting>
  <conditionalFormatting sqref="X18:AL18">
    <cfRule type="cellIs" dxfId="10" priority="9" operator="equal">
      <formula>"TBD"</formula>
    </cfRule>
  </conditionalFormatting>
  <conditionalFormatting sqref="M18">
    <cfRule type="cellIs" dxfId="9" priority="7" operator="equal">
      <formula>"顺延"</formula>
    </cfRule>
  </conditionalFormatting>
  <conditionalFormatting sqref="E18:G18 X18:AC18">
    <cfRule type="cellIs" dxfId="8" priority="6" operator="equal">
      <formula>"已完成"</formula>
    </cfRule>
  </conditionalFormatting>
  <conditionalFormatting sqref="V18:W18">
    <cfRule type="cellIs" dxfId="7" priority="5" operator="equal">
      <formula>"TBD"</formula>
    </cfRule>
  </conditionalFormatting>
  <conditionalFormatting sqref="V18:W18">
    <cfRule type="cellIs" dxfId="6" priority="2" operator="equal">
      <formula>"已完成"</formula>
    </cfRule>
  </conditionalFormatting>
  <conditionalFormatting sqref="N18">
    <cfRule type="cellIs" dxfId="5" priority="1" operator="equal">
      <formula>"TBD"</formula>
    </cfRule>
  </conditionalFormatting>
  <conditionalFormatting sqref="E18:G18 I18:L18">
    <cfRule type="cellIs" dxfId="4" priority="207" operator="equal">
      <formula>"顺延"</formula>
    </cfRule>
  </conditionalFormatting>
  <conditionalFormatting sqref="O18:AC18">
    <cfRule type="cellIs" dxfId="3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游戏范围</vt:lpstr>
      <vt:lpstr>问题</vt:lpstr>
      <vt:lpstr>版本计划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2015-04-25T03:38:56Z</dcterms:created>
  <dcterms:modified xsi:type="dcterms:W3CDTF">2015-08-18T12:41:00Z</dcterms:modified>
</cp:coreProperties>
</file>