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0659278C-F3E7-4DC7-9208-F0E358ADE907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state="hidden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E14" i="5" l="1"/>
  <c r="E13" i="5"/>
  <c r="E12" i="5"/>
  <c r="E11" i="5"/>
  <c r="C3" i="3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82" i="1" s="1"/>
  <c r="G82" i="1" s="1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<sst xmlns="http://schemas.openxmlformats.org/spreadsheetml/2006/main" count="475" uniqueCount="449">
  <si>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</si>
  <si>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</si>
  <si>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</si>
  <si>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</si>
  <si>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</si>
  <si>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</si>
  <si>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</si>
  <si>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</si>
  <si>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</si>
  <si>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</si>
  <si>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</si>
  <si>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</si>
  <si>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</si>
  <si>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</si>
  <si>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</si>
  <si>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</si>
  <si>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</si>
  <si>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</si>
  <si>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</si>
  <si>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</si>
  <si>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</si>
  <si>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</si>
  <si>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</si>
  <si>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</si>
  <si>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</si>
  <si>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</si>
  <si>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</si>
  <si>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</si>
  <si>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</si>
  <si>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</si>
  <si>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</si>
  <si>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</si>
  <si>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</si>
  <si>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</si>
  <si>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</si>
  <si>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</si>
  <si>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</si>
  <si>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</si>
  <si>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</si>
  <si>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</si>
  <si>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</si>
  <si>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</si>
  <si>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</si>
  <si>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</si>
  <si>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</si>
  <si>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</si>
  <si>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</si>
  <si>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</si>
  <si>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</si>
  <si>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</si>
  <si>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</si>
  <si>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</si>
  <si>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</si>
  <si>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</si>
  <si>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</si>
  <si>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</si>
  <si>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</si>
  <si>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</si>
  <si>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</si>
  <si>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</si>
  <si>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</si>
  <si>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</si>
  <si>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</si>
  <si>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</si>
  <si>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</si>
  <si>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</si>
  <si>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</si>
  <si>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</si>
  <si>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</si>
  <si>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</si>
  <si>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</si>
  <si>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</si>
  <si>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</si>
  <si>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</si>
  <si>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</si>
  <si>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</si>
  <si>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</si>
  <si>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</si>
  <si>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</si>
  <si>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</si>
  <si>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</si>
  <si>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</si>
  <si>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</si>
  <si>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</si>
  <si>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</si>
  <si>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</si>
  <si>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</si>
  <si>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</si>
  <si>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</si>
  <si>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</si>
  <si>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</si>
  <si>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</si>
  <si>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</si>
  <si>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</si>
  <si>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</si>
  <si>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</si>
  <si>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</si>
  <si>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</si>
  <si>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</si>
  <si>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</si>
  <si>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</si>
  <si>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</si>
  <si>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</si>
  <si>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</si>
  <si>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</si>
  <si>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</si>
  <si>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</si>
  <si>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</si>
  <si>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</si>
  <si>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</si>
  <si>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</si>
  <si>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</si>
  <si>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</si>
  <si>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</si>
  <si>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</si>
  <si>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</si>
  <si>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</si>
  <si>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</si>
  <si>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</si>
  <si>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</si>
  <si>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</si>
  <si>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</si>
  <si>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</si>
  <si>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</si>
  <si>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</si>
  <si>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</si>
  <si>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</si>
  <si>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</si>
  <si>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</si>
  <si>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</si>
  <si>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</si>
  <si>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</si>
  <si>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</si>
  <si>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</si>
  <si>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</si>
  <si>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</si>
  <si>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</si>
  <si>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</si>
  <si>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</si>
  <si>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</si>
  <si>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</si>
  <si>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</si>
  <si>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</si>
  <si>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</si>
  <si>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</si>
  <si>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</si>
  <si>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</si>
  <si>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</si>
  <si>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</si>
  <si>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</si>
  <si>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</si>
  <si>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</si>
  <si>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</si>
  <si>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</si>
  <si>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</si>
  <si>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</si>
  <si>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</si>
  <si>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</si>
  <si>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</si>
  <si>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</si>
  <si>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</si>
  <si>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</si>
  <si>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</si>
  <si>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</si>
  <si>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</si>
  <si>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</si>
  <si>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</si>
  <si>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</si>
  <si>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</si>
  <si>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</si>
  <si>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</si>
  <si>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</si>
  <si>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</si>
  <si>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</si>
  <si>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</si>
  <si>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</si>
  <si>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</si>
  <si>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</si>
  <si>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</si>
  <si>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</si>
  <si>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</si>
  <si>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</si>
  <si>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</si>
  <si>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</si>
  <si>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</si>
  <si>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</si>
  <si>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</si>
  <si>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</si>
  <si>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</si>
  <si>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</si>
  <si>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</si>
  <si>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</si>
  <si>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</si>
  <si>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</si>
  <si>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</si>
  <si>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</si>
  <si>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</si>
  <si>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</si>
  <si>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</si>
  <si>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</si>
  <si>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</si>
  <si>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</si>
  <si>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</si>
  <si>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</si>
  <si>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</si>
  <si>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</si>
  <si>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</si>
  <si>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</si>
  <si>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</si>
  <si>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</si>
  <si>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</si>
  <si>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</si>
  <si>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</si>
  <si>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</si>
  <si>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</si>
  <si>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</si>
  <si>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</si>
  <si>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</si>
  <si>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</si>
  <si>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</si>
  <si>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</si>
  <si>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</si>
  <si>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</si>
  <si>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</si>
  <si>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</si>
  <si>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</si>
  <si>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</si>
  <si>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</si>
  <si>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</si>
  <si>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</si>
  <si>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</si>
  <si>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</si>
  <si>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</si>
  <si>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</si>
  <si>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</si>
  <si>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</si>
  <si>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</si>
  <si>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</si>
  <si>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</si>
  <si>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</si>
  <si>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</si>
  <si>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</si>
  <si>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</si>
  <si>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</si>
  <si>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</si>
  <si>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</si>
  <si>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</si>
  <si>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</si>
  <si>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</si>
  <si>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</si>
  <si>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</si>
  <si>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</si>
  <si>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</si>
  <si>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</si>
  <si>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</si>
  <si>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</si>
  <si>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</si>
  <si>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</si>
  <si>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</si>
  <si>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</si>
  <si>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</si>
  <si>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</si>
  <si>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</si>
  <si>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</si>
  <si>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</si>
  <si>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</si>
  <si>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</si>
  <si>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</si>
  <si>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</si>
  <si>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</si>
  <si>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</si>
  <si>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</si>
  <si>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</si>
  <si>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</si>
  <si>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</si>
  <si>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</si>
  <si>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</si>
  <si>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</si>
  <si>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</si>
  <si>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</si>
  <si>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</si>
  <si>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</si>
  <si>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</si>
  <si>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</si>
  <si>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</si>
  <si>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</si>
  <si>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</si>
  <si>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</si>
  <si>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</si>
  <si>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</si>
  <si>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</si>
  <si>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</si>
  <si>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</si>
  <si>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</si>
  <si>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</si>
  <si>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</si>
  <si>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</si>
  <si>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</si>
  <si>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</si>
  <si>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</si>
  <si>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</si>
  <si>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</si>
  <si>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</si>
  <si>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</si>
  <si>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</si>
  <si>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</si>
  <si>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</si>
  <si>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</si>
  <si>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</si>
  <si>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</si>
  <si>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</si>
  <si>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</si>
  <si>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</si>
  <si>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</si>
  <si>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</si>
  <si>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</si>
  <si>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</si>
  <si>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</si>
  <si>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</si>
  <si>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</si>
  <si>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</si>
  <si>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</si>
  <si>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</si>
  <si>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</si>
  <si>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</si>
  <si>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</si>
  <si>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</si>
  <si>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</si>
  <si>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</si>
  <si>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</si>
  <si>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</si>
  <si>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</si>
  <si>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</si>
  <si>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</si>
  <si>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</si>
  <si>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</si>
  <si>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</si>
  <si>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</si>
  <si>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</si>
  <si>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</si>
  <si>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</si>
  <si>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</si>
  <si>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</si>
  <si>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</si>
  <si>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</si>
  <si>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</si>
  <si>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</si>
  <si>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</si>
  <si>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</si>
  <si>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</si>
  <si>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</si>
  <si>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</si>
  <si>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</si>
  <si>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</si>
  <si>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</si>
  <si>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</si>
  <si>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</si>
  <si>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</si>
  <si>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</si>
  <si>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</si>
  <si>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</si>
  <si>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</si>
  <si>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</si>
  <si>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</si>
  <si>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</si>
  <si>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</si>
  <si>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</si>
  <si>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</si>
  <si>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</si>
  <si>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</si>
  <si>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</si>
  <si>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</si>
  <si>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</si>
  <si>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</si>
  <si>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</si>
  <si>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</si>
  <si>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</si>
  <si>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</si>
  <si>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</si>
  <si>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</si>
  <si>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</si>
  <si>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</si>
  <si>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</si>
  <si>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</si>
  <si>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</si>
  <si>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</si>
  <si>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</si>
  <si>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</si>
  <si>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</si>
  <si>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</si>
  <si>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</si>
  <si>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</si>
  <si>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</si>
  <si>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</si>
  <si>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</si>
  <si>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</si>
  <si>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</si>
  <si>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</si>
  <si>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</si>
  <si>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</si>
  <si>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</si>
  <si>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</si>
  <si>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</si>
  <si>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</si>
  <si>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</si>
  <si>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</si>
  <si>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</si>
  <si>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</si>
  <si>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</si>
  <si>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</si>
  <si>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</si>
  <si>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</si>
  <si>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</si>
  <si>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</si>
  <si>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</si>
  <si>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</si>
  <si>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</si>
  <si>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</si>
  <si>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</si>
  <si>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</si>
  <si>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</si>
  <si>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</si>
  <si>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</si>
  <si>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</si>
  <si>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</si>
  <si>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</si>
  <si>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</si>
  <si>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</si>
  <si>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</si>
  <si>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</si>
  <si>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</si>
  <si>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</si>
  <si>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</si>
  <si>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</si>
  <si>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</si>
  <si>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</si>
  <si>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</si>
  <si>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</si>
  <si>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</si>
  <si>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</si>
  <si>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</si>
  <si>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</si>
  <si>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</si>
  <si>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</si>
  <si>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>2024-01-29-lazyprop.md</t>
  </si>
  <si>
    <t>2024-01-30-pst.md</t>
  </si>
  <si>
    <t>2024-01-31-hld.md</t>
  </si>
  <si>
    <t xml:space="preserve">#graphs --&gt; #shortest_path
    #graphs --&gt; #flow
    #graphs --&gt; #bipartite_graph
    #graphs --&gt; #general_matching
    #graphs --&gt; #scc
    #graphs --&gt; #functional_graph
    #graphs --&gt; #articulation
    #graphs --&gt; #mst
    #graphs --&gt; #tsp
    #graphs --&gt; #dag
    #graphs --&gt; #chordal_graph
    #graphs --&gt; #degree_sequence
    #graphs --&gt; #dual_graph
    #graphs --&gt; #flood_fill
    #graphs --&gt; #eulerian_path
    #general_matching --&gt; #bipartite_matching
    #articulation --&gt; #biconnected_component
    #articulation --&gt; #cactus
    #articulation --&gt; #dominator_tree
    #shortest_path --&gt; #dijkstra
    #shortest_path --&gt; #bellman_ford
    #shortest_path --&gt; #floyd_warshall
    #flow --&gt; #circulation
    #flow --&gt; #stoer_wagner
    #flow --&gt; #mcmf
    #flow --&gt; #mfmc
    #flow --&gt; #bipartite_matching
    #bipartite_graph --&gt; #bipartite_matching
    #bipartite_matching --&gt; #hall
    #bipartite_matching --&gt; #hungarian
    #bipartite_matching --&gt; #stable_marriage
    #mst --&gt; #directed_mst
    #scc --&gt; #2_sat
    #scc --&gt; #permutation_cycle_decomposition
    #functional_graph --&gt; #permutation_cycle_decomposition
    #dijkstra --&gt; #0_1_bfs
    #dijkstra --&gt; #a_star
    #dag --&gt; #topological_sorting
    #dag --&gt; #lgv
</t>
    <phoneticPr fontId="3" type="noConversion"/>
  </si>
  <si>
    <t>2024-02-01-flow.md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</si>
</sst>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4" tableType="queryTable" totalsRowShown="0">
  <autoFilter ref="A1:F14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9.5">
      <c r="A2" s="4" t="s">
        <v>447</v>
      </c>
      <c r="B2" s="4" t="str">
        <f>_xlfn.TEXTJOIN(CHAR(10),TRUE,calc!B2:B1000)</f>
        <v>#0_1_bfs(["#0-1 너비 우선 탐색"]):::tier2
#2_sat(["#2-sat"]):::tier3
#a_star(["#a*"]):::tier5
#scc(["#강한 연결 요소"]):::tier3
#graphs(["#그래프 이론"]):::tier2
#articulation(["#단절점과 단절선"]):::tier3
#dijkstra(["&lt;span style="background-color: red; border-radius: 50%; display:inline-block; width:28px; height:28px"&gt;fa:fa-code&lt;/span&gt; &lt;a href="post/2024/01/01/dijkstra.html"&gt;#데이크스트라&lt;/a&gt;"]):::tier2
#dominator_tree(["#도미네이터 트리"]):::tier4
#lgv(["#린드스트롬–게셀–비엔노 보조정리"]):::tier5
#dag(["#방향 비순환 그래프"]):::tier2
#bellman_ford(["&lt;span style="background-color: red; border-radius: 50%; display:inline-block; width:28px; height:28px"&gt;fa:fa-code&lt;/span&gt; &lt;a href="post/2024/01/07/bellman_ford.html"&gt;#벨만–포드&lt;/a&gt;"]):::tier2
#circulation(["#서큘레이션"]):::tier4
#cactus(["#선인장"]):::tier3
#permutation_cycle_decomposition(["#순열 사이클 분할"]):::tier2
#stoer_wagner(["#스토어–바그너"]):::tier4
#dual_graph(["#쌍대 그래프"]):::tier4
#stable_marriage(["#안정 결혼 문제"]):::tier3
#eulerian_path(["#오일러 경로"]):::tier2
#tsp(["#외판원 순회 문제"]):::tier2
#topological_sorting(["#위상 정렬"]):::tier2
#directed_mst(["#유향 최소 신장 트리"]):::tier4
#bipartite_graph(["#이분 그래프"]):::tier2
#bipartite_matching(["#이분 매칭"]):::tier3
#biconnected_component(["#이중 연결 요소"]):::tier3
#general_matching(["#일반적인 매칭"]):::tier5
#degree_sequence(["#차수열"]):::tier2
#shortest_path(["#최단 경로"]):::tier2
#flow(["&lt;span style="background-color: red; border-radius: 50%; display:inline-block; width:28px; height:28px"&gt;fa:fa-code&lt;/span&gt; &lt;a href="post/2024/02/01/flow.html"&gt;#최대 유량&lt;/a&gt;"]):::tier3
#mfmc(["#최대 유량 최소 컷 정리"]):::tier3
#mcmf(["#최소 비용 최대 유량"]):::tier3
#mst(["#최소 스패닝 트리"]):::tier2
#flood_fill(["#플러드 필"]):::tier2
#floyd_warshall(["&lt;span style="background-color: red; border-radius: 50%; display:inline-block; width:28px; height:28px"&gt;fa:fa-code&lt;/span&gt; &lt;a href="post/2024/01/07/floyd_warshall.html"&gt;#플로이드–워셜&lt;/a&gt;"]):::tier2
#functional_graph(["#함수형 그래프"]):::tier3
#hungarian(["#헝가리안"]):::tier3
#chordal_graph(["#현 그래프"]):::tier4
#hall(["#홀의 결혼 정리"]):::tier4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>post/2024/01/31/hld.html</v>
      </c>
      <c r="G8" s="2" t="str">
        <f>_xlfn.CONCAT(IF(LEN(F8)=0, CONCATENATE(D8, "([""", C8, """])"), CONCATENATE(D8,"([""",params!$B$1, "&lt;a href=""", F8, """&gt;", C8, "&lt;/a&gt;""])")), ":::", E8)</f>
        <v>#hld(["&lt;span style="background-color: red; border-radius: 50%; display:inline-block; width:28px; height:28px"&gt;fa:fa-code&lt;/span&gt; &lt;a href="post/2024/01/31/hld.html"&gt;#Heavy-light 분할&lt;/a&gt;"]):::tier4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>post/2024/01/29/lazyprop.html</v>
      </c>
      <c r="G30" s="2" t="str">
        <f>_xlfn.CONCAT(IF(LEN(F30)=0, CONCATENATE(D30, "([""", C30, """])"), CONCATENATE(D30,"([""",params!$B$1, "&lt;a href=""", F30, """&gt;", C30, "&lt;/a&gt;""])")), ":::", E30)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>post/2024/02/01/flow.html</v>
      </c>
      <c r="G160" s="2" t="str">
        <f>_xlfn.CONCAT(IF(LEN(F160)=0, CONCATENATE(D160, "([""", C160, """])"), CONCATENATE(D160,"([""",params!$B$1, "&lt;a href=""", F160, """&gt;", C160, "&lt;/a&gt;""])")), ":::", E160)</f>
        <v>#flow(["&lt;span style="background-color: red; border-radius: 50%; display:inline-block; width:28px; height:28px"&gt;fa:fa-code&lt;/span&gt; &lt;a href="post/2024/02/01/flow.html"&gt;#최대 유량&lt;/a&gt;"]):::tier3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>post/2024/01/30/pst.html</v>
      </c>
      <c r="G182" s="2" t="str">
        <f>_xlfn.CONCAT(IF(LEN(F182)=0, CONCATENATE(D182, "([""", C182, """])"), CONCATENATE(D182,"([""",params!$B$1, "&lt;a href=""", F182, """&gt;", C182, "&lt;/a&gt;""])")), ":::", E182)</f>
        <v>#pst(["&lt;span style="background-color: red; border-radius: 50%; display:inline-block; width:28px; height:28px"&gt;fa:fa-code&lt;/span&gt; &lt;a href="post/2024/01/30/pst.html"&gt;#퍼시스턴트 세그먼트 트리&lt;/a&gt;"]):::tier4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4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45327.82805462963</v>
      </c>
      <c r="D2" s="5">
        <v>45327.82805462963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45327.828797905095</v>
      </c>
      <c r="D3" s="5">
        <v>45327.828797905095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45326.041770995369</v>
      </c>
      <c r="D4" s="5">
        <v>45326.041770995369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45326.042765254628</v>
      </c>
      <c r="D5" s="5">
        <v>45326.042765254628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45326.864822210649</v>
      </c>
      <c r="D6" s="5">
        <v>45326.864822210649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45323.207021006943</v>
      </c>
      <c r="D7" s="5">
        <v>45323.207021006943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45323.143446527778</v>
      </c>
      <c r="D8" s="5">
        <v>45323.143446527778</v>
      </c>
      <c r="E8" s="5">
        <v>45307.62915296296</v>
      </c>
      <c r="F8" s="15" t="s">
        <v>218</v>
      </c>
    </row>
    <row r="9" spans="1:6">
      <c r="A9" s="15" t="s">
        <v>442</v>
      </c>
      <c r="B9" s="15" t="s">
        <v>217</v>
      </c>
      <c r="C9" s="5">
        <v>45323.143462222222</v>
      </c>
      <c r="D9" s="5">
        <v>45323.143462222222</v>
      </c>
      <c r="E9" s="5">
        <v>45310.713266018516</v>
      </c>
      <c r="F9" s="15" t="s">
        <v>218</v>
      </c>
    </row>
    <row r="10" spans="1:6">
      <c r="A10" s="15" t="s">
        <v>443</v>
      </c>
      <c r="B10" s="15" t="s">
        <v>217</v>
      </c>
      <c r="C10" s="5">
        <v>45323.236017557872</v>
      </c>
      <c r="D10" s="5">
        <v>45323.236017557872</v>
      </c>
      <c r="E10" s="5">
        <v>45312.414980023146</v>
      </c>
      <c r="F10" s="15" t="s">
        <v>218</v>
      </c>
    </row>
    <row r="11" spans="1:6">
      <c r="A11" s="15" t="s">
        <v>444</v>
      </c>
      <c r="B11" s="15" t="s">
        <v>217</v>
      </c>
      <c r="C11" s="5">
        <v>45325.95546258102</v>
      </c>
      <c r="D11" s="5">
        <v>45325.95546258102</v>
      </c>
      <c r="E11" s="5">
        <v>45321.087423124998</v>
      </c>
      <c r="F11" s="15" t="s">
        <v>218</v>
      </c>
    </row>
    <row r="12" spans="1:6">
      <c r="A12" s="15" t="s">
        <v>445</v>
      </c>
      <c r="B12" s="15" t="s">
        <v>217</v>
      </c>
      <c r="C12" s="5">
        <v>45325.955523993056</v>
      </c>
      <c r="D12" s="5">
        <v>45325.955523993056</v>
      </c>
      <c r="E12" s="5">
        <v>45321.798503437501</v>
      </c>
      <c r="F12" s="15" t="s">
        <v>218</v>
      </c>
    </row>
    <row r="13" spans="1:6">
      <c r="A13" s="15" t="s">
        <v>446</v>
      </c>
      <c r="B13" s="15" t="s">
        <v>217</v>
      </c>
      <c r="C13" s="5">
        <v>45324.257994675929</v>
      </c>
      <c r="D13" s="5">
        <v>45324.257994675929</v>
      </c>
      <c r="E13" s="5">
        <v>45322.754867476855</v>
      </c>
      <c r="F13" s="15" t="s">
        <v>218</v>
      </c>
    </row>
    <row r="14" spans="1:6">
      <c r="A14" s="15" t="s">
        <v>448</v>
      </c>
      <c r="B14" s="15" t="s">
        <v>217</v>
      </c>
      <c r="C14" s="5">
        <v>45327.83138221065</v>
      </c>
      <c r="D14" s="5">
        <v>45327.83138221065</v>
      </c>
      <c r="E14" s="5">
        <v>45325.858063472224</v>
      </c>
      <c r="F14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1</v>
      </c>
      <c r="B2" s="2" t="str">
        <f>IF(A2,database!G2,"")</f>
        <v>#0_1_bfs(["#0-1 너비 우선 탐색"]):::tier2</v>
      </c>
      <c r="C2" s="2">
        <f>FIND("#", common!$A$2, C1 +1)</f>
        <v>1</v>
      </c>
      <c r="D2">
        <f>FIND(" ",SUBSTITUTE(common!$A$2, CHAR(10), " "),calc!C2)</f>
        <v>8</v>
      </c>
      <c r="E2" t="str">
        <f>MID(common!$A$2,calc!C2,calc!D2-calc!C2)</f>
        <v>#graphs</v>
      </c>
    </row>
    <row r="3" spans="1:5" ht="16.5" customHeight="1">
      <c r="A3" s="2" t="b">
        <f>IF(COUNTIF(E:E,database!D3), TRUE, FALSE)</f>
        <v>1</v>
      </c>
      <c r="B3" s="2" t="str">
        <f>IF(A3,database!G3,"")</f>
        <v>#2_sat(["#2-sat"]):::tier3</v>
      </c>
      <c r="C3" s="2">
        <f>FIND("#", common!$A$2, C2 +1)</f>
        <v>13</v>
      </c>
      <c r="D3">
        <f>FIND(" ",SUBSTITUTE(common!$A$2, CHAR(10), " "),calc!C3)</f>
        <v>27</v>
      </c>
      <c r="E3" t="str">
        <f>MID(common!$A$2,calc!C3,calc!D3-calc!C3)</f>
        <v>#shortest_path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32</v>
      </c>
      <c r="D4">
        <f>FIND(" ",SUBSTITUTE(common!$A$2, CHAR(10), " "),calc!C4)</f>
        <v>39</v>
      </c>
      <c r="E4" t="str">
        <f>MID(common!$A$2,calc!C4,calc!D4-calc!C4)</f>
        <v>#graphs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>
        <f>FIND("#", common!$A$2, C4 +1)</f>
        <v>44</v>
      </c>
      <c r="D5">
        <f>FIND(" ",SUBSTITUTE(common!$A$2, CHAR(10), " "),calc!C5)</f>
        <v>49</v>
      </c>
      <c r="E5" t="str">
        <f>MID(common!$A$2,calc!C5,calc!D5-calc!C5)</f>
        <v>#flow</v>
      </c>
    </row>
    <row r="6" spans="1:5" ht="16.5" customHeight="1">
      <c r="A6" s="2" t="b">
        <f>IF(COUNTIF(E:E,database!D6), TRUE, FALSE)</f>
        <v>1</v>
      </c>
      <c r="B6" s="2" t="str">
        <f>IF(A6,database!G6,"")</f>
        <v>#a_star(["#a*"]):::tier5</v>
      </c>
      <c r="C6" s="2">
        <f>FIND("#", common!$A$2, C5 +1)</f>
        <v>54</v>
      </c>
      <c r="D6">
        <f>FIND(" ",SUBSTITUTE(common!$A$2, CHAR(10), " "),calc!C6)</f>
        <v>61</v>
      </c>
      <c r="E6" t="str">
        <f>MID(common!$A$2,calc!C6,calc!D6-calc!C6)</f>
        <v>#graphs</v>
      </c>
    </row>
    <row r="7" spans="1:5" ht="16.5" customHeight="1">
      <c r="A7" s="2" t="b">
        <f>IF(COUNTIF(E:E,database!D7), TRUE, FALSE)</f>
        <v>0</v>
      </c>
      <c r="B7" s="2" t="str">
        <f>IF(A7,database!G7,"")</f>
        <v/>
      </c>
      <c r="C7" s="2">
        <f>FIND("#", common!$A$2, C6 +1)</f>
        <v>66</v>
      </c>
      <c r="D7">
        <f>FIND(" ",SUBSTITUTE(common!$A$2, CHAR(10), " "),calc!C7)</f>
        <v>82</v>
      </c>
      <c r="E7" t="str">
        <f>MID(common!$A$2,calc!C7,calc!D7-calc!C7)</f>
        <v>#bipartite_graph</v>
      </c>
    </row>
    <row r="8" spans="1:5" ht="16.5" customHeight="1">
      <c r="A8" s="2" t="b">
        <f>IF(COUNTIF(E:E,database!D8), TRUE, FALSE)</f>
        <v>0</v>
      </c>
      <c r="B8" s="2" t="str">
        <f>IF(A8,database!G8,"")</f>
        <v/>
      </c>
      <c r="C8" s="2">
        <f>FIND("#", common!$A$2, C7 +1)</f>
        <v>87</v>
      </c>
      <c r="D8">
        <f>FIND(" ",SUBSTITUTE(common!$A$2, CHAR(10), " "),calc!C8)</f>
        <v>94</v>
      </c>
      <c r="E8" t="str">
        <f>MID(common!$A$2,calc!C8,calc!D8-calc!C8)</f>
        <v>#graphs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>
        <f>FIND("#", common!$A$2, C8 +1)</f>
        <v>99</v>
      </c>
      <c r="D9">
        <f>FIND(" ",SUBSTITUTE(common!$A$2, CHAR(10), " "),calc!C9)</f>
        <v>116</v>
      </c>
      <c r="E9" t="str">
        <f>MID(common!$A$2,calc!C9,calc!D9-calc!C9)</f>
        <v>#general_matching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>
        <f>FIND("#", common!$A$2, C9 +1)</f>
        <v>121</v>
      </c>
      <c r="D10">
        <f>FIND(" ",SUBSTITUTE(common!$A$2, CHAR(10), " "),calc!C10)</f>
        <v>128</v>
      </c>
      <c r="E10" t="str">
        <f>MID(common!$A$2,calc!C10,calc!D10-calc!C10)</f>
        <v>#graphs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>
        <f>FIND("#", common!$A$2, C10 +1)</f>
        <v>133</v>
      </c>
      <c r="D11">
        <f>FIND(" ",SUBSTITUTE(common!$A$2, CHAR(10), " "),calc!C11)</f>
        <v>137</v>
      </c>
      <c r="E11" t="str">
        <f>MID(common!$A$2,calc!C11,calc!D11-calc!C11)</f>
        <v>#scc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>
        <f>FIND("#", common!$A$2, C11 +1)</f>
        <v>142</v>
      </c>
      <c r="D12">
        <f>FIND(" ",SUBSTITUTE(common!$A$2, CHAR(10), " "),calc!C12)</f>
        <v>149</v>
      </c>
      <c r="E12" t="str">
        <f>MID(common!$A$2,calc!C12,calc!D12-calc!C12)</f>
        <v>#graphs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>
        <f>FIND("#", common!$A$2, C12 +1)</f>
        <v>154</v>
      </c>
      <c r="D13">
        <f>FIND(" ",SUBSTITUTE(common!$A$2, CHAR(10), " "),calc!C13)</f>
        <v>171</v>
      </c>
      <c r="E13" t="str">
        <f>MID(common!$A$2,calc!C13,calc!D13-calc!C13)</f>
        <v>#functional_graph</v>
      </c>
    </row>
    <row r="14" spans="1:5" ht="16.5" customHeight="1">
      <c r="A14" s="2" t="b">
        <f>IF(COUNTIF(E:E,database!D14), TRUE, FALSE)</f>
        <v>0</v>
      </c>
      <c r="B14" s="2" t="str">
        <f>IF(A14,database!G14,"")</f>
        <v/>
      </c>
      <c r="C14" s="2">
        <f>FIND("#", common!$A$2, C13 +1)</f>
        <v>176</v>
      </c>
      <c r="D14">
        <f>FIND(" ",SUBSTITUTE(common!$A$2, CHAR(10), " "),calc!C14)</f>
        <v>183</v>
      </c>
      <c r="E14" t="str">
        <f>MID(common!$A$2,calc!C14,calc!D14-calc!C14)</f>
        <v>#graphs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>
        <f>FIND("#", common!$A$2, C14 +1)</f>
        <v>188</v>
      </c>
      <c r="D15">
        <f>FIND(" ",SUBSTITUTE(common!$A$2, CHAR(10), " "),calc!C15)</f>
        <v>201</v>
      </c>
      <c r="E15" t="str">
        <f>MID(common!$A$2,calc!C15,calc!D15-calc!C15)</f>
        <v>#articulation</v>
      </c>
    </row>
    <row r="16" spans="1:5" ht="16.5" customHeight="1">
      <c r="A16" s="2" t="b">
        <f>IF(COUNTIF(E:E,database!D16), TRUE, FALSE)</f>
        <v>1</v>
      </c>
      <c r="B16" s="2" t="str">
        <f>IF(A16,database!G16,"")</f>
        <v>#scc(["#강한 연결 요소"]):::tier3</v>
      </c>
      <c r="C16" s="2">
        <f>FIND("#", common!$A$2, C15 +1)</f>
        <v>206</v>
      </c>
      <c r="D16">
        <f>FIND(" ",SUBSTITUTE(common!$A$2, CHAR(10), " "),calc!C16)</f>
        <v>213</v>
      </c>
      <c r="E16" t="str">
        <f>MID(common!$A$2,calc!C16,calc!D16-calc!C16)</f>
        <v>#graphs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>
        <f>FIND("#", common!$A$2, C16 +1)</f>
        <v>218</v>
      </c>
      <c r="D17">
        <f>FIND(" ",SUBSTITUTE(common!$A$2, CHAR(10), " "),calc!C17)</f>
        <v>222</v>
      </c>
      <c r="E17" t="str">
        <f>MID(common!$A$2,calc!C17,calc!D17-calc!C17)</f>
        <v>#mst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>
        <f>FIND("#", common!$A$2, C17 +1)</f>
        <v>227</v>
      </c>
      <c r="D18">
        <f>FIND(" ",SUBSTITUTE(common!$A$2, CHAR(10), " "),calc!C18)</f>
        <v>234</v>
      </c>
      <c r="E18" t="str">
        <f>MID(common!$A$2,calc!C18,calc!D18-calc!C18)</f>
        <v>#graphs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>
        <f>FIND("#", common!$A$2, C18 +1)</f>
        <v>239</v>
      </c>
      <c r="D19">
        <f>FIND(" ",SUBSTITUTE(common!$A$2, CHAR(10), " "),calc!C19)</f>
        <v>243</v>
      </c>
      <c r="E19" t="str">
        <f>MID(common!$A$2,calc!C19,calc!D19-calc!C19)</f>
        <v>#tsp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>
        <f>FIND("#", common!$A$2, C19 +1)</f>
        <v>248</v>
      </c>
      <c r="D20">
        <f>FIND(" ",SUBSTITUTE(common!$A$2, CHAR(10), " "),calc!C20)</f>
        <v>255</v>
      </c>
      <c r="E20" t="str">
        <f>MID(common!$A$2,calc!C20,calc!D20-calc!C20)</f>
        <v>#graphs</v>
      </c>
    </row>
    <row r="21" spans="1:5" ht="16.5" customHeight="1">
      <c r="A21" s="2" t="b">
        <f>IF(COUNTIF(E:E,database!D21), TRUE, FALSE)</f>
        <v>1</v>
      </c>
      <c r="B21" s="2" t="str">
        <f>IF(A21,database!G21,"")</f>
        <v>#graphs(["#그래프 이론"]):::tier2</v>
      </c>
      <c r="C21" s="2">
        <f>FIND("#", common!$A$2, C20 +1)</f>
        <v>260</v>
      </c>
      <c r="D21">
        <f>FIND(" ",SUBSTITUTE(common!$A$2, CHAR(10), " "),calc!C21)</f>
        <v>264</v>
      </c>
      <c r="E21" t="str">
        <f>MID(common!$A$2,calc!C21,calc!D21-calc!C21)</f>
        <v>#dag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>
        <f>FIND("#", common!$A$2, C21 +1)</f>
        <v>269</v>
      </c>
      <c r="D22">
        <f>FIND(" ",SUBSTITUTE(common!$A$2, CHAR(10), " "),calc!C22)</f>
        <v>276</v>
      </c>
      <c r="E22" t="str">
        <f>MID(common!$A$2,calc!C22,calc!D22-calc!C22)</f>
        <v>#graphs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>
        <f>FIND("#", common!$A$2, C22 +1)</f>
        <v>281</v>
      </c>
      <c r="D23">
        <f>FIND(" ",SUBSTITUTE(common!$A$2, CHAR(10), " "),calc!C23)</f>
        <v>295</v>
      </c>
      <c r="E23" t="str">
        <f>MID(common!$A$2,calc!C23,calc!D23-calc!C23)</f>
        <v>#chordal_graph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>
        <f>FIND("#", common!$A$2, C23 +1)</f>
        <v>300</v>
      </c>
      <c r="D24">
        <f>FIND(" ",SUBSTITUTE(common!$A$2, CHAR(10), " "),calc!C24)</f>
        <v>307</v>
      </c>
      <c r="E24" t="str">
        <f>MID(common!$A$2,calc!C24,calc!D24-calc!C24)</f>
        <v>#graphs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>
        <f>FIND("#", common!$A$2, C24 +1)</f>
        <v>312</v>
      </c>
      <c r="D25">
        <f>FIND(" ",SUBSTITUTE(common!$A$2, CHAR(10), " "),calc!C25)</f>
        <v>328</v>
      </c>
      <c r="E25" t="str">
        <f>MID(common!$A$2,calc!C25,calc!D25-calc!C25)</f>
        <v>#degree_sequence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>
        <f>FIND("#", common!$A$2, C25 +1)</f>
        <v>333</v>
      </c>
      <c r="D26">
        <f>FIND(" ",SUBSTITUTE(common!$A$2, CHAR(10), " "),calc!C26)</f>
        <v>340</v>
      </c>
      <c r="E26" t="str">
        <f>MID(common!$A$2,calc!C26,calc!D26-calc!C26)</f>
        <v>#graphs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>
        <f>FIND("#", common!$A$2, C26 +1)</f>
        <v>345</v>
      </c>
      <c r="D27">
        <f>FIND(" ",SUBSTITUTE(common!$A$2, CHAR(10), " "),calc!C27)</f>
        <v>356</v>
      </c>
      <c r="E27" t="str">
        <f>MID(common!$A$2,calc!C27,calc!D27-calc!C27)</f>
        <v>#dual_graph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>
        <f>FIND("#", common!$A$2, C27 +1)</f>
        <v>361</v>
      </c>
      <c r="D28">
        <f>FIND(" ",SUBSTITUTE(common!$A$2, CHAR(10), " "),calc!C28)</f>
        <v>368</v>
      </c>
      <c r="E28" t="str">
        <f>MID(common!$A$2,calc!C28,calc!D28-calc!C28)</f>
        <v>#graphs</v>
      </c>
    </row>
    <row r="29" spans="1:5" ht="16.5" customHeight="1">
      <c r="A29" s="2" t="b">
        <f>IF(COUNTIF(E:E,database!D29), TRUE, FALSE)</f>
        <v>0</v>
      </c>
      <c r="B29" s="2" t="str">
        <f>IF(A29,database!G29,"")</f>
        <v/>
      </c>
      <c r="C29" s="2">
        <f>FIND("#", common!$A$2, C28 +1)</f>
        <v>373</v>
      </c>
      <c r="D29">
        <f>FIND(" ",SUBSTITUTE(common!$A$2, CHAR(10), " "),calc!C29)</f>
        <v>384</v>
      </c>
      <c r="E29" t="str">
        <f>MID(common!$A$2,calc!C29,calc!D29-calc!C29)</f>
        <v>#flood_fill</v>
      </c>
    </row>
    <row r="30" spans="1:5" ht="16.5" customHeight="1">
      <c r="A30" s="2" t="b">
        <f>IF(COUNTIF(E:E,database!D30), TRUE, FALSE)</f>
        <v>0</v>
      </c>
      <c r="B30" s="2" t="str">
        <f>IF(A30,database!G30,"")</f>
        <v/>
      </c>
      <c r="C30" s="2">
        <f>FIND("#", common!$A$2, C29 +1)</f>
        <v>389</v>
      </c>
      <c r="D30">
        <f>FIND(" ",SUBSTITUTE(common!$A$2, CHAR(10), " "),calc!C30)</f>
        <v>396</v>
      </c>
      <c r="E30" t="str">
        <f>MID(common!$A$2,calc!C30,calc!D30-calc!C30)</f>
        <v>#graphs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>
        <f>FIND("#", common!$A$2, C30 +1)</f>
        <v>401</v>
      </c>
      <c r="D31">
        <f>FIND(" ",SUBSTITUTE(common!$A$2, CHAR(10), " "),calc!C31)</f>
        <v>415</v>
      </c>
      <c r="E31" t="str">
        <f>MID(common!$A$2,calc!C31,calc!D31-calc!C31)</f>
        <v>#eulerian_path</v>
      </c>
    </row>
    <row r="32" spans="1:5" ht="16.5" customHeight="1">
      <c r="A32" s="2" t="b">
        <f>IF(COUNTIF(E:E,database!D32), TRUE, FALSE)</f>
        <v>0</v>
      </c>
      <c r="B32" s="2" t="str">
        <f>IF(A32,database!G32,"")</f>
        <v/>
      </c>
      <c r="C32" s="2">
        <f>FIND("#", common!$A$2, C31 +1)</f>
        <v>420</v>
      </c>
      <c r="D32">
        <f>FIND(" ",SUBSTITUTE(common!$A$2, CHAR(10), " "),calc!C32)</f>
        <v>437</v>
      </c>
      <c r="E32" t="str">
        <f>MID(common!$A$2,calc!C32,calc!D32-calc!C32)</f>
        <v>#general_matching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>
        <f>FIND("#", common!$A$2, C32 +1)</f>
        <v>442</v>
      </c>
      <c r="D33">
        <f>FIND(" ",SUBSTITUTE(common!$A$2, CHAR(10), " "),calc!C33)</f>
        <v>461</v>
      </c>
      <c r="E33" t="str">
        <f>MID(common!$A$2,calc!C33,calc!D33-calc!C33)</f>
        <v>#bipartite_matching</v>
      </c>
    </row>
    <row r="34" spans="1:5" ht="16.5" customHeight="1">
      <c r="A34" s="2" t="b">
        <f>IF(COUNTIF(E:E,database!D34), TRUE, FALSE)</f>
        <v>0</v>
      </c>
      <c r="B34" s="2" t="str">
        <f>IF(A34,database!G34,"")</f>
        <v/>
      </c>
      <c r="C34" s="2">
        <f>FIND("#", common!$A$2, C33 +1)</f>
        <v>466</v>
      </c>
      <c r="D34">
        <f>FIND(" ",SUBSTITUTE(common!$A$2, CHAR(10), " "),calc!C34)</f>
        <v>479</v>
      </c>
      <c r="E34" t="str">
        <f>MID(common!$A$2,calc!C34,calc!D34-calc!C34)</f>
        <v>#articulation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>
        <f>FIND("#", common!$A$2, C34 +1)</f>
        <v>484</v>
      </c>
      <c r="D35">
        <f>FIND(" ",SUBSTITUTE(common!$A$2, CHAR(10), " "),calc!C35)</f>
        <v>506</v>
      </c>
      <c r="E35" t="str">
        <f>MID(common!$A$2,calc!C35,calc!D35-calc!C35)</f>
        <v>#biconnected_component</v>
      </c>
    </row>
    <row r="36" spans="1:5" ht="16.5" customHeight="1">
      <c r="A36" s="2" t="b">
        <f>IF(COUNTIF(E:E,database!D36), TRUE, FALSE)</f>
        <v>1</v>
      </c>
      <c r="B36" s="2" t="str">
        <f>IF(A36,database!G36,"")</f>
        <v>#articulation(["#단절점과 단절선"]):::tier3</v>
      </c>
      <c r="C36" s="2">
        <f>FIND("#", common!$A$2, C35 +1)</f>
        <v>511</v>
      </c>
      <c r="D36">
        <f>FIND(" ",SUBSTITUTE(common!$A$2, CHAR(10), " "),calc!C36)</f>
        <v>524</v>
      </c>
      <c r="E36" t="str">
        <f>MID(common!$A$2,calc!C36,calc!D36-calc!C36)</f>
        <v>#articulation</v>
      </c>
    </row>
    <row r="37" spans="1:5" ht="16.5" customHeight="1">
      <c r="A37" s="2" t="b">
        <f>IF(COUNTIF(E:E,database!D37), TRUE, FALSE)</f>
        <v>0</v>
      </c>
      <c r="B37" s="2" t="str">
        <f>IF(A37,database!G37,"")</f>
        <v/>
      </c>
      <c r="C37" s="2">
        <f>FIND("#", common!$A$2, C36 +1)</f>
        <v>529</v>
      </c>
      <c r="D37">
        <f>FIND(" ",SUBSTITUTE(common!$A$2, CHAR(10), " "),calc!C37)</f>
        <v>536</v>
      </c>
      <c r="E37" t="str">
        <f>MID(common!$A$2,calc!C37,calc!D37-calc!C37)</f>
        <v>#cactus</v>
      </c>
    </row>
    <row r="38" spans="1:5" ht="16.5" customHeight="1">
      <c r="A38" s="2" t="b">
        <f>IF(COUNTIF(E:E,database!D38), TRUE, FALSE)</f>
        <v>0</v>
      </c>
      <c r="B38" s="2" t="str">
        <f>IF(A38,database!G38,"")</f>
        <v/>
      </c>
      <c r="C38" s="2">
        <f>FIND("#", common!$A$2, C37 +1)</f>
        <v>541</v>
      </c>
      <c r="D38">
        <f>FIND(" ",SUBSTITUTE(common!$A$2, CHAR(10), " "),calc!C38)</f>
        <v>554</v>
      </c>
      <c r="E38" t="str">
        <f>MID(common!$A$2,calc!C38,calc!D38-calc!C38)</f>
        <v>#articulation</v>
      </c>
    </row>
    <row r="39" spans="1:5" ht="16.5" customHeight="1">
      <c r="A39" s="2" t="b">
        <f>IF(COUNTIF(E:E,database!D39), TRUE, FALSE)</f>
        <v>1</v>
      </c>
      <c r="B39" s="2" t="str">
        <f>IF(A39,database!G39,"")</f>
        <v>#dijkstra(["&lt;span style="background-color: red; border-radius: 50%; display:inline-block; width:28px; height:28px"&gt;fa:fa-code&lt;/span&gt; &lt;a href="post/2024/01/01/dijkstra.html"&gt;#데이크스트라&lt;/a&gt;"]):::tier2</v>
      </c>
      <c r="C39" s="2">
        <f>FIND("#", common!$A$2, C38 +1)</f>
        <v>559</v>
      </c>
      <c r="D39">
        <f>FIND(" ",SUBSTITUTE(common!$A$2, CHAR(10), " "),calc!C39)</f>
        <v>574</v>
      </c>
      <c r="E39" t="str">
        <f>MID(common!$A$2,calc!C39,calc!D39-calc!C39)</f>
        <v>#dominator_tree</v>
      </c>
    </row>
    <row r="40" spans="1:5" ht="16.5" customHeight="1">
      <c r="A40" s="2" t="b">
        <f>IF(COUNTIF(E:E,database!D40), TRUE, FALSE)</f>
        <v>0</v>
      </c>
      <c r="B40" s="2" t="str">
        <f>IF(A40,database!G40,"")</f>
        <v/>
      </c>
      <c r="C40" s="2">
        <f>FIND("#", common!$A$2, C39 +1)</f>
        <v>579</v>
      </c>
      <c r="D40">
        <f>FIND(" ",SUBSTITUTE(common!$A$2, CHAR(10), " "),calc!C40)</f>
        <v>593</v>
      </c>
      <c r="E40" t="str">
        <f>MID(common!$A$2,calc!C40,calc!D40-calc!C40)</f>
        <v>#shortest_path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>
        <f>FIND("#", common!$A$2, C40 +1)</f>
        <v>598</v>
      </c>
      <c r="D41">
        <f>FIND(" ",SUBSTITUTE(common!$A$2, CHAR(10), " "),calc!C41)</f>
        <v>607</v>
      </c>
      <c r="E41" t="str">
        <f>MID(common!$A$2,calc!C41,calc!D41-calc!C41)</f>
        <v>#dijkstra</v>
      </c>
    </row>
    <row r="42" spans="1:5" ht="16.5" customHeight="1">
      <c r="A42" s="2" t="b">
        <f>IF(COUNTIF(E:E,database!D42), TRUE, FALSE)</f>
        <v>0</v>
      </c>
      <c r="B42" s="2" t="str">
        <f>IF(A42,database!G42,"")</f>
        <v/>
      </c>
      <c r="C42" s="2">
        <f>FIND("#", common!$A$2, C41 +1)</f>
        <v>612</v>
      </c>
      <c r="D42">
        <f>FIND(" ",SUBSTITUTE(common!$A$2, CHAR(10), " "),calc!C42)</f>
        <v>626</v>
      </c>
      <c r="E42" t="str">
        <f>MID(common!$A$2,calc!C42,calc!D42-calc!C42)</f>
        <v>#shortest_path</v>
      </c>
    </row>
    <row r="43" spans="1:5" ht="16.5" customHeight="1">
      <c r="A43" s="2" t="b">
        <f>IF(COUNTIF(E:E,database!D43), TRUE, FALSE)</f>
        <v>0</v>
      </c>
      <c r="B43" s="2" t="str">
        <f>IF(A43,database!G43,"")</f>
        <v/>
      </c>
      <c r="C43" s="2">
        <f>FIND("#", common!$A$2, C42 +1)</f>
        <v>631</v>
      </c>
      <c r="D43">
        <f>FIND(" ",SUBSTITUTE(common!$A$2, CHAR(10), " "),calc!C43)</f>
        <v>644</v>
      </c>
      <c r="E43" t="str">
        <f>MID(common!$A$2,calc!C43,calc!D43-calc!C43)</f>
        <v>#bellman_ford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>
        <f>FIND("#", common!$A$2, C43 +1)</f>
        <v>649</v>
      </c>
      <c r="D44">
        <f>FIND(" ",SUBSTITUTE(common!$A$2, CHAR(10), " "),calc!C44)</f>
        <v>663</v>
      </c>
      <c r="E44" t="str">
        <f>MID(common!$A$2,calc!C44,calc!D44-calc!C44)</f>
        <v>#shortest_path</v>
      </c>
    </row>
    <row r="45" spans="1:5" ht="16.5" customHeight="1">
      <c r="A45" s="2" t="b">
        <f>IF(COUNTIF(E:E,database!D45), TRUE, FALSE)</f>
        <v>1</v>
      </c>
      <c r="B45" s="2" t="str">
        <f>IF(A45,database!G45,"")</f>
        <v>#dominator_tree(["#도미네이터 트리"]):::tier4</v>
      </c>
      <c r="C45" s="2">
        <f>FIND("#", common!$A$2, C44 +1)</f>
        <v>668</v>
      </c>
      <c r="D45">
        <f>FIND(" ",SUBSTITUTE(common!$A$2, CHAR(10), " "),calc!C45)</f>
        <v>683</v>
      </c>
      <c r="E45" t="str">
        <f>MID(common!$A$2,calc!C45,calc!D45-calc!C45)</f>
        <v>#floyd_warshall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>
        <f>FIND("#", common!$A$2, C45 +1)</f>
        <v>688</v>
      </c>
      <c r="D46">
        <f>FIND(" ",SUBSTITUTE(common!$A$2, CHAR(10), " "),calc!C46)</f>
        <v>693</v>
      </c>
      <c r="E46" t="str">
        <f>MID(common!$A$2,calc!C46,calc!D46-calc!C46)</f>
        <v>#flow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>
        <f>FIND("#", common!$A$2, C46 +1)</f>
        <v>698</v>
      </c>
      <c r="D47">
        <f>FIND(" ",SUBSTITUTE(common!$A$2, CHAR(10), " "),calc!C47)</f>
        <v>710</v>
      </c>
      <c r="E47" t="str">
        <f>MID(common!$A$2,calc!C47,calc!D47-calc!C47)</f>
        <v>#circulation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>
        <f>FIND("#", common!$A$2, C47 +1)</f>
        <v>715</v>
      </c>
      <c r="D48">
        <f>FIND(" ",SUBSTITUTE(common!$A$2, CHAR(10), " "),calc!C48)</f>
        <v>720</v>
      </c>
      <c r="E48" t="str">
        <f>MID(common!$A$2,calc!C48,calc!D48-calc!C48)</f>
        <v>#flow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>
        <f>FIND("#", common!$A$2, C48 +1)</f>
        <v>725</v>
      </c>
      <c r="D49">
        <f>FIND(" ",SUBSTITUTE(common!$A$2, CHAR(10), " "),calc!C49)</f>
        <v>738</v>
      </c>
      <c r="E49" t="str">
        <f>MID(common!$A$2,calc!C49,calc!D49-calc!C49)</f>
        <v>#stoer_wagner</v>
      </c>
    </row>
    <row r="50" spans="1:5" ht="16.5" customHeight="1">
      <c r="A50" s="2" t="b">
        <f>IF(COUNTIF(E:E,database!D50), TRUE, FALSE)</f>
        <v>0</v>
      </c>
      <c r="B50" s="2" t="str">
        <f>IF(A50,database!G50,"")</f>
        <v/>
      </c>
      <c r="C50" s="2">
        <f>FIND("#", common!$A$2, C49 +1)</f>
        <v>743</v>
      </c>
      <c r="D50">
        <f>FIND(" ",SUBSTITUTE(common!$A$2, CHAR(10), " "),calc!C50)</f>
        <v>748</v>
      </c>
      <c r="E50" t="str">
        <f>MID(common!$A$2,calc!C50,calc!D50-calc!C50)</f>
        <v>#flow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>
        <f>FIND("#", common!$A$2, C50 +1)</f>
        <v>753</v>
      </c>
      <c r="D51">
        <f>FIND(" ",SUBSTITUTE(common!$A$2, CHAR(10), " "),calc!C51)</f>
        <v>758</v>
      </c>
      <c r="E51" t="str">
        <f>MID(common!$A$2,calc!C51,calc!D51-calc!C51)</f>
        <v>#mcmf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>
        <f>FIND("#", common!$A$2, C51 +1)</f>
        <v>763</v>
      </c>
      <c r="D52">
        <f>FIND(" ",SUBSTITUTE(common!$A$2, CHAR(10), " "),calc!C52)</f>
        <v>768</v>
      </c>
      <c r="E52" t="str">
        <f>MID(common!$A$2,calc!C52,calc!D52-calc!C52)</f>
        <v>#flow</v>
      </c>
    </row>
    <row r="53" spans="1:5" ht="16.5" customHeight="1">
      <c r="A53" s="2" t="b">
        <f>IF(COUNTIF(E:E,database!D53), TRUE, FALSE)</f>
        <v>1</v>
      </c>
      <c r="B53" s="2" t="str">
        <f>IF(A53,database!G53,"")</f>
        <v>#lgv(["#린드스트롬–게셀–비엔노 보조정리"]):::tier5</v>
      </c>
      <c r="C53" s="2">
        <f>FIND("#", common!$A$2, C52 +1)</f>
        <v>773</v>
      </c>
      <c r="D53">
        <f>FIND(" ",SUBSTITUTE(common!$A$2, CHAR(10), " "),calc!C53)</f>
        <v>778</v>
      </c>
      <c r="E53" t="str">
        <f>MID(common!$A$2,calc!C53,calc!D53-calc!C53)</f>
        <v>#mfmc</v>
      </c>
    </row>
    <row r="54" spans="1:5" ht="16.5" customHeight="1">
      <c r="A54" s="2" t="b">
        <f>IF(COUNTIF(E:E,database!D54), TRUE, FALSE)</f>
        <v>0</v>
      </c>
      <c r="B54" s="2" t="str">
        <f>IF(A54,database!G54,"")</f>
        <v/>
      </c>
      <c r="C54" s="2">
        <f>FIND("#", common!$A$2, C53 +1)</f>
        <v>783</v>
      </c>
      <c r="D54">
        <f>FIND(" ",SUBSTITUTE(common!$A$2, CHAR(10), " "),calc!C54)</f>
        <v>788</v>
      </c>
      <c r="E54" t="str">
        <f>MID(common!$A$2,calc!C54,calc!D54-calc!C54)</f>
        <v>#flow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>
        <f>FIND("#", common!$A$2, C54 +1)</f>
        <v>793</v>
      </c>
      <c r="D55">
        <f>FIND(" ",SUBSTITUTE(common!$A$2, CHAR(10), " "),calc!C55)</f>
        <v>812</v>
      </c>
      <c r="E55" t="str">
        <f>MID(common!$A$2,calc!C55,calc!D55-calc!C55)</f>
        <v>#bipartite_matching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>
        <f>FIND("#", common!$A$2, C55 +1)</f>
        <v>817</v>
      </c>
      <c r="D56">
        <f>FIND(" ",SUBSTITUTE(common!$A$2, CHAR(10), " "),calc!C56)</f>
        <v>833</v>
      </c>
      <c r="E56" t="str">
        <f>MID(common!$A$2,calc!C56,calc!D56-calc!C56)</f>
        <v>#bipartite_graph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>
        <f>FIND("#", common!$A$2, C56 +1)</f>
        <v>838</v>
      </c>
      <c r="D57">
        <f>FIND(" ",SUBSTITUTE(common!$A$2, CHAR(10), " "),calc!C57)</f>
        <v>857</v>
      </c>
      <c r="E57" t="str">
        <f>MID(common!$A$2,calc!C57,calc!D57-calc!C57)</f>
        <v>#bipartite_matching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>
        <f>FIND("#", common!$A$2, C57 +1)</f>
        <v>862</v>
      </c>
      <c r="D58">
        <f>FIND(" ",SUBSTITUTE(common!$A$2, CHAR(10), " "),calc!C58)</f>
        <v>881</v>
      </c>
      <c r="E58" t="str">
        <f>MID(common!$A$2,calc!C58,calc!D58-calc!C58)</f>
        <v>#bipartite_matching</v>
      </c>
    </row>
    <row r="59" spans="1:5" ht="16.5" customHeight="1">
      <c r="A59" s="2" t="b">
        <f>IF(COUNTIF(E:E,database!D59), TRUE, FALSE)</f>
        <v>0</v>
      </c>
      <c r="B59" s="2" t="str">
        <f>IF(A59,database!G59,"")</f>
        <v/>
      </c>
      <c r="C59" s="2">
        <f>FIND("#", common!$A$2, C58 +1)</f>
        <v>886</v>
      </c>
      <c r="D59">
        <f>FIND(" ",SUBSTITUTE(common!$A$2, CHAR(10), " "),calc!C59)</f>
        <v>891</v>
      </c>
      <c r="E59" t="str">
        <f>MID(common!$A$2,calc!C59,calc!D59-calc!C59)</f>
        <v>#hall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>
        <f>FIND("#", common!$A$2, C59 +1)</f>
        <v>896</v>
      </c>
      <c r="D60">
        <f>FIND(" ",SUBSTITUTE(common!$A$2, CHAR(10), " "),calc!C60)</f>
        <v>915</v>
      </c>
      <c r="E60" t="str">
        <f>MID(common!$A$2,calc!C60,calc!D60-calc!C60)</f>
        <v>#bipartite_matching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>
        <f>FIND("#", common!$A$2, C60 +1)</f>
        <v>920</v>
      </c>
      <c r="D61">
        <f>FIND(" ",SUBSTITUTE(common!$A$2, CHAR(10), " "),calc!C61)</f>
        <v>930</v>
      </c>
      <c r="E61" t="str">
        <f>MID(common!$A$2,calc!C61,calc!D61-calc!C61)</f>
        <v>#hungarian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>
        <f>FIND("#", common!$A$2, C61 +1)</f>
        <v>935</v>
      </c>
      <c r="D62">
        <f>FIND(" ",SUBSTITUTE(common!$A$2, CHAR(10), " "),calc!C62)</f>
        <v>954</v>
      </c>
      <c r="E62" t="str">
        <f>MID(common!$A$2,calc!C62,calc!D62-calc!C62)</f>
        <v>#bipartite_matching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>
        <f>FIND("#", common!$A$2, C62 +1)</f>
        <v>959</v>
      </c>
      <c r="D63">
        <f>FIND(" ",SUBSTITUTE(common!$A$2, CHAR(10), " "),calc!C63)</f>
        <v>975</v>
      </c>
      <c r="E63" t="str">
        <f>MID(common!$A$2,calc!C63,calc!D63-calc!C63)</f>
        <v>#stable_marriage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>
        <f>FIND("#", common!$A$2, C63 +1)</f>
        <v>980</v>
      </c>
      <c r="D64">
        <f>FIND(" ",SUBSTITUTE(common!$A$2, CHAR(10), " "),calc!C64)</f>
        <v>984</v>
      </c>
      <c r="E64" t="str">
        <f>MID(common!$A$2,calc!C64,calc!D64-calc!C64)</f>
        <v>#mst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>
        <f>FIND("#", common!$A$2, C64 +1)</f>
        <v>989</v>
      </c>
      <c r="D65">
        <f>FIND(" ",SUBSTITUTE(common!$A$2, CHAR(10), " "),calc!C65)</f>
        <v>1002</v>
      </c>
      <c r="E65" t="str">
        <f>MID(common!$A$2,calc!C65,calc!D65-calc!C65)</f>
        <v>#directed_mst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>
        <f>FIND("#", common!$A$2, C65 +1)</f>
        <v>1007</v>
      </c>
      <c r="D66">
        <f>FIND(" ",SUBSTITUTE(common!$A$2, CHAR(10), " "),calc!C66)</f>
        <v>1011</v>
      </c>
      <c r="E66" t="str">
        <f>MID(common!$A$2,calc!C66,calc!D66-calc!C66)</f>
        <v>#scc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>
        <f>FIND("#", common!$A$2, C66 +1)</f>
        <v>1016</v>
      </c>
      <c r="D67">
        <f>FIND(" ",SUBSTITUTE(common!$A$2, CHAR(10), " "),calc!C67)</f>
        <v>1022</v>
      </c>
      <c r="E67" t="str">
        <f>MID(common!$A$2,calc!C67,calc!D67-calc!C67)</f>
        <v>#2_sat</v>
      </c>
    </row>
    <row r="68" spans="1:5" ht="16.5" customHeight="1">
      <c r="A68" s="2" t="b">
        <f>IF(COUNTIF(E:E,database!D68), TRUE, FALSE)</f>
        <v>1</v>
      </c>
      <c r="B68" s="2" t="str">
        <f>IF(A68,database!G68,"")</f>
        <v>#dag(["#방향 비순환 그래프"]):::tier2</v>
      </c>
      <c r="C68" s="2">
        <f>FIND("#", common!$A$2, C67 +1)</f>
        <v>1027</v>
      </c>
      <c r="D68">
        <f>FIND(" ",SUBSTITUTE(common!$A$2, CHAR(10), " "),calc!C68)</f>
        <v>1031</v>
      </c>
      <c r="E68" t="str">
        <f>MID(common!$A$2,calc!C68,calc!D68-calc!C68)</f>
        <v>#scc</v>
      </c>
    </row>
    <row r="69" spans="1:5" ht="16.5" customHeight="1">
      <c r="A69" s="2" t="b">
        <f>IF(COUNTIF(E:E,database!D69), TRUE, FALSE)</f>
        <v>0</v>
      </c>
      <c r="B69" s="2" t="str">
        <f>IF(A69,database!G69,"")</f>
        <v/>
      </c>
      <c r="C69" s="2">
        <f>FIND("#", common!$A$2, C68 +1)</f>
        <v>1036</v>
      </c>
      <c r="D69">
        <f>FIND(" ",SUBSTITUTE(common!$A$2, CHAR(10), " "),calc!C69)</f>
        <v>1068</v>
      </c>
      <c r="E69" t="str">
        <f>MID(common!$A$2,calc!C69,calc!D69-calc!C69)</f>
        <v>#permutation_cycle_decomposition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>
        <f>FIND("#", common!$A$2, C69 +1)</f>
        <v>1073</v>
      </c>
      <c r="D70">
        <f>FIND(" ",SUBSTITUTE(common!$A$2, CHAR(10), " "),calc!C70)</f>
        <v>1090</v>
      </c>
      <c r="E70" t="str">
        <f>MID(common!$A$2,calc!C70,calc!D70-calc!C70)</f>
        <v>#functional_graph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>
        <f>FIND("#", common!$A$2, C70 +1)</f>
        <v>1095</v>
      </c>
      <c r="D71">
        <f>FIND(" ",SUBSTITUTE(common!$A$2, CHAR(10), " "),calc!C71)</f>
        <v>1127</v>
      </c>
      <c r="E71" t="str">
        <f>MID(common!$A$2,calc!C71,calc!D71-calc!C71)</f>
        <v>#permutation_cycle_decomposition</v>
      </c>
    </row>
    <row r="72" spans="1:5" ht="16.5" customHeight="1">
      <c r="A72" s="2" t="b">
        <f>IF(COUNTIF(E:E,database!D72), TRUE, FALSE)</f>
        <v>0</v>
      </c>
      <c r="B72" s="2" t="str">
        <f>IF(A72,database!G72,"")</f>
        <v/>
      </c>
      <c r="C72" s="2">
        <f>FIND("#", common!$A$2, C71 +1)</f>
        <v>1132</v>
      </c>
      <c r="D72">
        <f>FIND(" ",SUBSTITUTE(common!$A$2, CHAR(10), " "),calc!C72)</f>
        <v>1141</v>
      </c>
      <c r="E72" t="str">
        <f>MID(common!$A$2,calc!C72,calc!D72-calc!C72)</f>
        <v>#dijkstra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>
        <f>FIND("#", common!$A$2, C72 +1)</f>
        <v>1146</v>
      </c>
      <c r="D73">
        <f>FIND(" ",SUBSTITUTE(common!$A$2, CHAR(10), " "),calc!C73)</f>
        <v>1154</v>
      </c>
      <c r="E73" t="str">
        <f>MID(common!$A$2,calc!C73,calc!D73-calc!C73)</f>
        <v>#0_1_bfs</v>
      </c>
    </row>
    <row r="74" spans="1:5" ht="16.5" customHeight="1">
      <c r="A74" s="2" t="b">
        <f>IF(COUNTIF(E:E,database!D74), TRUE, FALSE)</f>
        <v>1</v>
      </c>
      <c r="B74" s="2" t="str">
        <f>IF(A74,database!G74,"")</f>
        <v>#bellman_ford(["&lt;span style="background-color: red; border-radius: 50%; display:inline-block; width:28px; height:28px"&gt;fa:fa-code&lt;/span&gt; &lt;a href="post/2024/01/07/bellman_ford.html"&gt;#벨만–포드&lt;/a&gt;"]):::tier2</v>
      </c>
      <c r="C74" s="2">
        <f>FIND("#", common!$A$2, C73 +1)</f>
        <v>1159</v>
      </c>
      <c r="D74">
        <f>FIND(" ",SUBSTITUTE(common!$A$2, CHAR(10), " "),calc!C74)</f>
        <v>1168</v>
      </c>
      <c r="E74" t="str">
        <f>MID(common!$A$2,calc!C74,calc!D74-calc!C74)</f>
        <v>#dijkstra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>
        <f>FIND("#", common!$A$2, C74 +1)</f>
        <v>1173</v>
      </c>
      <c r="D75">
        <f>FIND(" ",SUBSTITUTE(common!$A$2, CHAR(10), " "),calc!C75)</f>
        <v>1180</v>
      </c>
      <c r="E75" t="str">
        <f>MID(common!$A$2,calc!C75,calc!D75-calc!C75)</f>
        <v>#a_star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>
        <f>FIND("#", common!$A$2, C75 +1)</f>
        <v>1185</v>
      </c>
      <c r="D76">
        <f>FIND(" ",SUBSTITUTE(common!$A$2, CHAR(10), " "),calc!C76)</f>
        <v>1189</v>
      </c>
      <c r="E76" t="str">
        <f>MID(common!$A$2,calc!C76,calc!D76-calc!C76)</f>
        <v>#dag</v>
      </c>
    </row>
    <row r="77" spans="1:5" ht="16.5" customHeight="1">
      <c r="A77" s="2" t="b">
        <f>IF(COUNTIF(E:E,database!D77), TRUE, FALSE)</f>
        <v>0</v>
      </c>
      <c r="B77" s="2" t="str">
        <f>IF(A77,database!G77,"")</f>
        <v/>
      </c>
      <c r="C77" s="2">
        <f>FIND("#", common!$A$2, C76 +1)</f>
        <v>1194</v>
      </c>
      <c r="D77">
        <f>FIND(" ",SUBSTITUTE(common!$A$2, CHAR(10), " "),calc!C77)</f>
        <v>1214</v>
      </c>
      <c r="E77" t="str">
        <f>MID(common!$A$2,calc!C77,calc!D77-calc!C77)</f>
        <v>#topological_sorting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>
        <f>FIND("#", common!$A$2, C77 +1)</f>
        <v>1219</v>
      </c>
      <c r="D78">
        <f>FIND(" ",SUBSTITUTE(common!$A$2, CHAR(10), " "),calc!C78)</f>
        <v>1223</v>
      </c>
      <c r="E78" t="str">
        <f>MID(common!$A$2,calc!C78,calc!D78-calc!C78)</f>
        <v>#dag</v>
      </c>
    </row>
    <row r="79" spans="1:5" ht="16.5" customHeight="1">
      <c r="A79" s="2" t="b">
        <f>IF(COUNTIF(E:E,database!D79), TRUE, FALSE)</f>
        <v>0</v>
      </c>
      <c r="B79" s="2" t="str">
        <f>IF(A79,database!G79,"")</f>
        <v/>
      </c>
      <c r="C79" s="2">
        <f>FIND("#", common!$A$2, C78 +1)</f>
        <v>1228</v>
      </c>
      <c r="D79">
        <f>FIND(" ",SUBSTITUTE(common!$A$2, CHAR(10), " "),calc!C79)</f>
        <v>1232</v>
      </c>
      <c r="E79" t="str">
        <f>MID(common!$A$2,calc!C79,calc!D79-calc!C79)</f>
        <v>#lgv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0</v>
      </c>
      <c r="B81" s="2" t="str">
        <f>IF(A81,database!G81,"")</f>
        <v/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0</v>
      </c>
      <c r="B82" s="2" t="str">
        <f>IF(A82,database!G82,"")</f>
        <v/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0</v>
      </c>
      <c r="B84" s="2" t="str">
        <f>IF(A84,database!G84,"")</f>
        <v/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0</v>
      </c>
      <c r="B88" s="2" t="str">
        <f>IF(A88,database!G88,"")</f>
        <v/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0</v>
      </c>
      <c r="B89" s="2" t="str">
        <f>IF(A89,database!G89,"")</f>
        <v/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0</v>
      </c>
      <c r="B90" s="2" t="str">
        <f>IF(A90,database!G90,"")</f>
        <v/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1</v>
      </c>
      <c r="B95" s="2" t="str">
        <f>IF(A95,database!G95,"")</f>
        <v>#circulation(["#서큘레이션"]):::tier4</v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1</v>
      </c>
      <c r="B97" s="2" t="str">
        <f>IF(A97,database!G97,"")</f>
        <v>#cactus(["#선인장"]):::tier3</v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0</v>
      </c>
      <c r="B100" s="2" t="str">
        <f>IF(A100,database!G100,"")</f>
        <v/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0</v>
      </c>
      <c r="B101" s="2" t="str">
        <f>IF(A101,database!G101,"")</f>
        <v/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0</v>
      </c>
      <c r="B102" s="2" t="str">
        <f>IF(A102,database!G102,"")</f>
        <v/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1</v>
      </c>
      <c r="B106" s="2" t="str">
        <f>IF(A106,database!G106,"")</f>
        <v>#permutation_cycle_decomposition(["#순열 사이클 분할"]):::tier2</v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1</v>
      </c>
      <c r="B109" s="2" t="str">
        <f>IF(A109,database!G109,"")</f>
        <v>#stoer_wagner(["#스토어–바그너"]):::tier4</v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0</v>
      </c>
      <c r="B111" s="2" t="str">
        <f>IF(A111,database!G111,"")</f>
        <v/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1</v>
      </c>
      <c r="B114" s="2" t="str">
        <f>IF(A114,database!G114,"")</f>
        <v>#dual_graph(["#쌍대 그래프"]):::tier4</v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1</v>
      </c>
      <c r="B117" s="2" t="str">
        <f>IF(A117,database!G117,"")</f>
        <v>#stable_marriage(["#안정 결혼 문제"]):::tier3</v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1</v>
      </c>
      <c r="B123" s="2" t="str">
        <f>IF(A123,database!G123,"")</f>
        <v>#eulerian_path(["#오일러 경로"]):::tier2</v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0</v>
      </c>
      <c r="B124" s="2" t="str">
        <f>IF(A124,database!G124,"")</f>
        <v/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0</v>
      </c>
      <c r="B127" s="2" t="str">
        <f>IF(A127,database!G127,"")</f>
        <v/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1</v>
      </c>
      <c r="B129" s="2" t="str">
        <f>IF(A129,database!G129,"")</f>
        <v>#tsp(["#외판원 순회 문제"]):::tier2</v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0</v>
      </c>
      <c r="B130" s="2" t="str">
        <f>IF(A130,database!G130,"")</f>
        <v/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1</v>
      </c>
      <c r="B131" s="2" t="str">
        <f>IF(A131,database!G131,"")</f>
        <v>#topological_sorting(["#위상 정렬"]):::tier2</v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1</v>
      </c>
      <c r="B133" s="2" t="str">
        <f>IF(A133,database!G133,"")</f>
        <v>#directed_mst(["#유향 최소 신장 트리"]):::tier4</v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1</v>
      </c>
      <c r="B134" s="2" t="str">
        <f>IF(A134,database!G134,"")</f>
        <v>#bipartite_graph(["#이분 그래프"]):::tier2</v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1</v>
      </c>
      <c r="B135" s="2" t="str">
        <f>IF(A135,database!G135,"")</f>
        <v>#bipartite_matching(["#이분 매칭"]):::tier3</v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1</v>
      </c>
      <c r="B140" s="2" t="str">
        <f>IF(A140,database!G140,"")</f>
        <v>#biconnected_component(["#이중 연결 요소"]):::tier3</v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1</v>
      </c>
      <c r="B141" s="2" t="str">
        <f>IF(A141,database!G141,"")</f>
        <v>#general_matching(["#일반적인 매칭"]):::tier5</v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0</v>
      </c>
      <c r="B144" s="2" t="str">
        <f>IF(A144,database!G144,"")</f>
        <v/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0</v>
      </c>
      <c r="B145" s="2" t="str">
        <f>IF(A145,database!G145,"")</f>
        <v/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1</v>
      </c>
      <c r="B158" s="2" t="str">
        <f>IF(A158,database!G158,"")</f>
        <v>#degree_sequence(["#차수열"]):::tier2</v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1</v>
      </c>
      <c r="B159" s="2" t="str">
        <f>IF(A159,database!G159,"")</f>
        <v>#shortest_path(["#최단 경로"]):::tier2</v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1</v>
      </c>
      <c r="B160" s="2" t="str">
        <f>IF(A160,database!G160,"")</f>
        <v>#flow(["&lt;span style="background-color: red; border-radius: 50%; display:inline-block; width:28px; height:28px"&gt;fa:fa-code&lt;/span&gt; &lt;a href="post/2024/02/01/flow.html"&gt;#최대 유량&lt;/a&gt;"]):::tier3</v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1</v>
      </c>
      <c r="B161" s="2" t="str">
        <f>IF(A161,database!G161,"")</f>
        <v>#mfmc(["#최대 유량 최소 컷 정리"]):::tier3</v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0</v>
      </c>
      <c r="B162" s="2" t="str">
        <f>IF(A162,database!G162,"")</f>
        <v/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1</v>
      </c>
      <c r="B163" s="2" t="str">
        <f>IF(A163,database!G163,"")</f>
        <v>#mcmf(["#최소 비용 최대 유량"]):::tier3</v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1</v>
      </c>
      <c r="B164" s="2" t="str">
        <f>IF(A164,database!G164,"")</f>
        <v>#mst(["#최소 스패닝 트리"]):::tier2</v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0</v>
      </c>
      <c r="B167" s="2" t="str">
        <f>IF(A167,database!G167,"")</f>
        <v/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0</v>
      </c>
      <c r="B170" s="2" t="str">
        <f>IF(A170,database!G170,"")</f>
        <v/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0</v>
      </c>
      <c r="B171" s="2" t="str">
        <f>IF(A171,database!G171,"")</f>
        <v/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0</v>
      </c>
      <c r="B172" s="2" t="str">
        <f>IF(A172,database!G172,"")</f>
        <v/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0</v>
      </c>
      <c r="B175" s="2" t="str">
        <f>IF(A175,database!G175,"")</f>
        <v/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0</v>
      </c>
      <c r="B176" s="2" t="str">
        <f>IF(A176,database!G176,"")</f>
        <v/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0</v>
      </c>
      <c r="B177" s="2" t="str">
        <f>IF(A177,database!G177,"")</f>
        <v/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0</v>
      </c>
      <c r="B178" s="2" t="str">
        <f>IF(A178,database!G178,"")</f>
        <v/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0</v>
      </c>
      <c r="B180" s="2" t="str">
        <f>IF(A180,database!G180,"")</f>
        <v/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0</v>
      </c>
      <c r="B182" s="2" t="str">
        <f>IF(A182,database!G182,"")</f>
        <v/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1</v>
      </c>
      <c r="B187" s="2" t="str">
        <f>IF(A187,database!G187,"")</f>
        <v>#flood_fill(["#플러드 필"]):::tier2</v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1</v>
      </c>
      <c r="B188" s="2" t="str">
        <f>IF(A188,database!G188,"")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0</v>
      </c>
      <c r="B192" s="2" t="str">
        <f>IF(A192,database!G192,"")</f>
        <v/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1</v>
      </c>
      <c r="B193" s="2" t="str">
        <f>IF(A193,database!G193,"")</f>
        <v>#functional_graph(["#함수형 그래프"]):::tier3</v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1</v>
      </c>
      <c r="B197" s="2" t="str">
        <f>IF(A197,database!G197,"")</f>
        <v>#hungarian(["#헝가리안"]):::tier3</v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1</v>
      </c>
      <c r="B198" s="2" t="str">
        <f>IF(A198,database!G198,"")</f>
        <v>#chordal_graph(["#현 그래프"]):::tier4</v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1</v>
      </c>
      <c r="B199" s="2" t="str">
        <f>IF(A199,database!G199,"")</f>
        <v>#hall(["#홀의 결혼 정리"]):::tier4</v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0</v>
      </c>
      <c r="B206" s="2" t="str">
        <f>IF(A206,database!G206,"")</f>
        <v/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str">
        <f>MID(_posts[[#This Row],[Name]],12,LEN(_posts[[#This Row],[Name]])-(11+LEN(_posts[[#This Row],[Extension]])))</f>
        <v>lazyprop</v>
      </c>
      <c r="B11" t="str">
        <f>MID(_posts[[#This Row],[Name]], 1, 4)</f>
        <v>2024</v>
      </c>
      <c r="C11" t="str">
        <f>MID(_posts[[#This Row],[Name]], 6, 2)</f>
        <v>01</v>
      </c>
      <c r="D11" t="str">
        <f>MID(_posts[[#This Row],[Name]], 9, 2)</f>
        <v>29</v>
      </c>
      <c r="E11" t="str">
        <f t="shared" si="0"/>
        <v>post/2024/01/29/lazyprop.html</v>
      </c>
    </row>
    <row r="12" spans="1:7">
      <c r="A12" t="str">
        <f>MID(_posts[[#This Row],[Name]],12,LEN(_posts[[#This Row],[Name]])-(11+LEN(_posts[[#This Row],[Extension]])))</f>
        <v>pst</v>
      </c>
      <c r="B12" t="str">
        <f>MID(_posts[[#This Row],[Name]], 1, 4)</f>
        <v>2024</v>
      </c>
      <c r="C12" t="str">
        <f>MID(_posts[[#This Row],[Name]], 6, 2)</f>
        <v>01</v>
      </c>
      <c r="D12" t="str">
        <f>MID(_posts[[#This Row],[Name]], 9, 2)</f>
        <v>30</v>
      </c>
      <c r="E12" t="str">
        <f t="shared" si="0"/>
        <v>post/2024/01/30/pst.html</v>
      </c>
    </row>
    <row r="13" spans="1:7">
      <c r="A13" t="str">
        <f>MID(_posts[[#This Row],[Name]],12,LEN(_posts[[#This Row],[Name]])-(11+LEN(_posts[[#This Row],[Extension]])))</f>
        <v>hld</v>
      </c>
      <c r="B13" t="str">
        <f>MID(_posts[[#This Row],[Name]], 1, 4)</f>
        <v>2024</v>
      </c>
      <c r="C13" t="str">
        <f>MID(_posts[[#This Row],[Name]], 6, 2)</f>
        <v>01</v>
      </c>
      <c r="D13" t="str">
        <f>MID(_posts[[#This Row],[Name]], 9, 2)</f>
        <v>31</v>
      </c>
      <c r="E13" t="str">
        <f t="shared" si="0"/>
        <v>post/2024/01/31/hld.html</v>
      </c>
    </row>
    <row r="14" spans="1:7">
      <c r="A14" t="str">
        <f>MID(_posts[[#This Row],[Name]],12,LEN(_posts[[#This Row],[Name]])-(11+LEN(_posts[[#This Row],[Extension]])))</f>
        <v>flow</v>
      </c>
      <c r="B14" t="str">
        <f>MID(_posts[[#This Row],[Name]], 1, 4)</f>
        <v>2024</v>
      </c>
      <c r="C14" t="str">
        <f>MID(_posts[[#This Row],[Name]], 6, 2)</f>
        <v>02</v>
      </c>
      <c r="D14" t="str">
        <f>MID(_posts[[#This Row],[Name]], 9, 2)</f>
        <v>01</v>
      </c>
      <c r="E14" t="str">
        <f t="shared" si="0"/>
        <v>post/2024/02/01/flow.html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2024-02-05T11:03:42Z</dcterms:modified>
</cp:coreProperties>
</file>