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Dropbox\CHREC\CMC_Measurement\"/>
    </mc:Choice>
  </mc:AlternateContent>
  <bookViews>
    <workbookView xWindow="0" yWindow="0" windowWidth="12600" windowHeight="9450"/>
  </bookViews>
  <sheets>
    <sheet name="Random Access 1U 1L Opt 3" sheetId="1" r:id="rId1"/>
  </sheets>
  <calcPr calcId="171027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4" i="1"/>
  <c r="D34" i="1" s="1"/>
  <c r="D33" i="1" s="1"/>
  <c r="E24" i="1"/>
  <c r="E34" i="1" s="1"/>
  <c r="E33" i="1" s="1"/>
  <c r="F24" i="1"/>
  <c r="F34" i="1" s="1"/>
  <c r="F33" i="1" s="1"/>
  <c r="G24" i="1"/>
  <c r="G34" i="1" s="1"/>
  <c r="G33" i="1" s="1"/>
  <c r="H24" i="1"/>
  <c r="H34" i="1" s="1"/>
  <c r="H33" i="1" s="1"/>
  <c r="I24" i="1"/>
  <c r="I34" i="1" s="1"/>
  <c r="I33" i="1" s="1"/>
  <c r="J24" i="1"/>
  <c r="J34" i="1" s="1"/>
  <c r="J33" i="1" s="1"/>
  <c r="K24" i="1"/>
  <c r="K34" i="1" s="1"/>
  <c r="K33" i="1" s="1"/>
  <c r="L24" i="1"/>
  <c r="L34" i="1" s="1"/>
  <c r="L33" i="1" s="1"/>
  <c r="M24" i="1"/>
  <c r="M34" i="1" s="1"/>
  <c r="M33" i="1" s="1"/>
  <c r="N24" i="1"/>
  <c r="N34" i="1" s="1"/>
  <c r="N33" i="1" s="1"/>
  <c r="O24" i="1"/>
  <c r="O34" i="1" s="1"/>
  <c r="O33" i="1" s="1"/>
  <c r="P24" i="1"/>
  <c r="P34" i="1" s="1"/>
  <c r="P33" i="1" s="1"/>
  <c r="Q24" i="1"/>
  <c r="Q34" i="1" s="1"/>
  <c r="Q33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2" i="1"/>
  <c r="D32" i="1" s="1"/>
  <c r="D31" i="1" s="1"/>
  <c r="E22" i="1"/>
  <c r="E32" i="1" s="1"/>
  <c r="E31" i="1" s="1"/>
  <c r="F22" i="1"/>
  <c r="F32" i="1" s="1"/>
  <c r="F31" i="1" s="1"/>
  <c r="G22" i="1"/>
  <c r="G32" i="1" s="1"/>
  <c r="G31" i="1" s="1"/>
  <c r="H22" i="1"/>
  <c r="H32" i="1" s="1"/>
  <c r="H31" i="1" s="1"/>
  <c r="I22" i="1"/>
  <c r="I32" i="1" s="1"/>
  <c r="I31" i="1" s="1"/>
  <c r="J22" i="1"/>
  <c r="J32" i="1" s="1"/>
  <c r="J31" i="1" s="1"/>
  <c r="K22" i="1"/>
  <c r="K32" i="1" s="1"/>
  <c r="K31" i="1" s="1"/>
  <c r="L22" i="1"/>
  <c r="L32" i="1" s="1"/>
  <c r="L31" i="1" s="1"/>
  <c r="M22" i="1"/>
  <c r="M32" i="1" s="1"/>
  <c r="M31" i="1" s="1"/>
  <c r="N22" i="1"/>
  <c r="N32" i="1" s="1"/>
  <c r="N31" i="1" s="1"/>
  <c r="O22" i="1"/>
  <c r="O32" i="1" s="1"/>
  <c r="O31" i="1" s="1"/>
  <c r="P22" i="1"/>
  <c r="P32" i="1" s="1"/>
  <c r="P31" i="1" s="1"/>
  <c r="Q22" i="1"/>
  <c r="Q32" i="1" s="1"/>
  <c r="Q31" i="1" s="1"/>
  <c r="D21" i="1"/>
  <c r="D26" i="1" s="1"/>
  <c r="E21" i="1"/>
  <c r="E26" i="1" s="1"/>
  <c r="F21" i="1"/>
  <c r="F26" i="1" s="1"/>
  <c r="G21" i="1"/>
  <c r="G26" i="1" s="1"/>
  <c r="H21" i="1"/>
  <c r="H26" i="1" s="1"/>
  <c r="I21" i="1"/>
  <c r="I26" i="1" s="1"/>
  <c r="J21" i="1"/>
  <c r="J26" i="1" s="1"/>
  <c r="K21" i="1"/>
  <c r="K26" i="1" s="1"/>
  <c r="L21" i="1"/>
  <c r="L26" i="1" s="1"/>
  <c r="M21" i="1"/>
  <c r="M26" i="1" s="1"/>
  <c r="N21" i="1"/>
  <c r="N26" i="1" s="1"/>
  <c r="O21" i="1"/>
  <c r="O26" i="1" s="1"/>
  <c r="P21" i="1"/>
  <c r="P26" i="1" s="1"/>
  <c r="Q21" i="1"/>
  <c r="Q26" i="1" s="1"/>
  <c r="C24" i="1"/>
  <c r="C34" i="1" s="1"/>
  <c r="C33" i="1" s="1"/>
  <c r="C22" i="1"/>
  <c r="C32" i="1" s="1"/>
  <c r="C31" i="1" s="1"/>
  <c r="C25" i="1"/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23" i="1"/>
  <c r="C2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  <c r="C26" i="1" l="1"/>
</calcChain>
</file>

<file path=xl/sharedStrings.xml><?xml version="1.0" encoding="utf-8"?>
<sst xmlns="http://schemas.openxmlformats.org/spreadsheetml/2006/main" count="54" uniqueCount="39">
  <si>
    <t>HMC</t>
  </si>
  <si>
    <t>Table Size</t>
  </si>
  <si>
    <t>Fill_Host (ms)</t>
  </si>
  <si>
    <t>Drain_Host (ms)</t>
  </si>
  <si>
    <t>PCIe(ms)</t>
  </si>
  <si>
    <t>Data Transfer (ms)</t>
  </si>
  <si>
    <t>Host (ms)</t>
  </si>
  <si>
    <t>DRAM</t>
  </si>
  <si>
    <t>CMC1U1L_maxBandwidth</t>
  </si>
  <si>
    <t>Constant</t>
  </si>
  <si>
    <t>External Link Signaling Rate</t>
  </si>
  <si>
    <t>CMC Logic Clk. Freq.</t>
  </si>
  <si>
    <t>167 MHz</t>
  </si>
  <si>
    <t>TSV Signaling Rate</t>
  </si>
  <si>
    <t># of fill ops.</t>
  </si>
  <si>
    <t># of drain ops.</t>
  </si>
  <si>
    <t>Fill_CMC(ms)</t>
  </si>
  <si>
    <t>Drain_CMC(ms)</t>
  </si>
  <si>
    <t>Total (ms)</t>
  </si>
  <si>
    <t># Fill Stall Cycles</t>
  </si>
  <si>
    <t># Drain Stall Cycles</t>
  </si>
  <si>
    <t>CMC1U1L_worstBandwidth</t>
  </si>
  <si>
    <t>2 Gb/s * 32 lanes</t>
  </si>
  <si>
    <t>15 Gb/s * 16 lanes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</si>
  <si>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</si>
  <si>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</si>
  <si>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</si>
  <si>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</si>
  <si>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</si>
  <si>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</si>
  <si>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</si>
  <si>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</si>
  <si>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</si>
  <si>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</si>
  <si>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</si>
  <si>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</si>
  <si>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2^29</t>
  </si>
  <si>
    <t>2^30</t>
  </si>
  <si>
    <t>2^31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</si>
</sst>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1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2" fillId="0" borderId="0" xfId="0" applyFont="1" applyBorder="1"/>
    <xf numFmtId="0" fontId="2" fillId="0" borderId="5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Border="1"/>
    <xf numFmtId="0" fontId="2" fillId="2" borderId="5" xfId="0" applyFont="1" applyFill="1" applyBorder="1"/>
    <xf numFmtId="0" fontId="2" fillId="2" borderId="0" xfId="0" applyFont="1" applyFill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Best-case Performance of Random Access App on CMC (Latency A) vs. Table Size(# of elements in 1-D 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(ms)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'Random Access 1U 1L Opt 3'!$C$43:$Q$43</c:f>
              <c:strCache>
                <c:ptCount val="15"/>
                <c:pt idx="0">
                  <c:v>2^17</c:v>
                </c:pt>
                <c:pt idx="1">
                  <c:v>2^18</c:v>
                </c:pt>
                <c:pt idx="2">
                  <c:v>2^19</c:v>
                </c:pt>
                <c:pt idx="3">
                  <c:v>2^20</c:v>
                </c:pt>
                <c:pt idx="4">
                  <c:v>2^21</c:v>
                </c:pt>
                <c:pt idx="5">
                  <c:v>2^22</c:v>
                </c:pt>
                <c:pt idx="6">
                  <c:v>2^23</c:v>
                </c:pt>
                <c:pt idx="7">
                  <c:v>2^24</c:v>
                </c:pt>
                <c:pt idx="8">
                  <c:v>2^25</c:v>
                </c:pt>
                <c:pt idx="9">
                  <c:v>2^26</c:v>
                </c:pt>
                <c:pt idx="10">
                  <c:v>2^27</c:v>
                </c:pt>
                <c:pt idx="11">
                  <c:v>2^28</c:v>
                </c:pt>
                <c:pt idx="12">
                  <c:v>2^29</c:v>
                </c:pt>
                <c:pt idx="13">
                  <c:v>2^30</c:v>
                </c:pt>
                <c:pt idx="14">
                  <c:v>2^31</c:v>
                </c:pt>
              </c:strCache>
            </c:strRef>
          </c:cat>
          <c:val>
            <c:numRef>
              <c:f>'Random Access 1U 1L Opt 3'!$C$26:$Q$26</c:f>
              <c:numCache>
                <c:formatCode>0.00</c:formatCode>
                <c:ptCount val="15"/>
                <c:pt idx="0">
                  <c:v>0.58621521258479059</c:v>
                </c:pt>
                <c:pt idx="1">
                  <c:v>1.1688026946306591</c:v>
                </c:pt>
                <c:pt idx="2">
                  <c:v>2.3335868024349704</c:v>
                </c:pt>
                <c:pt idx="3">
                  <c:v>4.6662627246304202</c:v>
                </c:pt>
                <c:pt idx="4">
                  <c:v>9.3258611378835958</c:v>
                </c:pt>
                <c:pt idx="5">
                  <c:v>18.648356227862998</c:v>
                </c:pt>
                <c:pt idx="6">
                  <c:v>37.303071497642165</c:v>
                </c:pt>
                <c:pt idx="7">
                  <c:v>74.63172389348793</c:v>
                </c:pt>
                <c:pt idx="8">
                  <c:v>149.33645766721537</c:v>
                </c:pt>
                <c:pt idx="9">
                  <c:v>298.31623883143675</c:v>
                </c:pt>
                <c:pt idx="10">
                  <c:v>596.48686063293326</c:v>
                </c:pt>
                <c:pt idx="11">
                  <c:v>1193.3301478107769</c:v>
                </c:pt>
                <c:pt idx="12">
                  <c:v>2386.5457623940088</c:v>
                </c:pt>
                <c:pt idx="13">
                  <c:v>4774.8131822850237</c:v>
                </c:pt>
                <c:pt idx="14">
                  <c:v>9554.3510042167545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5-465D-8CB0-480F4A7A294C}"/>
            </c:ext>
          </c:extLst>
        </c:ser>
        <c:ser>
          <c:idx val="1"/>
          <c:order val="1"/>
          <c:tx>
            <c:v>Fill (ms)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'Random Access 1U 1L Opt 3'!$C$43:$Q$43</c:f>
              <c:strCache>
                <c:ptCount val="15"/>
                <c:pt idx="0">
                  <c:v>2^17</c:v>
                </c:pt>
                <c:pt idx="1">
                  <c:v>2^18</c:v>
                </c:pt>
                <c:pt idx="2">
                  <c:v>2^19</c:v>
                </c:pt>
                <c:pt idx="3">
                  <c:v>2^20</c:v>
                </c:pt>
                <c:pt idx="4">
                  <c:v>2^21</c:v>
                </c:pt>
                <c:pt idx="5">
                  <c:v>2^22</c:v>
                </c:pt>
                <c:pt idx="6">
                  <c:v>2^23</c:v>
                </c:pt>
                <c:pt idx="7">
                  <c:v>2^24</c:v>
                </c:pt>
                <c:pt idx="8">
                  <c:v>2^25</c:v>
                </c:pt>
                <c:pt idx="9">
                  <c:v>2^26</c:v>
                </c:pt>
                <c:pt idx="10">
                  <c:v>2^27</c:v>
                </c:pt>
                <c:pt idx="11">
                  <c:v>2^28</c:v>
                </c:pt>
                <c:pt idx="12">
                  <c:v>2^29</c:v>
                </c:pt>
                <c:pt idx="13">
                  <c:v>2^30</c:v>
                </c:pt>
                <c:pt idx="14">
                  <c:v>2^31</c:v>
                </c:pt>
              </c:strCache>
            </c:strRef>
          </c:cat>
          <c:val>
            <c:numRef>
              <c:f>'Random Access 1U 1L Opt 3'!$C$21:$Q$21</c:f>
              <c:numCache>
                <c:formatCode>0.00</c:formatCode>
                <c:ptCount val="15"/>
                <c:pt idx="0">
                  <c:v>0.14407832386116401</c:v>
                </c:pt>
                <c:pt idx="1">
                  <c:v>0.2846482644887951</c:v>
                </c:pt>
                <c:pt idx="2">
                  <c:v>0.56584673257040452</c:v>
                </c:pt>
                <c:pt idx="3">
                  <c:v>1.128800710649791</c:v>
                </c:pt>
                <c:pt idx="4">
                  <c:v>2.2540874751917976</c:v>
                </c:pt>
                <c:pt idx="5">
                  <c:v>4.5051806330183259</c:v>
                </c:pt>
                <c:pt idx="6">
                  <c:v>9.0177386732222811</c:v>
                </c:pt>
                <c:pt idx="7">
                  <c:v>18.029196142851749</c:v>
                </c:pt>
                <c:pt idx="8">
                  <c:v>36.108712591092711</c:v>
                </c:pt>
                <c:pt idx="9">
                  <c:v>71.978609385778242</c:v>
                </c:pt>
                <c:pt idx="10">
                  <c:v>143.89818697514929</c:v>
                </c:pt>
                <c:pt idx="11">
                  <c:v>287.9937322437118</c:v>
                </c:pt>
                <c:pt idx="12">
                  <c:v>575.89738761317199</c:v>
                </c:pt>
                <c:pt idx="13">
                  <c:v>1152.7761455496973</c:v>
                </c:pt>
                <c:pt idx="14">
                  <c:v>2306.4100710335269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5-465D-8CB0-480F4A7A294C}"/>
            </c:ext>
          </c:extLst>
        </c:ser>
        <c:ser>
          <c:idx val="2"/>
          <c:order val="2"/>
          <c:tx>
            <c:v>Drain (ms)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'Random Access 1U 1L Opt 3'!$C$43:$Q$43</c:f>
              <c:strCache>
                <c:ptCount val="15"/>
                <c:pt idx="0">
                  <c:v>2^17</c:v>
                </c:pt>
                <c:pt idx="1">
                  <c:v>2^18</c:v>
                </c:pt>
                <c:pt idx="2">
                  <c:v>2^19</c:v>
                </c:pt>
                <c:pt idx="3">
                  <c:v>2^20</c:v>
                </c:pt>
                <c:pt idx="4">
                  <c:v>2^21</c:v>
                </c:pt>
                <c:pt idx="5">
                  <c:v>2^22</c:v>
                </c:pt>
                <c:pt idx="6">
                  <c:v>2^23</c:v>
                </c:pt>
                <c:pt idx="7">
                  <c:v>2^24</c:v>
                </c:pt>
                <c:pt idx="8">
                  <c:v>2^25</c:v>
                </c:pt>
                <c:pt idx="9">
                  <c:v>2^26</c:v>
                </c:pt>
                <c:pt idx="10">
                  <c:v>2^27</c:v>
                </c:pt>
                <c:pt idx="11">
                  <c:v>2^28</c:v>
                </c:pt>
                <c:pt idx="12">
                  <c:v>2^29</c:v>
                </c:pt>
                <c:pt idx="13">
                  <c:v>2^30</c:v>
                </c:pt>
                <c:pt idx="14">
                  <c:v>2^31</c:v>
                </c:pt>
              </c:strCache>
            </c:strRef>
          </c:cat>
          <c:val>
            <c:numRef>
              <c:f>'Random Access 1U 1L Opt 3'!$C$23:$Q$23</c:f>
              <c:numCache>
                <c:formatCode>0.00</c:formatCode>
                <c:ptCount val="15"/>
                <c:pt idx="0">
                  <c:v>0.14059925200487658</c:v>
                </c:pt>
                <c:pt idx="1">
                  <c:v>0.28107915670436395</c:v>
                </c:pt>
                <c:pt idx="2">
                  <c:v>0.5615895229895661</c:v>
                </c:pt>
                <c:pt idx="3">
                  <c:v>1.1251609202306294</c:v>
                </c:pt>
                <c:pt idx="4">
                  <c:v>2.2471714751917977</c:v>
                </c:pt>
                <c:pt idx="5">
                  <c:v>4.4939712198446733</c:v>
                </c:pt>
                <c:pt idx="6">
                  <c:v>8.9869240744198855</c:v>
                </c:pt>
                <c:pt idx="7">
                  <c:v>18.005710250636181</c:v>
                </c:pt>
                <c:pt idx="8">
                  <c:v>36.034110076122658</c:v>
                </c:pt>
                <c:pt idx="9">
                  <c:v>71.950359445658478</c:v>
                </c:pt>
                <c:pt idx="10">
                  <c:v>143.81413365778403</c:v>
                </c:pt>
                <c:pt idx="11">
                  <c:v>287.78733556706504</c:v>
                </c:pt>
                <c:pt idx="12">
                  <c:v>575.55021478083677</c:v>
                </c:pt>
                <c:pt idx="13">
                  <c:v>1151.8407167353262</c:v>
                </c:pt>
                <c:pt idx="14">
                  <c:v>2307.5482931832271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5-465D-8CB0-480F4A7A294C}"/>
            </c:ext>
          </c:extLst>
        </c:ser>
        <c:ser>
          <c:idx val="3"/>
          <c:order val="3"/>
          <c:tx>
            <c:v>Data Transfer (ms)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'Random Access 1U 1L Opt 3'!$C$43:$Q$43</c:f>
              <c:strCache>
                <c:ptCount val="15"/>
                <c:pt idx="0">
                  <c:v>2^17</c:v>
                </c:pt>
                <c:pt idx="1">
                  <c:v>2^18</c:v>
                </c:pt>
                <c:pt idx="2">
                  <c:v>2^19</c:v>
                </c:pt>
                <c:pt idx="3">
                  <c:v>2^20</c:v>
                </c:pt>
                <c:pt idx="4">
                  <c:v>2^21</c:v>
                </c:pt>
                <c:pt idx="5">
                  <c:v>2^22</c:v>
                </c:pt>
                <c:pt idx="6">
                  <c:v>2^23</c:v>
                </c:pt>
                <c:pt idx="7">
                  <c:v>2^24</c:v>
                </c:pt>
                <c:pt idx="8">
                  <c:v>2^25</c:v>
                </c:pt>
                <c:pt idx="9">
                  <c:v>2^26</c:v>
                </c:pt>
                <c:pt idx="10">
                  <c:v>2^27</c:v>
                </c:pt>
                <c:pt idx="11">
                  <c:v>2^28</c:v>
                </c:pt>
                <c:pt idx="12">
                  <c:v>2^29</c:v>
                </c:pt>
                <c:pt idx="13">
                  <c:v>2^30</c:v>
                </c:pt>
                <c:pt idx="14">
                  <c:v>2^31</c:v>
                </c:pt>
              </c:strCache>
            </c:strRef>
          </c:cat>
          <c:val>
            <c:numRef>
              <c:f>'Random Access 1U 1L Opt 3'!$C$25:$Q$25</c:f>
              <c:numCache>
                <c:formatCode>0.00</c:formatCode>
                <c:ptCount val="15"/>
                <c:pt idx="0">
                  <c:v>0.30153763671875</c:v>
                </c:pt>
                <c:pt idx="1">
                  <c:v>0.6030752734375</c:v>
                </c:pt>
                <c:pt idx="2">
                  <c:v>1.206150546875</c:v>
                </c:pt>
                <c:pt idx="3">
                  <c:v>2.41230109375</c:v>
                </c:pt>
                <c:pt idx="4">
                  <c:v>4.8246021875</c:v>
                </c:pt>
                <c:pt idx="5">
                  <c:v>9.6492043750000001</c:v>
                </c:pt>
                <c:pt idx="6">
                  <c:v>19.29840875</c:v>
                </c:pt>
                <c:pt idx="7">
                  <c:v>38.5968175</c:v>
                </c:pt>
                <c:pt idx="8">
                  <c:v>77.193635</c:v>
                </c:pt>
                <c:pt idx="9">
                  <c:v>154.38727</c:v>
                </c:pt>
                <c:pt idx="10">
                  <c:v>308.77454</c:v>
                </c:pt>
                <c:pt idx="11">
                  <c:v>617.54908</c:v>
                </c:pt>
                <c:pt idx="12">
                  <c:v>1235.09816</c:v>
                </c:pt>
                <c:pt idx="13">
                  <c:v>2470.19632</c:v>
                </c:pt>
                <c:pt idx="14">
                  <c:v>4940.39264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5-465D-8CB0-480F4A7A2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0151264"/>
        <c:axId val="220152904"/>
      </c:barChart>
      <c:catAx>
        <c:axId val="2201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2904"/>
        <c:crosses val="autoZero"/>
        <c:auto val="1"/>
        <c:lblAlgn val="ctr"/>
        <c:lblOffset val="100"/>
        <c:noMultiLvlLbl val="0"/>
      </c:catAx>
      <c:valAx>
        <c:axId val="2201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Worst Performance of Randa</a:t>
            </a:r>
            <a:r>
              <a:rPr lang="en-US" baseline="0"/>
              <a:t> Access App on CMC vs TableSize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(ms)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3'!$C$20:$Q$20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3'!$C$36:$Q$36</c:f>
              <c:numCache>
                <c:formatCode>0.00</c:formatCode>
                <c:ptCount val="15"/>
                <c:pt idx="0">
                  <c:v>0.60338135028010309</c:v>
                </c:pt>
                <c:pt idx="1">
                  <c:v>1.2031349700212841</c:v>
                </c:pt>
                <c:pt idx="2">
                  <c:v>2.4022513532162204</c:v>
                </c:pt>
                <c:pt idx="3">
                  <c:v>4.8035918261929202</c:v>
                </c:pt>
                <c:pt idx="4">
                  <c:v>9.6005193410085958</c:v>
                </c:pt>
                <c:pt idx="5">
                  <c:v>19.197672634112998</c:v>
                </c:pt>
                <c:pt idx="6">
                  <c:v>38.401704310142165</c:v>
                </c:pt>
                <c:pt idx="7">
                  <c:v>76.82898951848793</c:v>
                </c:pt>
                <c:pt idx="8">
                  <c:v>153.73098891721537</c:v>
                </c:pt>
                <c:pt idx="9">
                  <c:v>307.10530133143675</c:v>
                </c:pt>
                <c:pt idx="10">
                  <c:v>614.06498563293326</c:v>
                </c:pt>
                <c:pt idx="11">
                  <c:v>1228.4863978107769</c:v>
                </c:pt>
                <c:pt idx="12">
                  <c:v>2456.8582623940088</c:v>
                </c:pt>
                <c:pt idx="13">
                  <c:v>4915.4381822850237</c:v>
                </c:pt>
                <c:pt idx="14">
                  <c:v>9835.6010042167545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448-9CB1-2577A95E47D5}"/>
            </c:ext>
          </c:extLst>
        </c:ser>
        <c:ser>
          <c:idx val="1"/>
          <c:order val="1"/>
          <c:tx>
            <c:v>Fill (ms)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3'!$C$20:$Q$20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3'!$C$31:$Q$31</c:f>
              <c:numCache>
                <c:formatCode>0.00</c:formatCode>
                <c:ptCount val="15"/>
                <c:pt idx="0">
                  <c:v>0.15266139270882026</c:v>
                </c:pt>
                <c:pt idx="1">
                  <c:v>0.3018144021841076</c:v>
                </c:pt>
                <c:pt idx="2">
                  <c:v>0.60017900796102952</c:v>
                </c:pt>
                <c:pt idx="3">
                  <c:v>1.197465261431041</c:v>
                </c:pt>
                <c:pt idx="4">
                  <c:v>2.3914165767542976</c:v>
                </c:pt>
                <c:pt idx="5">
                  <c:v>4.7798388361433259</c:v>
                </c:pt>
                <c:pt idx="6">
                  <c:v>9.5670550794722811</c:v>
                </c:pt>
                <c:pt idx="7">
                  <c:v>19.127828955351749</c:v>
                </c:pt>
                <c:pt idx="8">
                  <c:v>38.305978216092711</c:v>
                </c:pt>
                <c:pt idx="9">
                  <c:v>76.373140635778242</c:v>
                </c:pt>
                <c:pt idx="10">
                  <c:v>152.68724947514929</c:v>
                </c:pt>
                <c:pt idx="11">
                  <c:v>305.5718572437118</c:v>
                </c:pt>
                <c:pt idx="12">
                  <c:v>611.05363761317199</c:v>
                </c:pt>
                <c:pt idx="13">
                  <c:v>1223.0886455496973</c:v>
                </c:pt>
                <c:pt idx="14">
                  <c:v>2447.0350710335269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448-9CB1-2577A95E47D5}"/>
            </c:ext>
          </c:extLst>
        </c:ser>
        <c:ser>
          <c:idx val="2"/>
          <c:order val="2"/>
          <c:tx>
            <c:v>Drain (ms)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3'!$C$20:$Q$20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3'!$C$33:$Q$33</c:f>
              <c:numCache>
                <c:formatCode>0.00</c:formatCode>
                <c:ptCount val="15"/>
                <c:pt idx="0">
                  <c:v>0.14918232085253283</c:v>
                </c:pt>
                <c:pt idx="1">
                  <c:v>0.29824529439967645</c:v>
                </c:pt>
                <c:pt idx="2">
                  <c:v>0.5959217983801911</c:v>
                </c:pt>
                <c:pt idx="3">
                  <c:v>1.1938254710118794</c:v>
                </c:pt>
                <c:pt idx="4">
                  <c:v>2.3845005767542977</c:v>
                </c:pt>
                <c:pt idx="5">
                  <c:v>4.7686294229696733</c:v>
                </c:pt>
                <c:pt idx="6">
                  <c:v>9.5362404806698855</c:v>
                </c:pt>
                <c:pt idx="7">
                  <c:v>19.104343063136181</c:v>
                </c:pt>
                <c:pt idx="8">
                  <c:v>38.231375701122658</c:v>
                </c:pt>
                <c:pt idx="9">
                  <c:v>76.344890695658478</c:v>
                </c:pt>
                <c:pt idx="10">
                  <c:v>152.60319615778403</c:v>
                </c:pt>
                <c:pt idx="11">
                  <c:v>305.36546056706504</c:v>
                </c:pt>
                <c:pt idx="12">
                  <c:v>610.70646478083677</c:v>
                </c:pt>
                <c:pt idx="13">
                  <c:v>1222.1532167353262</c:v>
                </c:pt>
                <c:pt idx="14">
                  <c:v>2448.1732931832271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448-9CB1-2577A95E47D5}"/>
            </c:ext>
          </c:extLst>
        </c:ser>
        <c:ser>
          <c:idx val="3"/>
          <c:order val="3"/>
          <c:tx>
            <c:v>Data Transfer (ms)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3'!$C$20:$Q$20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3'!$C$35:$Q$35</c:f>
              <c:numCache>
                <c:formatCode>0.00</c:formatCode>
                <c:ptCount val="15"/>
                <c:pt idx="0">
                  <c:v>0.30153763671875</c:v>
                </c:pt>
                <c:pt idx="1">
                  <c:v>0.6030752734375</c:v>
                </c:pt>
                <c:pt idx="2">
                  <c:v>1.206150546875</c:v>
                </c:pt>
                <c:pt idx="3">
                  <c:v>2.41230109375</c:v>
                </c:pt>
                <c:pt idx="4">
                  <c:v>4.8246021875</c:v>
                </c:pt>
                <c:pt idx="5">
                  <c:v>9.6492043750000001</c:v>
                </c:pt>
                <c:pt idx="6">
                  <c:v>19.29840875</c:v>
                </c:pt>
                <c:pt idx="7">
                  <c:v>38.5968175</c:v>
                </c:pt>
                <c:pt idx="8">
                  <c:v>77.193635</c:v>
                </c:pt>
                <c:pt idx="9">
                  <c:v>154.38727</c:v>
                </c:pt>
                <c:pt idx="10">
                  <c:v>308.77454</c:v>
                </c:pt>
                <c:pt idx="11">
                  <c:v>617.54908</c:v>
                </c:pt>
                <c:pt idx="12">
                  <c:v>1235.09816</c:v>
                </c:pt>
                <c:pt idx="13">
                  <c:v>2470.19632</c:v>
                </c:pt>
                <c:pt idx="14">
                  <c:v>4940.39264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9-4448-9CB1-2577A95E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0151264"/>
        <c:axId val="220152904"/>
      </c:barChart>
      <c:catAx>
        <c:axId val="2201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log(table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2904"/>
        <c:crosses val="autoZero"/>
        <c:auto val="1"/>
        <c:lblAlgn val="ctr"/>
        <c:lblOffset val="100"/>
        <c:noMultiLvlLbl val="0"/>
      </c:catAx>
      <c:valAx>
        <c:axId val="2201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43</xdr:row>
      <xdr:rowOff>66676</xdr:rowOff>
    </xdr:from>
    <xdr:to>
      <xdr:col>7</xdr:col>
      <xdr:colOff>485774</xdr:colOff>
      <xdr:row>63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43</xdr:row>
      <xdr:rowOff>47625</xdr:rowOff>
    </xdr:from>
    <xdr:to>
      <xdr:col>16</xdr:col>
      <xdr:colOff>47625</xdr:colOff>
      <xdr:row>63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H12" sqref="H12"/>
    </sheetView>
  </sheetViews>
  <sheetFormatPr defaultColWidth="9" defaultRowHeight="15"/>
  <cols>
    <col min="1" max="1" width="34.28515625" customWidth="1"/>
    <col min="2" max="2" width="18.28515625" customWidth="1"/>
    <col min="3" max="3" width="9" customWidth="1"/>
    <col min="4" max="4" width="9.28515625" customWidth="1"/>
    <col min="5" max="5" width="8.7109375" customWidth="1"/>
    <col min="6" max="6" width="11.28515625" customWidth="1"/>
    <col min="7" max="7" width="10.28515625"/>
    <col min="8" max="8" width="11.42578125"/>
    <col min="9" max="9" width="10.28515625"/>
    <col min="10" max="11" width="11.42578125"/>
    <col min="12" max="17" width="12.42578125"/>
  </cols>
  <sheetData>
    <row r="1" spans="1:17">
      <c r="A1" s="30" t="s">
        <v>0</v>
      </c>
      <c r="B1" s="1" t="s">
        <v>1</v>
      </c>
      <c r="C1" s="2">
        <v>17</v>
      </c>
      <c r="D1" s="2">
        <v>18</v>
      </c>
      <c r="E1" s="2">
        <v>19</v>
      </c>
      <c r="F1" s="2">
        <v>20</v>
      </c>
      <c r="G1" s="2">
        <v>21</v>
      </c>
      <c r="H1" s="2">
        <v>22</v>
      </c>
      <c r="I1" s="2">
        <v>23</v>
      </c>
      <c r="J1" s="2">
        <v>24</v>
      </c>
      <c r="K1" s="2">
        <v>25</v>
      </c>
      <c r="L1" s="2">
        <v>26</v>
      </c>
      <c r="M1" s="2">
        <v>27</v>
      </c>
      <c r="N1" s="2">
        <v>28</v>
      </c>
      <c r="O1" s="2">
        <v>29</v>
      </c>
      <c r="P1" s="2">
        <v>30</v>
      </c>
      <c r="Q1" s="2">
        <v>31</v>
      </c>
    </row>
    <row r="2" spans="1:17">
      <c r="A2" s="31"/>
      <c r="B2" s="3" t="s">
        <v>14</v>
      </c>
      <c r="C2" s="17">
        <f>POWER(2,C1-17)</f>
        <v>1</v>
      </c>
      <c r="D2" s="17">
        <f t="shared" ref="D2:Q2" si="0">POWER(2,D1-17)</f>
        <v>2</v>
      </c>
      <c r="E2" s="17">
        <f t="shared" si="0"/>
        <v>4</v>
      </c>
      <c r="F2" s="17">
        <f t="shared" si="0"/>
        <v>8</v>
      </c>
      <c r="G2" s="17">
        <f t="shared" si="0"/>
        <v>16</v>
      </c>
      <c r="H2" s="17">
        <f t="shared" si="0"/>
        <v>32</v>
      </c>
      <c r="I2" s="17">
        <f t="shared" si="0"/>
        <v>64</v>
      </c>
      <c r="J2" s="17">
        <f t="shared" si="0"/>
        <v>128</v>
      </c>
      <c r="K2" s="17">
        <f t="shared" si="0"/>
        <v>256</v>
      </c>
      <c r="L2" s="17">
        <f t="shared" si="0"/>
        <v>512</v>
      </c>
      <c r="M2" s="17">
        <f t="shared" si="0"/>
        <v>1024</v>
      </c>
      <c r="N2" s="17">
        <f t="shared" si="0"/>
        <v>2048</v>
      </c>
      <c r="O2" s="17">
        <f t="shared" si="0"/>
        <v>4096</v>
      </c>
      <c r="P2" s="17">
        <f t="shared" si="0"/>
        <v>8192</v>
      </c>
      <c r="Q2" s="17">
        <f t="shared" si="0"/>
        <v>16384</v>
      </c>
    </row>
    <row r="3" spans="1:17">
      <c r="A3" s="31"/>
      <c r="B3" s="3" t="s">
        <v>15</v>
      </c>
      <c r="C3" s="17">
        <f>POWER(2,C1-17)</f>
        <v>1</v>
      </c>
      <c r="D3" s="17">
        <f t="shared" ref="D3:Q3" si="1">POWER(2,D1-17)</f>
        <v>2</v>
      </c>
      <c r="E3" s="17">
        <f t="shared" si="1"/>
        <v>4</v>
      </c>
      <c r="F3" s="17">
        <f t="shared" si="1"/>
        <v>8</v>
      </c>
      <c r="G3" s="17">
        <f t="shared" si="1"/>
        <v>16</v>
      </c>
      <c r="H3" s="17">
        <f t="shared" si="1"/>
        <v>32</v>
      </c>
      <c r="I3" s="17">
        <f t="shared" si="1"/>
        <v>64</v>
      </c>
      <c r="J3" s="17">
        <f t="shared" si="1"/>
        <v>128</v>
      </c>
      <c r="K3" s="17">
        <f t="shared" si="1"/>
        <v>256</v>
      </c>
      <c r="L3" s="17">
        <f t="shared" si="1"/>
        <v>512</v>
      </c>
      <c r="M3" s="17">
        <f t="shared" si="1"/>
        <v>1024</v>
      </c>
      <c r="N3" s="17">
        <f t="shared" si="1"/>
        <v>2048</v>
      </c>
      <c r="O3" s="17">
        <f t="shared" si="1"/>
        <v>4096</v>
      </c>
      <c r="P3" s="17">
        <f t="shared" si="1"/>
        <v>8192</v>
      </c>
      <c r="Q3" s="17">
        <f t="shared" si="1"/>
        <v>16384</v>
      </c>
    </row>
    <row r="4" spans="1:17">
      <c r="A4" s="31"/>
      <c r="B4" s="3" t="s">
        <v>2</v>
      </c>
      <c r="C4" s="4">
        <v>1.083901</v>
      </c>
      <c r="D4" s="4">
        <v>2.1363780000000001</v>
      </c>
      <c r="E4" s="4">
        <v>4.2598370000000001</v>
      </c>
      <c r="F4" s="4">
        <v>8.4846950000000003</v>
      </c>
      <c r="G4" s="4">
        <v>16.962605</v>
      </c>
      <c r="H4" s="4">
        <v>33.798054</v>
      </c>
      <c r="I4" s="4">
        <v>68.413818000000006</v>
      </c>
      <c r="J4" s="4">
        <v>135.273392</v>
      </c>
      <c r="K4" s="4">
        <v>270.92123400000003</v>
      </c>
      <c r="L4" s="4">
        <v>541.27166699999998</v>
      </c>
      <c r="M4" s="4">
        <v>1081.8426509999999</v>
      </c>
      <c r="N4" s="4">
        <v>2163.3251949999999</v>
      </c>
      <c r="O4" s="4">
        <v>4335.1850590000004</v>
      </c>
      <c r="P4" s="4">
        <v>8667.4169920000004</v>
      </c>
      <c r="Q4" s="9">
        <v>17337.826172000001</v>
      </c>
    </row>
    <row r="5" spans="1:17">
      <c r="A5" s="31"/>
      <c r="B5" s="3" t="s">
        <v>16</v>
      </c>
      <c r="C5" s="4">
        <v>0.152443</v>
      </c>
      <c r="D5" s="4">
        <v>0.30118600000000001</v>
      </c>
      <c r="E5" s="4">
        <v>0.599024</v>
      </c>
      <c r="F5" s="4">
        <v>1.195778</v>
      </c>
      <c r="G5" s="4">
        <v>2.3875690000000001</v>
      </c>
      <c r="H5" s="4">
        <v>4.7714850000000002</v>
      </c>
      <c r="I5" s="4">
        <v>9.5515509999999999</v>
      </c>
      <c r="J5" s="4">
        <v>19.097719000000001</v>
      </c>
      <c r="K5" s="4">
        <v>38.244410999999999</v>
      </c>
      <c r="L5" s="4">
        <v>76.247107999999997</v>
      </c>
      <c r="M5" s="4">
        <v>152.437286</v>
      </c>
      <c r="N5" s="4">
        <v>305.06057700000002</v>
      </c>
      <c r="O5" s="4">
        <v>610.04363999999998</v>
      </c>
      <c r="P5" s="4">
        <v>1221.106812</v>
      </c>
      <c r="Q5" s="9">
        <v>2443.0678710000002</v>
      </c>
    </row>
    <row r="6" spans="1:17">
      <c r="A6" s="31"/>
      <c r="B6" s="3" t="s">
        <v>3</v>
      </c>
      <c r="C6" s="4">
        <v>1.0600080000000001</v>
      </c>
      <c r="D6" s="4">
        <v>2.1256430000000002</v>
      </c>
      <c r="E6" s="4">
        <v>4.234324</v>
      </c>
      <c r="F6" s="4">
        <v>8.4692419999999995</v>
      </c>
      <c r="G6" s="4">
        <v>16.923088</v>
      </c>
      <c r="H6" s="4">
        <v>33.785656000000003</v>
      </c>
      <c r="I6" s="4">
        <v>67.726387000000003</v>
      </c>
      <c r="J6" s="4">
        <v>135.26312300000001</v>
      </c>
      <c r="K6" s="4">
        <v>271.51229899999998</v>
      </c>
      <c r="L6" s="4">
        <v>540.84466599999996</v>
      </c>
      <c r="M6" s="4">
        <v>1081.382202</v>
      </c>
      <c r="N6" s="4">
        <v>2162.3078609999998</v>
      </c>
      <c r="O6" s="4">
        <v>4334.0009769999997</v>
      </c>
      <c r="P6" s="4">
        <v>8668.1816409999992</v>
      </c>
      <c r="Q6" s="9">
        <v>17336.707031000002</v>
      </c>
    </row>
    <row r="7" spans="1:17">
      <c r="A7" s="31"/>
      <c r="B7" s="3" t="s">
        <v>17</v>
      </c>
      <c r="C7" s="4">
        <v>0.148928</v>
      </c>
      <c r="D7" s="4">
        <v>0.29756300000000002</v>
      </c>
      <c r="E7" s="4">
        <v>0.59516199999999997</v>
      </c>
      <c r="F7" s="4">
        <v>1.191743</v>
      </c>
      <c r="G7" s="4">
        <v>2.3806530000000001</v>
      </c>
      <c r="H7" s="4">
        <v>4.7615689999999997</v>
      </c>
      <c r="I7" s="4">
        <v>9.5214370000000006</v>
      </c>
      <c r="J7" s="4">
        <v>19.074287000000002</v>
      </c>
      <c r="K7" s="4">
        <v>38.171551000000001</v>
      </c>
      <c r="L7" s="4">
        <v>76.231887999999998</v>
      </c>
      <c r="M7" s="4">
        <v>152.37257399999999</v>
      </c>
      <c r="N7" s="4">
        <v>304.906342</v>
      </c>
      <c r="O7" s="4">
        <v>609.80255099999999</v>
      </c>
      <c r="P7" s="4">
        <v>1220.349976</v>
      </c>
      <c r="Q7" s="9">
        <v>2444.5346679999998</v>
      </c>
    </row>
    <row r="8" spans="1:17">
      <c r="A8" s="31"/>
      <c r="B8" s="3" t="s">
        <v>4</v>
      </c>
      <c r="C8" s="4">
        <f>C6+C4-C5-C7</f>
        <v>1.842538</v>
      </c>
      <c r="D8" s="4">
        <f t="shared" ref="D8:Q8" si="2">D6+D4-D5-D7</f>
        <v>3.663272000000001</v>
      </c>
      <c r="E8" s="4">
        <f t="shared" si="2"/>
        <v>7.2999749999999999</v>
      </c>
      <c r="F8" s="4">
        <f t="shared" si="2"/>
        <v>14.566415999999998</v>
      </c>
      <c r="G8" s="4">
        <f t="shared" si="2"/>
        <v>29.117471000000005</v>
      </c>
      <c r="H8" s="4">
        <f t="shared" si="2"/>
        <v>58.050655999999996</v>
      </c>
      <c r="I8" s="4">
        <f t="shared" si="2"/>
        <v>117.067217</v>
      </c>
      <c r="J8" s="4">
        <f t="shared" si="2"/>
        <v>232.364509</v>
      </c>
      <c r="K8" s="4">
        <f t="shared" si="2"/>
        <v>466.01757099999998</v>
      </c>
      <c r="L8" s="4">
        <f t="shared" si="2"/>
        <v>929.63733699999989</v>
      </c>
      <c r="M8" s="4">
        <f t="shared" si="2"/>
        <v>1858.4149929999996</v>
      </c>
      <c r="N8" s="4">
        <f t="shared" si="2"/>
        <v>3715.6661369999993</v>
      </c>
      <c r="O8" s="4">
        <f t="shared" si="2"/>
        <v>7449.3398449999995</v>
      </c>
      <c r="P8" s="4">
        <f t="shared" si="2"/>
        <v>14894.141845000002</v>
      </c>
      <c r="Q8" s="4">
        <f t="shared" si="2"/>
        <v>29786.930664</v>
      </c>
    </row>
    <row r="9" spans="1:17">
      <c r="A9" s="31"/>
      <c r="B9" s="3" t="s">
        <v>5</v>
      </c>
      <c r="C9" s="4">
        <v>2.004016</v>
      </c>
      <c r="D9" s="4">
        <v>4.0462290000000003</v>
      </c>
      <c r="E9" s="4">
        <v>8.031523</v>
      </c>
      <c r="F9" s="4">
        <v>15.879992</v>
      </c>
      <c r="G9" s="4">
        <v>31.958055000000002</v>
      </c>
      <c r="H9" s="4">
        <v>64.367981</v>
      </c>
      <c r="I9" s="4">
        <v>126.684158</v>
      </c>
      <c r="J9" s="4">
        <v>254.41699199999999</v>
      </c>
      <c r="K9" s="4">
        <v>505.30148300000002</v>
      </c>
      <c r="L9" s="4">
        <v>1021.781982</v>
      </c>
      <c r="M9" s="4">
        <v>2040.881836</v>
      </c>
      <c r="N9" s="4">
        <v>4087.8854980000001</v>
      </c>
      <c r="O9" s="4">
        <v>8092.0073240000002</v>
      </c>
      <c r="P9" s="4">
        <v>16190.487305000001</v>
      </c>
      <c r="Q9" s="9">
        <v>32399.912109000001</v>
      </c>
    </row>
    <row r="10" spans="1:17">
      <c r="A10" s="31"/>
      <c r="B10" s="3" t="s">
        <v>18</v>
      </c>
      <c r="C10" s="4">
        <f>C6+C4+C9</f>
        <v>4.1479249999999999</v>
      </c>
      <c r="D10" s="4">
        <f t="shared" ref="D10:Q10" si="3">D6+D4+D9</f>
        <v>8.308250000000001</v>
      </c>
      <c r="E10" s="4">
        <f t="shared" si="3"/>
        <v>16.525683999999998</v>
      </c>
      <c r="F10" s="4">
        <f t="shared" si="3"/>
        <v>32.833928999999998</v>
      </c>
      <c r="G10" s="4">
        <f t="shared" si="3"/>
        <v>65.843748000000005</v>
      </c>
      <c r="H10" s="4">
        <f t="shared" si="3"/>
        <v>131.95169099999998</v>
      </c>
      <c r="I10" s="4">
        <f t="shared" si="3"/>
        <v>262.82436300000001</v>
      </c>
      <c r="J10" s="4">
        <f t="shared" si="3"/>
        <v>524.95350699999995</v>
      </c>
      <c r="K10" s="4">
        <f t="shared" si="3"/>
        <v>1047.7350160000001</v>
      </c>
      <c r="L10" s="4">
        <f t="shared" si="3"/>
        <v>2103.8983149999999</v>
      </c>
      <c r="M10" s="4">
        <f t="shared" si="3"/>
        <v>4204.1066890000002</v>
      </c>
      <c r="N10" s="4">
        <f t="shared" si="3"/>
        <v>8413.5185540000002</v>
      </c>
      <c r="O10" s="4">
        <f t="shared" si="3"/>
        <v>16761.193359999997</v>
      </c>
      <c r="P10" s="4">
        <f t="shared" si="3"/>
        <v>33526.085938000004</v>
      </c>
      <c r="Q10" s="4">
        <f t="shared" si="3"/>
        <v>67074.445311999996</v>
      </c>
    </row>
    <row r="11" spans="1:17">
      <c r="A11" s="31"/>
      <c r="B11" s="3" t="s">
        <v>19</v>
      </c>
      <c r="C11" s="18">
        <v>1398</v>
      </c>
      <c r="D11" s="18">
        <v>2764</v>
      </c>
      <c r="E11" s="18">
        <v>5545</v>
      </c>
      <c r="F11" s="18">
        <v>11194</v>
      </c>
      <c r="G11" s="18">
        <v>22309</v>
      </c>
      <c r="H11" s="18">
        <v>44508</v>
      </c>
      <c r="I11" s="18">
        <v>89217</v>
      </c>
      <c r="J11" s="18">
        <v>178584</v>
      </c>
      <c r="K11" s="18">
        <v>356943</v>
      </c>
      <c r="L11" s="18">
        <v>713402</v>
      </c>
      <c r="M11" s="18">
        <v>1427155</v>
      </c>
      <c r="N11" s="18">
        <v>2852414</v>
      </c>
      <c r="O11" s="18">
        <v>5706926</v>
      </c>
      <c r="P11" s="18">
        <v>11420225</v>
      </c>
      <c r="Q11" s="9">
        <v>22839860</v>
      </c>
    </row>
    <row r="12" spans="1:17" ht="15.75" thickBot="1">
      <c r="A12" s="32"/>
      <c r="B12" s="5" t="s">
        <v>20</v>
      </c>
      <c r="C12" s="8">
        <v>1392</v>
      </c>
      <c r="D12" s="8">
        <v>2755</v>
      </c>
      <c r="E12" s="8">
        <v>5611</v>
      </c>
      <c r="F12" s="8">
        <v>11128</v>
      </c>
      <c r="G12" s="8">
        <v>22309</v>
      </c>
      <c r="H12" s="8">
        <v>44724</v>
      </c>
      <c r="I12" s="8">
        <v>89334</v>
      </c>
      <c r="J12" s="8">
        <v>178593</v>
      </c>
      <c r="K12" s="8">
        <v>357234</v>
      </c>
      <c r="L12" s="8">
        <v>715578</v>
      </c>
      <c r="M12" s="8">
        <v>1430385</v>
      </c>
      <c r="N12" s="8">
        <v>2861125</v>
      </c>
      <c r="O12" s="8">
        <v>5724642</v>
      </c>
      <c r="P12" s="8">
        <v>11450050</v>
      </c>
      <c r="Q12" s="8">
        <v>22894732</v>
      </c>
    </row>
    <row r="13" spans="1:17">
      <c r="A13" s="1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1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75" thickBot="1"/>
    <row r="16" spans="1:17" ht="15.75" thickBot="1">
      <c r="A16" s="10" t="s">
        <v>7</v>
      </c>
      <c r="B16" s="11" t="s">
        <v>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20" spans="1:17">
      <c r="A20" s="33" t="s">
        <v>8</v>
      </c>
      <c r="B20" s="1" t="s">
        <v>1</v>
      </c>
      <c r="C20" s="2">
        <v>17</v>
      </c>
      <c r="D20" s="2">
        <v>18</v>
      </c>
      <c r="E20" s="2">
        <v>19</v>
      </c>
      <c r="F20" s="2">
        <v>20</v>
      </c>
      <c r="G20" s="2">
        <v>21</v>
      </c>
      <c r="H20" s="2">
        <v>22</v>
      </c>
      <c r="I20" s="2">
        <v>23</v>
      </c>
      <c r="J20" s="2">
        <v>24</v>
      </c>
      <c r="K20" s="2">
        <v>25</v>
      </c>
      <c r="L20" s="2">
        <v>26</v>
      </c>
      <c r="M20" s="2">
        <v>27</v>
      </c>
      <c r="N20" s="2">
        <v>28</v>
      </c>
      <c r="O20" s="2">
        <v>29</v>
      </c>
      <c r="P20" s="2">
        <v>30</v>
      </c>
      <c r="Q20" s="2">
        <v>31</v>
      </c>
    </row>
    <row r="21" spans="1:17">
      <c r="A21" s="34"/>
      <c r="B21" s="6" t="s">
        <v>2</v>
      </c>
      <c r="C21" s="4">
        <f>C22+C2*2*128/16/15/POWER(2,30)*1000</f>
        <v>0.14407832386116401</v>
      </c>
      <c r="D21" s="4">
        <f t="shared" ref="D21:Q21" si="4">D22+D2*2*128/16/15/POWER(2,30)*1000</f>
        <v>0.2846482644887951</v>
      </c>
      <c r="E21" s="4">
        <f t="shared" si="4"/>
        <v>0.56584673257040452</v>
      </c>
      <c r="F21" s="4">
        <f t="shared" si="4"/>
        <v>1.128800710649791</v>
      </c>
      <c r="G21" s="4">
        <f t="shared" si="4"/>
        <v>2.2540874751917976</v>
      </c>
      <c r="H21" s="4">
        <f t="shared" si="4"/>
        <v>4.5051806330183259</v>
      </c>
      <c r="I21" s="4">
        <f t="shared" si="4"/>
        <v>9.0177386732222811</v>
      </c>
      <c r="J21" s="4">
        <f t="shared" si="4"/>
        <v>18.029196142851749</v>
      </c>
      <c r="K21" s="4">
        <f t="shared" si="4"/>
        <v>36.108712591092711</v>
      </c>
      <c r="L21" s="4">
        <f t="shared" si="4"/>
        <v>71.978609385778242</v>
      </c>
      <c r="M21" s="4">
        <f t="shared" si="4"/>
        <v>143.89818697514929</v>
      </c>
      <c r="N21" s="4">
        <f t="shared" si="4"/>
        <v>287.9937322437118</v>
      </c>
      <c r="O21" s="4">
        <f t="shared" si="4"/>
        <v>575.89738761317199</v>
      </c>
      <c r="P21" s="4">
        <f t="shared" si="4"/>
        <v>1152.7761455496973</v>
      </c>
      <c r="Q21" s="4">
        <f t="shared" si="4"/>
        <v>2306.4100710335269</v>
      </c>
    </row>
    <row r="22" spans="1:17">
      <c r="A22" s="34"/>
      <c r="B22" s="19" t="s">
        <v>16</v>
      </c>
      <c r="C22" s="4">
        <f>(C5-C11/167000000*1000)+3*128/32/2/POWER(2,30)*POWER(10,3)*C2</f>
        <v>0.14407733045041776</v>
      </c>
      <c r="D22" s="4">
        <f t="shared" ref="D22:Q22" si="5">(D5-D11/167000000*1000)+3*128/32/2/POWER(2,30)*POWER(10,3)*D2</f>
        <v>0.28464627766730261</v>
      </c>
      <c r="E22" s="4">
        <f t="shared" si="5"/>
        <v>0.56584275892741953</v>
      </c>
      <c r="F22" s="4">
        <f t="shared" si="5"/>
        <v>1.1287927633638211</v>
      </c>
      <c r="G22" s="4">
        <f t="shared" si="5"/>
        <v>2.2540715806198577</v>
      </c>
      <c r="H22" s="4">
        <f t="shared" si="5"/>
        <v>4.505148843874446</v>
      </c>
      <c r="I22" s="4">
        <f t="shared" si="5"/>
        <v>9.0176750949345212</v>
      </c>
      <c r="J22" s="4">
        <f t="shared" si="5"/>
        <v>18.029068986276229</v>
      </c>
      <c r="K22" s="4">
        <f t="shared" si="5"/>
        <v>36.108458277941672</v>
      </c>
      <c r="L22" s="4">
        <f t="shared" si="5"/>
        <v>71.978100759476163</v>
      </c>
      <c r="M22" s="4">
        <f t="shared" si="5"/>
        <v>143.89716972254513</v>
      </c>
      <c r="N22" s="4">
        <f t="shared" si="5"/>
        <v>287.99169773850349</v>
      </c>
      <c r="O22" s="4">
        <f t="shared" si="5"/>
        <v>575.89331860275536</v>
      </c>
      <c r="P22" s="4">
        <f t="shared" si="5"/>
        <v>1152.768007528864</v>
      </c>
      <c r="Q22" s="4">
        <f t="shared" si="5"/>
        <v>2306.3937949918604</v>
      </c>
    </row>
    <row r="23" spans="1:17">
      <c r="A23" s="34"/>
      <c r="B23" s="6" t="s">
        <v>3</v>
      </c>
      <c r="C23" s="4">
        <f>C24+C3*2*128/16/15/POWER(2,30)*1000</f>
        <v>0.14059925200487658</v>
      </c>
      <c r="D23" s="4">
        <f t="shared" ref="D23:Q23" si="6">D24+D3*2*128/16/15/POWER(2,30)*1000</f>
        <v>0.28107915670436395</v>
      </c>
      <c r="E23" s="4">
        <f t="shared" si="6"/>
        <v>0.5615895229895661</v>
      </c>
      <c r="F23" s="4">
        <f t="shared" si="6"/>
        <v>1.1251609202306294</v>
      </c>
      <c r="G23" s="4">
        <f t="shared" si="6"/>
        <v>2.2471714751917977</v>
      </c>
      <c r="H23" s="4">
        <f t="shared" si="6"/>
        <v>4.4939712198446733</v>
      </c>
      <c r="I23" s="4">
        <f t="shared" si="6"/>
        <v>8.9869240744198855</v>
      </c>
      <c r="J23" s="4">
        <f t="shared" si="6"/>
        <v>18.005710250636181</v>
      </c>
      <c r="K23" s="4">
        <f t="shared" si="6"/>
        <v>36.034110076122658</v>
      </c>
      <c r="L23" s="4">
        <f t="shared" si="6"/>
        <v>71.950359445658478</v>
      </c>
      <c r="M23" s="4">
        <f t="shared" si="6"/>
        <v>143.81413365778403</v>
      </c>
      <c r="N23" s="4">
        <f t="shared" si="6"/>
        <v>287.78733556706504</v>
      </c>
      <c r="O23" s="4">
        <f t="shared" si="6"/>
        <v>575.55021478083677</v>
      </c>
      <c r="P23" s="4">
        <f t="shared" si="6"/>
        <v>1151.8407167353262</v>
      </c>
      <c r="Q23" s="4">
        <f t="shared" si="6"/>
        <v>2307.5482931832271</v>
      </c>
    </row>
    <row r="24" spans="1:17">
      <c r="A24" s="34"/>
      <c r="B24" s="19" t="s">
        <v>17</v>
      </c>
      <c r="C24" s="4">
        <f>(C7-C12/167000000*1000)+3*128/32/2/POWER(2,30)*POWER(10,3)*C3</f>
        <v>0.14059825859413033</v>
      </c>
      <c r="D24" s="4">
        <f t="shared" ref="D24:Q24" si="7">(D7-D12/167000000*1000)+3*128/32/2/POWER(2,30)*POWER(10,3)*D3</f>
        <v>0.28107716988287146</v>
      </c>
      <c r="E24" s="4">
        <f t="shared" si="7"/>
        <v>0.56158554934658111</v>
      </c>
      <c r="F24" s="4">
        <f t="shared" si="7"/>
        <v>1.1251529729446594</v>
      </c>
      <c r="G24" s="4">
        <f t="shared" si="7"/>
        <v>2.2471555806198578</v>
      </c>
      <c r="H24" s="4">
        <f t="shared" si="7"/>
        <v>4.4939394307007934</v>
      </c>
      <c r="I24" s="4">
        <f t="shared" si="7"/>
        <v>8.9868604961321257</v>
      </c>
      <c r="J24" s="4">
        <f t="shared" si="7"/>
        <v>18.005583094060661</v>
      </c>
      <c r="K24" s="4">
        <f t="shared" si="7"/>
        <v>36.033855762971619</v>
      </c>
      <c r="L24" s="4">
        <f t="shared" si="7"/>
        <v>71.949850819356399</v>
      </c>
      <c r="M24" s="4">
        <f t="shared" si="7"/>
        <v>143.81311640517987</v>
      </c>
      <c r="N24" s="4">
        <f t="shared" si="7"/>
        <v>287.78530106185673</v>
      </c>
      <c r="O24" s="4">
        <f t="shared" si="7"/>
        <v>575.54614577042014</v>
      </c>
      <c r="P24" s="4">
        <f t="shared" si="7"/>
        <v>1151.8325787144929</v>
      </c>
      <c r="Q24" s="4">
        <f t="shared" si="7"/>
        <v>2307.5320171415606</v>
      </c>
    </row>
    <row r="25" spans="1:17">
      <c r="A25" s="34"/>
      <c r="B25" s="21" t="s">
        <v>5</v>
      </c>
      <c r="C25" s="4">
        <f>(84+103*2+3*3*128/16/15/POWER(2,30)*POWER(10,9))*POWER(2,C20-7)/POWER(10,6)</f>
        <v>0.30153763671875</v>
      </c>
      <c r="D25" s="4">
        <f t="shared" ref="D25:Q25" si="8">(84+103*2+3*3*128/16/15/POWER(2,30)*POWER(10,9))*POWER(2,D20-7)/POWER(10,6)</f>
        <v>0.6030752734375</v>
      </c>
      <c r="E25" s="4">
        <f t="shared" si="8"/>
        <v>1.206150546875</v>
      </c>
      <c r="F25" s="4">
        <f t="shared" si="8"/>
        <v>2.41230109375</v>
      </c>
      <c r="G25" s="4">
        <f t="shared" si="8"/>
        <v>4.8246021875</v>
      </c>
      <c r="H25" s="4">
        <f t="shared" si="8"/>
        <v>9.6492043750000001</v>
      </c>
      <c r="I25" s="4">
        <f t="shared" si="8"/>
        <v>19.29840875</v>
      </c>
      <c r="J25" s="4">
        <f t="shared" si="8"/>
        <v>38.5968175</v>
      </c>
      <c r="K25" s="4">
        <f t="shared" si="8"/>
        <v>77.193635</v>
      </c>
      <c r="L25" s="4">
        <f t="shared" si="8"/>
        <v>154.38727</v>
      </c>
      <c r="M25" s="4">
        <f t="shared" si="8"/>
        <v>308.77454</v>
      </c>
      <c r="N25" s="4">
        <f t="shared" si="8"/>
        <v>617.54908</v>
      </c>
      <c r="O25" s="4">
        <f t="shared" si="8"/>
        <v>1235.09816</v>
      </c>
      <c r="P25" s="4">
        <f t="shared" si="8"/>
        <v>2470.19632</v>
      </c>
      <c r="Q25" s="4">
        <f t="shared" si="8"/>
        <v>4940.39264</v>
      </c>
    </row>
    <row r="26" spans="1:17">
      <c r="A26" s="35"/>
      <c r="B26" s="20" t="s">
        <v>6</v>
      </c>
      <c r="C26" s="8">
        <f>C21+C23+C25</f>
        <v>0.58621521258479059</v>
      </c>
      <c r="D26" s="8">
        <f t="shared" ref="D26:Q26" si="9">D21+D23+D25</f>
        <v>1.1688026946306591</v>
      </c>
      <c r="E26" s="8">
        <f t="shared" si="9"/>
        <v>2.3335868024349704</v>
      </c>
      <c r="F26" s="8">
        <f t="shared" si="9"/>
        <v>4.6662627246304202</v>
      </c>
      <c r="G26" s="8">
        <f t="shared" si="9"/>
        <v>9.3258611378835958</v>
      </c>
      <c r="H26" s="8">
        <f t="shared" si="9"/>
        <v>18.648356227862998</v>
      </c>
      <c r="I26" s="8">
        <f t="shared" si="9"/>
        <v>37.303071497642165</v>
      </c>
      <c r="J26" s="8">
        <f t="shared" si="9"/>
        <v>74.63172389348793</v>
      </c>
      <c r="K26" s="8">
        <f t="shared" si="9"/>
        <v>149.33645766721537</v>
      </c>
      <c r="L26" s="8">
        <f t="shared" si="9"/>
        <v>298.31623883143675</v>
      </c>
      <c r="M26" s="8">
        <f t="shared" si="9"/>
        <v>596.48686063293326</v>
      </c>
      <c r="N26" s="8">
        <f t="shared" si="9"/>
        <v>1193.3301478107769</v>
      </c>
      <c r="O26" s="8">
        <f t="shared" si="9"/>
        <v>2386.5457623940088</v>
      </c>
      <c r="P26" s="8">
        <f t="shared" si="9"/>
        <v>4774.8131822850237</v>
      </c>
      <c r="Q26" s="8">
        <f t="shared" si="9"/>
        <v>9554.3510042167545</v>
      </c>
    </row>
    <row r="30" spans="1:17">
      <c r="A30" s="33" t="s">
        <v>21</v>
      </c>
      <c r="B30" s="1" t="s">
        <v>1</v>
      </c>
      <c r="C30" s="2">
        <v>17</v>
      </c>
      <c r="D30" s="2">
        <v>18</v>
      </c>
      <c r="E30" s="2">
        <v>19</v>
      </c>
      <c r="F30" s="2">
        <v>20</v>
      </c>
      <c r="G30" s="2">
        <v>21</v>
      </c>
      <c r="H30" s="2">
        <v>22</v>
      </c>
      <c r="I30" s="2">
        <v>23</v>
      </c>
      <c r="J30" s="2">
        <v>24</v>
      </c>
      <c r="K30" s="2">
        <v>25</v>
      </c>
      <c r="L30" s="2">
        <v>26</v>
      </c>
      <c r="M30" s="2">
        <v>27</v>
      </c>
      <c r="N30" s="2">
        <v>28</v>
      </c>
      <c r="O30" s="2">
        <v>29</v>
      </c>
      <c r="P30" s="2">
        <v>30</v>
      </c>
      <c r="Q30" s="2">
        <v>31</v>
      </c>
    </row>
    <row r="31" spans="1:17">
      <c r="A31" s="34"/>
      <c r="B31" s="6" t="s">
        <v>2</v>
      </c>
      <c r="C31" s="4">
        <f>C32+C2*2*128/16/15/POWER(2,30)*1000</f>
        <v>0.15266139270882026</v>
      </c>
      <c r="D31" s="4">
        <f t="shared" ref="D31:Q31" si="10">D32+D2*2*128/16/15/POWER(2,30)*1000</f>
        <v>0.3018144021841076</v>
      </c>
      <c r="E31" s="4">
        <f t="shared" si="10"/>
        <v>0.60017900796102952</v>
      </c>
      <c r="F31" s="4">
        <f t="shared" si="10"/>
        <v>1.197465261431041</v>
      </c>
      <c r="G31" s="4">
        <f t="shared" si="10"/>
        <v>2.3914165767542976</v>
      </c>
      <c r="H31" s="4">
        <f t="shared" si="10"/>
        <v>4.7798388361433259</v>
      </c>
      <c r="I31" s="4">
        <f t="shared" si="10"/>
        <v>9.5670550794722811</v>
      </c>
      <c r="J31" s="4">
        <f t="shared" si="10"/>
        <v>19.127828955351749</v>
      </c>
      <c r="K31" s="4">
        <f t="shared" si="10"/>
        <v>38.305978216092711</v>
      </c>
      <c r="L31" s="4">
        <f t="shared" si="10"/>
        <v>76.373140635778242</v>
      </c>
      <c r="M31" s="4">
        <f t="shared" si="10"/>
        <v>152.68724947514929</v>
      </c>
      <c r="N31" s="4">
        <f t="shared" si="10"/>
        <v>305.5718572437118</v>
      </c>
      <c r="O31" s="4">
        <f t="shared" si="10"/>
        <v>611.05363761317199</v>
      </c>
      <c r="P31" s="4">
        <f t="shared" si="10"/>
        <v>1223.0886455496973</v>
      </c>
      <c r="Q31" s="4">
        <f t="shared" si="10"/>
        <v>2447.0350710335269</v>
      </c>
    </row>
    <row r="32" spans="1:17">
      <c r="A32" s="34"/>
      <c r="B32" s="19" t="s">
        <v>16</v>
      </c>
      <c r="C32" s="4">
        <f>C22+0.5*POWER(2,C30-7)*3*3*128/32/2/POWER(2,30)*1000</f>
        <v>0.15266039929807401</v>
      </c>
      <c r="D32" s="4">
        <f t="shared" ref="D32:Q32" si="11">D22+0.5*POWER(2,D30-7)*3*3*128/32/2/POWER(2,30)*1000</f>
        <v>0.30181241536261511</v>
      </c>
      <c r="E32" s="4">
        <f t="shared" si="11"/>
        <v>0.60017503431804453</v>
      </c>
      <c r="F32" s="4">
        <f t="shared" si="11"/>
        <v>1.1974573141450711</v>
      </c>
      <c r="G32" s="4">
        <f t="shared" si="11"/>
        <v>2.3914006821823577</v>
      </c>
      <c r="H32" s="4">
        <f t="shared" si="11"/>
        <v>4.779807046999446</v>
      </c>
      <c r="I32" s="4">
        <f t="shared" si="11"/>
        <v>9.5669915011845212</v>
      </c>
      <c r="J32" s="4">
        <f t="shared" si="11"/>
        <v>19.127701798776229</v>
      </c>
      <c r="K32" s="4">
        <f t="shared" si="11"/>
        <v>38.305723902941672</v>
      </c>
      <c r="L32" s="4">
        <f t="shared" si="11"/>
        <v>76.372632009476163</v>
      </c>
      <c r="M32" s="4">
        <f t="shared" si="11"/>
        <v>152.68623222254513</v>
      </c>
      <c r="N32" s="4">
        <f t="shared" si="11"/>
        <v>305.56982273850349</v>
      </c>
      <c r="O32" s="4">
        <f t="shared" si="11"/>
        <v>611.04956860275536</v>
      </c>
      <c r="P32" s="4">
        <f t="shared" si="11"/>
        <v>1223.080507528864</v>
      </c>
      <c r="Q32" s="4">
        <f t="shared" si="11"/>
        <v>2447.0187949918604</v>
      </c>
    </row>
    <row r="33" spans="1:17">
      <c r="A33" s="34"/>
      <c r="B33" s="6" t="s">
        <v>3</v>
      </c>
      <c r="C33" s="4">
        <f>C34+C3*2*128/16/15/POWER(2,30)*1000</f>
        <v>0.14918232085253283</v>
      </c>
      <c r="D33" s="4">
        <f t="shared" ref="D33:Q33" si="12">D34+D3*2*128/16/15/POWER(2,30)*1000</f>
        <v>0.29824529439967645</v>
      </c>
      <c r="E33" s="4">
        <f t="shared" si="12"/>
        <v>0.5959217983801911</v>
      </c>
      <c r="F33" s="4">
        <f t="shared" si="12"/>
        <v>1.1938254710118794</v>
      </c>
      <c r="G33" s="4">
        <f t="shared" si="12"/>
        <v>2.3845005767542977</v>
      </c>
      <c r="H33" s="4">
        <f t="shared" si="12"/>
        <v>4.7686294229696733</v>
      </c>
      <c r="I33" s="4">
        <f t="shared" si="12"/>
        <v>9.5362404806698855</v>
      </c>
      <c r="J33" s="4">
        <f t="shared" si="12"/>
        <v>19.104343063136181</v>
      </c>
      <c r="K33" s="4">
        <f t="shared" si="12"/>
        <v>38.231375701122658</v>
      </c>
      <c r="L33" s="4">
        <f t="shared" si="12"/>
        <v>76.344890695658478</v>
      </c>
      <c r="M33" s="4">
        <f t="shared" si="12"/>
        <v>152.60319615778403</v>
      </c>
      <c r="N33" s="4">
        <f t="shared" si="12"/>
        <v>305.36546056706504</v>
      </c>
      <c r="O33" s="4">
        <f t="shared" si="12"/>
        <v>610.70646478083677</v>
      </c>
      <c r="P33" s="4">
        <f t="shared" si="12"/>
        <v>1222.1532167353262</v>
      </c>
      <c r="Q33" s="4">
        <f t="shared" si="12"/>
        <v>2448.1732931832271</v>
      </c>
    </row>
    <row r="34" spans="1:17">
      <c r="A34" s="34"/>
      <c r="B34" s="19" t="s">
        <v>17</v>
      </c>
      <c r="C34" s="4">
        <f>C24+0.5*POWER(2,C30-7)*3*3*128/32/2/POWER(2,30)*1000</f>
        <v>0.14918132744178658</v>
      </c>
      <c r="D34" s="4">
        <f t="shared" ref="D34:Q34" si="13">D24+0.5*POWER(2,D30-7)*3*3*128/32/2/POWER(2,30)*1000</f>
        <v>0.29824330757818396</v>
      </c>
      <c r="E34" s="4">
        <f t="shared" si="13"/>
        <v>0.59591782473720611</v>
      </c>
      <c r="F34" s="4">
        <f t="shared" si="13"/>
        <v>1.1938175237259094</v>
      </c>
      <c r="G34" s="4">
        <f t="shared" si="13"/>
        <v>2.3844846821823578</v>
      </c>
      <c r="H34" s="4">
        <f t="shared" si="13"/>
        <v>4.7685976338257934</v>
      </c>
      <c r="I34" s="4">
        <f t="shared" si="13"/>
        <v>9.5361769023821257</v>
      </c>
      <c r="J34" s="4">
        <f t="shared" si="13"/>
        <v>19.104215906560661</v>
      </c>
      <c r="K34" s="4">
        <f t="shared" si="13"/>
        <v>38.231121387971619</v>
      </c>
      <c r="L34" s="4">
        <f t="shared" si="13"/>
        <v>76.344382069356399</v>
      </c>
      <c r="M34" s="4">
        <f t="shared" si="13"/>
        <v>152.60217890517987</v>
      </c>
      <c r="N34" s="4">
        <f t="shared" si="13"/>
        <v>305.36342606185673</v>
      </c>
      <c r="O34" s="4">
        <f t="shared" si="13"/>
        <v>610.70239577042014</v>
      </c>
      <c r="P34" s="4">
        <f t="shared" si="13"/>
        <v>1222.1450787144929</v>
      </c>
      <c r="Q34" s="4">
        <f t="shared" si="13"/>
        <v>2448.1570171415606</v>
      </c>
    </row>
    <row r="35" spans="1:17">
      <c r="A35" s="34"/>
      <c r="B35" s="6" t="s">
        <v>5</v>
      </c>
      <c r="C35" s="4">
        <f>(84+103*2+3*3*128/16/15/POWER(2,30)*POWER(10,9))*POWER(2,C30-7)/POWER(10,6)</f>
        <v>0.30153763671875</v>
      </c>
      <c r="D35" s="4">
        <f t="shared" ref="D35:Q35" si="14">(84+103*2+3*3*128/16/15/POWER(2,30)*POWER(10,9))*POWER(2,D30-7)/POWER(10,6)</f>
        <v>0.6030752734375</v>
      </c>
      <c r="E35" s="4">
        <f t="shared" si="14"/>
        <v>1.206150546875</v>
      </c>
      <c r="F35" s="4">
        <f t="shared" si="14"/>
        <v>2.41230109375</v>
      </c>
      <c r="G35" s="4">
        <f t="shared" si="14"/>
        <v>4.8246021875</v>
      </c>
      <c r="H35" s="4">
        <f t="shared" si="14"/>
        <v>9.6492043750000001</v>
      </c>
      <c r="I35" s="4">
        <f t="shared" si="14"/>
        <v>19.29840875</v>
      </c>
      <c r="J35" s="4">
        <f t="shared" si="14"/>
        <v>38.5968175</v>
      </c>
      <c r="K35" s="4">
        <f t="shared" si="14"/>
        <v>77.193635</v>
      </c>
      <c r="L35" s="4">
        <f t="shared" si="14"/>
        <v>154.38727</v>
      </c>
      <c r="M35" s="4">
        <f t="shared" si="14"/>
        <v>308.77454</v>
      </c>
      <c r="N35" s="4">
        <f t="shared" si="14"/>
        <v>617.54908</v>
      </c>
      <c r="O35" s="4">
        <f t="shared" si="14"/>
        <v>1235.09816</v>
      </c>
      <c r="P35" s="4">
        <f t="shared" si="14"/>
        <v>2470.19632</v>
      </c>
      <c r="Q35" s="4">
        <f t="shared" si="14"/>
        <v>4940.39264</v>
      </c>
    </row>
    <row r="36" spans="1:17">
      <c r="A36" s="35"/>
      <c r="B36" s="7" t="s">
        <v>6</v>
      </c>
      <c r="C36" s="8">
        <f>C33+C31+C35</f>
        <v>0.60338135028010309</v>
      </c>
      <c r="D36" s="8">
        <f t="shared" ref="D36:Q36" si="15">D33+D31+D35</f>
        <v>1.2031349700212841</v>
      </c>
      <c r="E36" s="8">
        <f t="shared" si="15"/>
        <v>2.4022513532162204</v>
      </c>
      <c r="F36" s="8">
        <f t="shared" si="15"/>
        <v>4.8035918261929202</v>
      </c>
      <c r="G36" s="8">
        <f t="shared" si="15"/>
        <v>9.6005193410085958</v>
      </c>
      <c r="H36" s="8">
        <f t="shared" si="15"/>
        <v>19.197672634112998</v>
      </c>
      <c r="I36" s="8">
        <f t="shared" si="15"/>
        <v>38.401704310142165</v>
      </c>
      <c r="J36" s="8">
        <f t="shared" si="15"/>
        <v>76.82898951848793</v>
      </c>
      <c r="K36" s="8">
        <f t="shared" si="15"/>
        <v>153.73098891721537</v>
      </c>
      <c r="L36" s="8">
        <f t="shared" si="15"/>
        <v>307.10530133143675</v>
      </c>
      <c r="M36" s="8">
        <f t="shared" si="15"/>
        <v>614.06498563293326</v>
      </c>
      <c r="N36" s="8">
        <f t="shared" si="15"/>
        <v>1228.4863978107769</v>
      </c>
      <c r="O36" s="8">
        <f t="shared" si="15"/>
        <v>2456.8582623940088</v>
      </c>
      <c r="P36" s="8">
        <f t="shared" si="15"/>
        <v>4915.4381822850237</v>
      </c>
      <c r="Q36" s="8">
        <f t="shared" si="15"/>
        <v>9835.6010042167545</v>
      </c>
    </row>
    <row r="38" spans="1:17" ht="15.75" thickBot="1"/>
    <row r="39" spans="1:17">
      <c r="A39" s="27" t="s">
        <v>9</v>
      </c>
      <c r="B39" s="22" t="s">
        <v>10</v>
      </c>
      <c r="C39" s="22"/>
      <c r="D39" s="14"/>
      <c r="E39" s="22" t="s">
        <v>23</v>
      </c>
      <c r="F39" s="23"/>
    </row>
    <row r="40" spans="1:17">
      <c r="A40" s="28"/>
      <c r="B40" s="36" t="s">
        <v>11</v>
      </c>
      <c r="C40" s="36"/>
      <c r="D40" s="15"/>
      <c r="E40" s="24" t="s">
        <v>12</v>
      </c>
      <c r="F40" s="24"/>
    </row>
    <row r="41" spans="1:17" ht="15.75" thickBot="1">
      <c r="A41" s="29"/>
      <c r="B41" s="25" t="s">
        <v>13</v>
      </c>
      <c r="C41" s="25"/>
      <c r="D41" s="16"/>
      <c r="E41" s="25" t="s">
        <v>22</v>
      </c>
      <c r="F41" s="26"/>
    </row>
    <row r="43" spans="1:17">
      <c r="A43" t="s">
        <v>1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 t="s">
        <v>31</v>
      </c>
      <c r="K43" t="s">
        <v>32</v>
      </c>
      <c r="L43" t="s">
        <v>33</v>
      </c>
      <c r="M43" t="s">
        <v>34</v>
      </c>
      <c r="N43" t="s">
        <v>35</v>
      </c>
      <c r="O43" t="s">
        <v>36</v>
      </c>
      <c r="P43" t="s">
        <v>37</v>
      </c>
      <c r="Q43" t="s">
        <v>38</v>
      </c>
    </row>
  </sheetData>
  <mergeCells count="10">
    <mergeCell ref="A1:A12"/>
    <mergeCell ref="A20:A26"/>
    <mergeCell ref="A30:A36"/>
    <mergeCell ref="B39:C39"/>
    <mergeCell ref="B40:C40"/>
    <mergeCell ref="E39:F39"/>
    <mergeCell ref="E40:F40"/>
    <mergeCell ref="E41:F41"/>
    <mergeCell ref="B41:C41"/>
    <mergeCell ref="A39:A41"/>
  </mergeCells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Access 1U 1L Opt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yzou</cp:lastModifiedBy>
  <dcterms:created xsi:type="dcterms:W3CDTF">2015-06-05T03:17:00Z</dcterms:created>
  <dcterms:modified xsi:type="dcterms:W3CDTF">2017-01-18T18:07:24Z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