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za\OneDrive\Desktop\"/>
    </mc:Choice>
  </mc:AlternateContent>
  <xr:revisionPtr revIDLastSave="0" documentId="8_{215DC398-F5C7-4924-A14B-6B3A4E141FDE}" xr6:coauthVersionLast="45" xr6:coauthVersionMax="45" xr10:uidLastSave="{00000000-0000-0000-0000-000000000000}"/>
  <bookViews>
    <workbookView xWindow="3510" yWindow="3510" windowWidth="21600" windowHeight="11385" tabRatio="500" xr2:uid="{00000000-000D-0000-FFFF-FFFF00000000}"/>
  </bookViews>
  <sheets>
    <sheet name="Inference Times" sheetId="1" r:id="rId1"/>
    <sheet name="PLO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62" i="1" l="1"/>
  <c r="L62" i="1"/>
  <c r="J62" i="1"/>
  <c r="I62" i="1"/>
  <c r="H62" i="1"/>
  <c r="G62" i="1"/>
  <c r="E62" i="1"/>
  <c r="D62" i="1"/>
  <c r="C62" i="1"/>
  <c r="B62" i="1"/>
  <c r="M61" i="1"/>
  <c r="L61" i="1"/>
  <c r="J61" i="1"/>
  <c r="I61" i="1"/>
  <c r="H61" i="1"/>
  <c r="G61" i="1"/>
  <c r="E61" i="1"/>
  <c r="D61" i="1"/>
  <c r="C61" i="1"/>
  <c r="B61" i="1"/>
  <c r="M60" i="1"/>
  <c r="L60" i="1"/>
  <c r="J60" i="1"/>
  <c r="I60" i="1"/>
  <c r="H60" i="1"/>
  <c r="G60" i="1"/>
  <c r="E60" i="1"/>
  <c r="D60" i="1"/>
  <c r="C60" i="1"/>
  <c r="B60" i="1"/>
  <c r="M59" i="1"/>
  <c r="L59" i="1"/>
  <c r="J59" i="1"/>
  <c r="I59" i="1"/>
  <c r="H59" i="1"/>
  <c r="G59" i="1"/>
  <c r="E59" i="1"/>
  <c r="D59" i="1"/>
  <c r="C59" i="1"/>
  <c r="B59" i="1"/>
  <c r="M58" i="1"/>
  <c r="L58" i="1"/>
  <c r="J58" i="1"/>
  <c r="I58" i="1"/>
  <c r="H58" i="1"/>
  <c r="G58" i="1"/>
  <c r="E58" i="1"/>
  <c r="D58" i="1"/>
  <c r="C58" i="1"/>
  <c r="B58" i="1"/>
  <c r="K40" i="1"/>
  <c r="F40" i="1"/>
  <c r="K39" i="1"/>
  <c r="F39" i="1"/>
  <c r="K38" i="1"/>
  <c r="F38" i="1"/>
  <c r="K37" i="1"/>
  <c r="F37" i="1"/>
  <c r="K35" i="1"/>
  <c r="F35" i="1"/>
  <c r="K34" i="1"/>
  <c r="F34" i="1"/>
  <c r="K33" i="1"/>
  <c r="F33" i="1"/>
  <c r="K32" i="1"/>
  <c r="F32" i="1"/>
  <c r="K31" i="1"/>
  <c r="F31" i="1"/>
  <c r="K30" i="1"/>
  <c r="F30" i="1"/>
  <c r="K29" i="1"/>
  <c r="F29" i="1"/>
  <c r="K28" i="1"/>
  <c r="F28" i="1"/>
  <c r="K27" i="1"/>
  <c r="F27" i="1"/>
  <c r="K26" i="1"/>
  <c r="F26" i="1"/>
  <c r="K25" i="1"/>
  <c r="F25" i="1"/>
  <c r="K24" i="1"/>
  <c r="F24" i="1"/>
  <c r="K23" i="1"/>
  <c r="F23" i="1"/>
  <c r="K22" i="1"/>
  <c r="F22" i="1"/>
  <c r="K21" i="1"/>
  <c r="F21" i="1"/>
  <c r="K20" i="1"/>
  <c r="F20" i="1"/>
  <c r="K19" i="1"/>
  <c r="F19" i="1"/>
  <c r="K18" i="1"/>
  <c r="F18" i="1"/>
  <c r="K17" i="1"/>
  <c r="F17" i="1"/>
  <c r="K16" i="1"/>
  <c r="F16" i="1"/>
  <c r="K15" i="1"/>
  <c r="F15" i="1"/>
  <c r="K14" i="1"/>
  <c r="F14" i="1"/>
  <c r="K13" i="1"/>
  <c r="F13" i="1"/>
  <c r="K12" i="1"/>
  <c r="F12" i="1"/>
  <c r="K11" i="1"/>
  <c r="F11" i="1"/>
  <c r="K10" i="1"/>
  <c r="F10" i="1"/>
  <c r="K9" i="1"/>
  <c r="F9" i="1"/>
  <c r="K8" i="1"/>
  <c r="F8" i="1"/>
  <c r="K7" i="1"/>
  <c r="F7" i="1"/>
  <c r="K6" i="1"/>
  <c r="F6" i="1"/>
  <c r="K5" i="1"/>
  <c r="F5" i="1"/>
  <c r="K4" i="1"/>
  <c r="F4" i="1"/>
  <c r="K3" i="1"/>
  <c r="F3" i="1"/>
  <c r="K2" i="1"/>
  <c r="F2" i="1"/>
</calcChain>
</file>

<file path=xl/sharedStrings.xml><?xml version="1.0" encoding="utf-8"?>
<sst xmlns="http://schemas.openxmlformats.org/spreadsheetml/2006/main" count="64" uniqueCount="58">
  <si>
    <t>MODEL</t>
  </si>
  <si>
    <t>Intel Xeon Gold 6126 Inference (ms)</t>
  </si>
  <si>
    <t>AMD EPYC 7302 Inference (ms)</t>
  </si>
  <si>
    <t>Intel i7-7700 Base Clock Inference (ms)</t>
  </si>
  <si>
    <t>DESKTOP CPU 2</t>
  </si>
  <si>
    <t>AVG CPU</t>
  </si>
  <si>
    <t>1080 Ti Inference (ms)</t>
  </si>
  <si>
    <t>Titan X Inference (ms)</t>
  </si>
  <si>
    <t>K40 Inference (ms)</t>
  </si>
  <si>
    <t>V100 Inference (ms)</t>
  </si>
  <si>
    <t>AVG GPU</t>
  </si>
  <si>
    <t>#FLOPS</t>
  </si>
  <si>
    <t>#Params</t>
  </si>
  <si>
    <t>END</t>
  </si>
  <si>
    <t>alexnet</t>
  </si>
  <si>
    <t>densenet121</t>
  </si>
  <si>
    <t>densenet121_efficient</t>
  </si>
  <si>
    <t>densenet161</t>
  </si>
  <si>
    <t>densenet161_efficient</t>
  </si>
  <si>
    <t>densenet201</t>
  </si>
  <si>
    <t>densenet201_efficient</t>
  </si>
  <si>
    <t>googlenet</t>
  </si>
  <si>
    <t>mnasnset0_5</t>
  </si>
  <si>
    <t>mnasnet1_0</t>
  </si>
  <si>
    <t>mobilenet_v2</t>
  </si>
  <si>
    <t>resnet18</t>
  </si>
  <si>
    <t>resnet34</t>
  </si>
  <si>
    <t>resnet50</t>
  </si>
  <si>
    <t>resnet101</t>
  </si>
  <si>
    <t>resnet152</t>
  </si>
  <si>
    <t>resnext50_32x4d</t>
  </si>
  <si>
    <t>resnext101_32x4d</t>
  </si>
  <si>
    <t>shufflenet_v2_0_5</t>
  </si>
  <si>
    <t>shufflenet_v2_1</t>
  </si>
  <si>
    <t>squeezenet1_0</t>
  </si>
  <si>
    <t>squeezenet1_1</t>
  </si>
  <si>
    <t>vgg16</t>
  </si>
  <si>
    <t>vgg19</t>
  </si>
  <si>
    <t>wide_resnet50_2</t>
  </si>
  <si>
    <t>wide_resne101_2</t>
  </si>
  <si>
    <t>efficientnet_b0</t>
  </si>
  <si>
    <t>efficientnet_b1</t>
  </si>
  <si>
    <t>efficientnet_b2</t>
  </si>
  <si>
    <t>efficientnet_b3</t>
  </si>
  <si>
    <t>efficientnet_b4</t>
  </si>
  <si>
    <t>efficientnet_b5</t>
  </si>
  <si>
    <t>efficientnet_b6</t>
  </si>
  <si>
    <t>efficientnet_b7</t>
  </si>
  <si>
    <t>deeplabv3_resnet50</t>
  </si>
  <si>
    <t>deeplabv3_resnet101</t>
  </si>
  <si>
    <t>fcn_resnet50</t>
  </si>
  <si>
    <t>fcn_resnet101</t>
  </si>
  <si>
    <t>CPU Inference</t>
  </si>
  <si>
    <t>AVG</t>
  </si>
  <si>
    <t>RANGE</t>
  </si>
  <si>
    <t>STDEV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</si>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</sst>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FLOPs vs Latency (ResNet on Xeon CPU)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'Inference Times'!$L$13:$L$17</c:f>
              <c:numCache>
                <c:formatCode>General</c:formatCode>
                <c:ptCount val="5"/>
                <c:pt idx="0">
                  <c:v>1824545792</c:v>
                </c:pt>
                <c:pt idx="1">
                  <c:v>3679251456</c:v>
                </c:pt>
                <c:pt idx="2">
                  <c:v>4135790592</c:v>
                </c:pt>
                <c:pt idx="3">
                  <c:v>7868483584</c:v>
                </c:pt>
                <c:pt idx="4">
                  <c:v>11605993472</c:v>
                </c:pt>
              </c:numCache>
            </c:numRef>
          </c:xVal>
          <c:yVal>
            <c:numRef>
              <c:f>'Inference Times'!$B$13:$B$17</c:f>
              <c:numCache>
                <c:formatCode>General</c:formatCode>
                <c:ptCount val="5"/>
                <c:pt idx="0">
                  <c:v>54.495572518607702</c:v>
                </c:pt>
                <c:pt idx="1">
                  <c:v>96.515466272108995</c:v>
                </c:pt>
                <c:pt idx="2">
                  <c:v>111.086527723489</c:v>
                </c:pt>
                <c:pt idx="3">
                  <c:v>182.31621090076001</c:v>
                </c:pt>
                <c:pt idx="4">
                  <c:v>325.626876968386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AA-4E92-89FD-A24714EF9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0792"/>
        <c:axId val="64953185"/>
      </c:scatterChart>
      <c:valAx>
        <c:axId val="4222079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ResNet #FLOPs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953185"/>
        <c:crosses val="autoZero"/>
        <c:crossBetween val="midCat"/>
      </c:valAx>
      <c:valAx>
        <c:axId val="649531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Xeon Inference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2207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FLOPs vs Latency (ResNet on V100)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'Inference Times'!$L$13:$L$18</c:f>
              <c:numCache>
                <c:formatCode>General</c:formatCode>
                <c:ptCount val="6"/>
                <c:pt idx="0">
                  <c:v>1824545792</c:v>
                </c:pt>
                <c:pt idx="1">
                  <c:v>3679251456</c:v>
                </c:pt>
                <c:pt idx="2">
                  <c:v>4135790592</c:v>
                </c:pt>
                <c:pt idx="3">
                  <c:v>7868483584</c:v>
                </c:pt>
                <c:pt idx="4">
                  <c:v>11605993472</c:v>
                </c:pt>
                <c:pt idx="5">
                  <c:v>4290232320</c:v>
                </c:pt>
              </c:numCache>
            </c:numRef>
          </c:xVal>
          <c:yVal>
            <c:numRef>
              <c:f>'Inference Times'!$J$13:$J$18</c:f>
              <c:numCache>
                <c:formatCode>General</c:formatCode>
                <c:ptCount val="6"/>
                <c:pt idx="0">
                  <c:v>2.1847987194877598</c:v>
                </c:pt>
                <c:pt idx="1">
                  <c:v>3.8222761992796999</c:v>
                </c:pt>
                <c:pt idx="2">
                  <c:v>5.3494387082832899</c:v>
                </c:pt>
                <c:pt idx="3">
                  <c:v>10.7189878259304</c:v>
                </c:pt>
                <c:pt idx="4">
                  <c:v>15.8904045490195</c:v>
                </c:pt>
                <c:pt idx="5">
                  <c:v>9.4445639799919796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E0-4E7C-A77F-CA8BCFCC0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1272"/>
        <c:axId val="35042852"/>
      </c:scatterChart>
      <c:valAx>
        <c:axId val="546512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ResNet #FLOPs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5042852"/>
        <c:crosses val="autoZero"/>
        <c:crossBetween val="midCat"/>
      </c:valAx>
      <c:valAx>
        <c:axId val="350428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V100 Inference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46512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Flops vs Latency (EfficientNet on Xeon CPU)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'Inference Times'!$L$28:$L$35</c:f>
              <c:numCache>
                <c:formatCode>General</c:formatCode>
                <c:ptCount val="8"/>
                <c:pt idx="0">
                  <c:v>39000000</c:v>
                </c:pt>
                <c:pt idx="1">
                  <c:v>70000000</c:v>
                </c:pt>
                <c:pt idx="2">
                  <c:v>100000000</c:v>
                </c:pt>
                <c:pt idx="3">
                  <c:v>1800000000</c:v>
                </c:pt>
                <c:pt idx="4">
                  <c:v>4200000000</c:v>
                </c:pt>
                <c:pt idx="5">
                  <c:v>9900000000</c:v>
                </c:pt>
                <c:pt idx="6">
                  <c:v>19000000000</c:v>
                </c:pt>
                <c:pt idx="7">
                  <c:v>37000000000</c:v>
                </c:pt>
              </c:numCache>
            </c:numRef>
          </c:xVal>
          <c:yVal>
            <c:numRef>
              <c:f>'Inference Times'!$B$28:$B$35</c:f>
              <c:numCache>
                <c:formatCode>General</c:formatCode>
                <c:ptCount val="8"/>
                <c:pt idx="0">
                  <c:v>123.884093346138</c:v>
                </c:pt>
                <c:pt idx="1">
                  <c:v>173.11769361975101</c:v>
                </c:pt>
                <c:pt idx="2">
                  <c:v>186.37204630698699</c:v>
                </c:pt>
                <c:pt idx="3">
                  <c:v>248.22679477492801</c:v>
                </c:pt>
                <c:pt idx="4">
                  <c:v>328.32962199680298</c:v>
                </c:pt>
                <c:pt idx="5">
                  <c:v>496.556669158082</c:v>
                </c:pt>
                <c:pt idx="6">
                  <c:v>665.40067127381496</c:v>
                </c:pt>
                <c:pt idx="7">
                  <c:v>872.61483645393901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CA-4498-86D6-3E23DDE56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31626"/>
        <c:axId val="31641399"/>
      </c:scatterChart>
      <c:valAx>
        <c:axId val="9503162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EfficientNet #FLOPs</a:t>
                </a:r>
              </a:p>
            </c:rich>
          </c:tx>
          <c:layout>
            <c:manualLayout>
              <c:xMode val="edge"/>
              <c:yMode val="edge"/>
              <c:x val="0.40208960964040802"/>
              <c:y val="0.87875606875738099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1641399"/>
        <c:crosses val="autoZero"/>
        <c:crossBetween val="midCat"/>
      </c:valAx>
      <c:valAx>
        <c:axId val="316413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Xeon Inference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03162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FLOPs vs Latency (EfficientNet on V100)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'Inference Times'!$L$28:$L$35</c:f>
              <c:numCache>
                <c:formatCode>General</c:formatCode>
                <c:ptCount val="8"/>
                <c:pt idx="0">
                  <c:v>39000000</c:v>
                </c:pt>
                <c:pt idx="1">
                  <c:v>70000000</c:v>
                </c:pt>
                <c:pt idx="2">
                  <c:v>100000000</c:v>
                </c:pt>
                <c:pt idx="3">
                  <c:v>1800000000</c:v>
                </c:pt>
                <c:pt idx="4">
                  <c:v>4200000000</c:v>
                </c:pt>
                <c:pt idx="5">
                  <c:v>9900000000</c:v>
                </c:pt>
                <c:pt idx="6">
                  <c:v>19000000000</c:v>
                </c:pt>
                <c:pt idx="7">
                  <c:v>37000000000</c:v>
                </c:pt>
              </c:numCache>
            </c:numRef>
          </c:xVal>
          <c:yVal>
            <c:numRef>
              <c:f>'Inference Times'!$J$28:$J$35</c:f>
              <c:numCache>
                <c:formatCode>General</c:formatCode>
                <c:ptCount val="8"/>
                <c:pt idx="0">
                  <c:v>12.502676352303901</c:v>
                </c:pt>
                <c:pt idx="1">
                  <c:v>17.395713817135899</c:v>
                </c:pt>
                <c:pt idx="2">
                  <c:v>17.0427086819358</c:v>
                </c:pt>
                <c:pt idx="3">
                  <c:v>19.123228825106999</c:v>
                </c:pt>
                <c:pt idx="4">
                  <c:v>22.1197150301794</c:v>
                </c:pt>
                <c:pt idx="5">
                  <c:v>27.367724847345102</c:v>
                </c:pt>
                <c:pt idx="6">
                  <c:v>30.9531382117726</c:v>
                </c:pt>
                <c:pt idx="7">
                  <c:v>36.489063712890101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6-4411-8335-983A2A8A7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10938"/>
        <c:axId val="38785409"/>
      </c:scatterChart>
      <c:valAx>
        <c:axId val="789109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EfficientNet #FLOPs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785409"/>
        <c:crosses val="autoZero"/>
        <c:crossBetween val="midCat"/>
      </c:valAx>
      <c:valAx>
        <c:axId val="387854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V100 Inference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91093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8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800" b="0" strike="noStrike" spc="-1">
                <a:solidFill>
                  <a:srgbClr val="595959"/>
                </a:solidFill>
                <a:latin typeface="Calibri"/>
              </a:rPr>
              <a:t>FLOPs vs Latency (avg GPU)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'Inference Times'!$L$2:$L$35</c:f>
              <c:numCache>
                <c:formatCode>General</c:formatCode>
                <c:ptCount val="34"/>
                <c:pt idx="0">
                  <c:v>773313856</c:v>
                </c:pt>
                <c:pt idx="1">
                  <c:v>2898381312</c:v>
                </c:pt>
                <c:pt idx="2">
                  <c:v>2898381312</c:v>
                </c:pt>
                <c:pt idx="3">
                  <c:v>7848607744</c:v>
                </c:pt>
                <c:pt idx="4">
                  <c:v>7848607744</c:v>
                </c:pt>
                <c:pt idx="5">
                  <c:v>4392688640</c:v>
                </c:pt>
                <c:pt idx="6">
                  <c:v>4392688640</c:v>
                </c:pt>
                <c:pt idx="7">
                  <c:v>1512356096</c:v>
                </c:pt>
                <c:pt idx="8">
                  <c:v>142659232</c:v>
                </c:pt>
                <c:pt idx="9">
                  <c:v>337522432</c:v>
                </c:pt>
                <c:pt idx="10">
                  <c:v>328766720</c:v>
                </c:pt>
                <c:pt idx="11">
                  <c:v>1824545792</c:v>
                </c:pt>
                <c:pt idx="12">
                  <c:v>3679251456</c:v>
                </c:pt>
                <c:pt idx="13">
                  <c:v>4135790592</c:v>
                </c:pt>
                <c:pt idx="14">
                  <c:v>7868483584</c:v>
                </c:pt>
                <c:pt idx="15">
                  <c:v>11605993472</c:v>
                </c:pt>
                <c:pt idx="16">
                  <c:v>4290232320</c:v>
                </c:pt>
                <c:pt idx="17">
                  <c:v>16541003776</c:v>
                </c:pt>
                <c:pt idx="18">
                  <c:v>45596064</c:v>
                </c:pt>
                <c:pt idx="19">
                  <c:v>153732800</c:v>
                </c:pt>
                <c:pt idx="20">
                  <c:v>823440832</c:v>
                </c:pt>
                <c:pt idx="21">
                  <c:v>351911296</c:v>
                </c:pt>
                <c:pt idx="22">
                  <c:v>15661685760</c:v>
                </c:pt>
                <c:pt idx="23">
                  <c:v>19830005760</c:v>
                </c:pt>
                <c:pt idx="24">
                  <c:v>11457773568</c:v>
                </c:pt>
                <c:pt idx="25">
                  <c:v>22840098816</c:v>
                </c:pt>
                <c:pt idx="26">
                  <c:v>39000000</c:v>
                </c:pt>
                <c:pt idx="27">
                  <c:v>70000000</c:v>
                </c:pt>
                <c:pt idx="28">
                  <c:v>100000000</c:v>
                </c:pt>
                <c:pt idx="29">
                  <c:v>1800000000</c:v>
                </c:pt>
                <c:pt idx="30">
                  <c:v>4200000000</c:v>
                </c:pt>
                <c:pt idx="31">
                  <c:v>9900000000</c:v>
                </c:pt>
                <c:pt idx="32">
                  <c:v>19000000000</c:v>
                </c:pt>
                <c:pt idx="33">
                  <c:v>37000000000</c:v>
                </c:pt>
              </c:numCache>
            </c:numRef>
          </c:xVal>
          <c:yVal>
            <c:numRef>
              <c:f>'Inference Times'!$K$2:$K$35</c:f>
              <c:numCache>
                <c:formatCode>General</c:formatCode>
                <c:ptCount val="34"/>
                <c:pt idx="0">
                  <c:v>0.99293400430170997</c:v>
                </c:pt>
                <c:pt idx="1">
                  <c:v>21.203699048419303</c:v>
                </c:pt>
                <c:pt idx="2">
                  <c:v>25.871517936874675</c:v>
                </c:pt>
                <c:pt idx="3">
                  <c:v>32.818271542917131</c:v>
                </c:pt>
                <c:pt idx="4">
                  <c:v>38.389628932172897</c:v>
                </c:pt>
                <c:pt idx="5">
                  <c:v>37.837675076830628</c:v>
                </c:pt>
                <c:pt idx="6">
                  <c:v>45.6404553094237</c:v>
                </c:pt>
                <c:pt idx="7">
                  <c:v>9.425143389055604</c:v>
                </c:pt>
                <c:pt idx="8">
                  <c:v>6.8093235876350553</c:v>
                </c:pt>
                <c:pt idx="9">
                  <c:v>6.8562464147658799</c:v>
                </c:pt>
                <c:pt idx="10">
                  <c:v>6.7773554277711003</c:v>
                </c:pt>
                <c:pt idx="11">
                  <c:v>3.1923413458382797</c:v>
                </c:pt>
                <c:pt idx="12">
                  <c:v>5.601293582633053</c:v>
                </c:pt>
                <c:pt idx="13">
                  <c:v>7.8334463594437524</c:v>
                </c:pt>
                <c:pt idx="14">
                  <c:v>15.271721673469351</c:v>
                </c:pt>
                <c:pt idx="15">
                  <c:v>27.967139405662152</c:v>
                </c:pt>
                <c:pt idx="16">
                  <c:v>13.257012283513372</c:v>
                </c:pt>
                <c:pt idx="17">
                  <c:v>32.415371864145648</c:v>
                </c:pt>
                <c:pt idx="18">
                  <c:v>9.0707752815125779</c:v>
                </c:pt>
                <c:pt idx="19">
                  <c:v>9.2506341329531718</c:v>
                </c:pt>
                <c:pt idx="20">
                  <c:v>3.0880061759703774</c:v>
                </c:pt>
                <c:pt idx="21">
                  <c:v>3.0719100361144305</c:v>
                </c:pt>
                <c:pt idx="22">
                  <c:v>2.5439759412764849</c:v>
                </c:pt>
                <c:pt idx="23">
                  <c:v>2.9925413366346376</c:v>
                </c:pt>
                <c:pt idx="24">
                  <c:v>8.2215647180872224</c:v>
                </c:pt>
                <c:pt idx="25">
                  <c:v>15.9511956502601</c:v>
                </c:pt>
                <c:pt idx="26">
                  <c:v>13.943272506943501</c:v>
                </c:pt>
                <c:pt idx="27">
                  <c:v>19.626234832735324</c:v>
                </c:pt>
                <c:pt idx="28">
                  <c:v>19.486030238411075</c:v>
                </c:pt>
                <c:pt idx="29">
                  <c:v>21.993551550514375</c:v>
                </c:pt>
                <c:pt idx="30">
                  <c:v>28.976108342951846</c:v>
                </c:pt>
                <c:pt idx="31">
                  <c:v>36.739856176565354</c:v>
                </c:pt>
                <c:pt idx="32">
                  <c:v>43.999695317114671</c:v>
                </c:pt>
                <c:pt idx="33">
                  <c:v>54.793208504331623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2-4061-957A-012AE5AFD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53926"/>
        <c:axId val="62523287"/>
      </c:scatterChart>
      <c:valAx>
        <c:axId val="3245392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#FLOPs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2523287"/>
        <c:crosses val="autoZero"/>
        <c:crossBetween val="midCat"/>
      </c:valAx>
      <c:valAx>
        <c:axId val="625232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Inference Time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245392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8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800" b="0" strike="noStrike" spc="-1">
                <a:solidFill>
                  <a:srgbClr val="595959"/>
                </a:solidFill>
                <a:latin typeface="Calibri"/>
              </a:rPr>
              <a:t>FLOPs vs Latency (avg CPU)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'Inference Times'!$L$2:$L$35</c:f>
              <c:numCache>
                <c:formatCode>General</c:formatCode>
                <c:ptCount val="34"/>
                <c:pt idx="0">
                  <c:v>773313856</c:v>
                </c:pt>
                <c:pt idx="1">
                  <c:v>2898381312</c:v>
                </c:pt>
                <c:pt idx="2">
                  <c:v>2898381312</c:v>
                </c:pt>
                <c:pt idx="3">
                  <c:v>7848607744</c:v>
                </c:pt>
                <c:pt idx="4">
                  <c:v>7848607744</c:v>
                </c:pt>
                <c:pt idx="5">
                  <c:v>4392688640</c:v>
                </c:pt>
                <c:pt idx="6">
                  <c:v>4392688640</c:v>
                </c:pt>
                <c:pt idx="7">
                  <c:v>1512356096</c:v>
                </c:pt>
                <c:pt idx="8">
                  <c:v>142659232</c:v>
                </c:pt>
                <c:pt idx="9">
                  <c:v>337522432</c:v>
                </c:pt>
                <c:pt idx="10">
                  <c:v>328766720</c:v>
                </c:pt>
                <c:pt idx="11">
                  <c:v>1824545792</c:v>
                </c:pt>
                <c:pt idx="12">
                  <c:v>3679251456</c:v>
                </c:pt>
                <c:pt idx="13">
                  <c:v>4135790592</c:v>
                </c:pt>
                <c:pt idx="14">
                  <c:v>7868483584</c:v>
                </c:pt>
                <c:pt idx="15">
                  <c:v>11605993472</c:v>
                </c:pt>
                <c:pt idx="16">
                  <c:v>4290232320</c:v>
                </c:pt>
                <c:pt idx="17">
                  <c:v>16541003776</c:v>
                </c:pt>
                <c:pt idx="18">
                  <c:v>45596064</c:v>
                </c:pt>
                <c:pt idx="19">
                  <c:v>153732800</c:v>
                </c:pt>
                <c:pt idx="20">
                  <c:v>823440832</c:v>
                </c:pt>
                <c:pt idx="21">
                  <c:v>351911296</c:v>
                </c:pt>
                <c:pt idx="22">
                  <c:v>15661685760</c:v>
                </c:pt>
                <c:pt idx="23">
                  <c:v>19830005760</c:v>
                </c:pt>
                <c:pt idx="24">
                  <c:v>11457773568</c:v>
                </c:pt>
                <c:pt idx="25">
                  <c:v>22840098816</c:v>
                </c:pt>
                <c:pt idx="26">
                  <c:v>39000000</c:v>
                </c:pt>
                <c:pt idx="27">
                  <c:v>70000000</c:v>
                </c:pt>
                <c:pt idx="28">
                  <c:v>100000000</c:v>
                </c:pt>
                <c:pt idx="29">
                  <c:v>1800000000</c:v>
                </c:pt>
                <c:pt idx="30">
                  <c:v>4200000000</c:v>
                </c:pt>
                <c:pt idx="31">
                  <c:v>9900000000</c:v>
                </c:pt>
                <c:pt idx="32">
                  <c:v>19000000000</c:v>
                </c:pt>
                <c:pt idx="33">
                  <c:v>37000000000</c:v>
                </c:pt>
              </c:numCache>
            </c:numRef>
          </c:xVal>
          <c:yVal>
            <c:numRef>
              <c:f>'Inference Times'!$F$2:$F$35</c:f>
              <c:numCache>
                <c:formatCode>General</c:formatCode>
                <c:ptCount val="34"/>
                <c:pt idx="0">
                  <c:v>40.523620724817569</c:v>
                </c:pt>
                <c:pt idx="1">
                  <c:v>176.16711438276033</c:v>
                </c:pt>
                <c:pt idx="2">
                  <c:v>165.86095093474168</c:v>
                </c:pt>
                <c:pt idx="3">
                  <c:v>372.31765465579633</c:v>
                </c:pt>
                <c:pt idx="4">
                  <c:v>348.75150269252299</c:v>
                </c:pt>
                <c:pt idx="5">
                  <c:v>260.15512290710933</c:v>
                </c:pt>
                <c:pt idx="6">
                  <c:v>255.08180894323468</c:v>
                </c:pt>
                <c:pt idx="7">
                  <c:v>104.70972576560844</c:v>
                </c:pt>
                <c:pt idx="8">
                  <c:v>83.56724723787913</c:v>
                </c:pt>
                <c:pt idx="9">
                  <c:v>156.82507968655443</c:v>
                </c:pt>
                <c:pt idx="10">
                  <c:v>140.55187662422145</c:v>
                </c:pt>
                <c:pt idx="11">
                  <c:v>75.59952703877137</c:v>
                </c:pt>
                <c:pt idx="12">
                  <c:v>129.55350270951382</c:v>
                </c:pt>
                <c:pt idx="13">
                  <c:v>148.98345139548599</c:v>
                </c:pt>
                <c:pt idx="14">
                  <c:v>250.80307598584236</c:v>
                </c:pt>
                <c:pt idx="15">
                  <c:v>408.46867600678161</c:v>
                </c:pt>
                <c:pt idx="16">
                  <c:v>181.83394956858169</c:v>
                </c:pt>
                <c:pt idx="17">
                  <c:v>555.76661325282737</c:v>
                </c:pt>
                <c:pt idx="18">
                  <c:v>29.487375069060032</c:v>
                </c:pt>
                <c:pt idx="19">
                  <c:v>55.72381102315137</c:v>
                </c:pt>
                <c:pt idx="20">
                  <c:v>63.113420234014541</c:v>
                </c:pt>
                <c:pt idx="21">
                  <c:v>35.764160271403632</c:v>
                </c:pt>
                <c:pt idx="22">
                  <c:v>473.20246133632128</c:v>
                </c:pt>
                <c:pt idx="23">
                  <c:v>586.65254977510403</c:v>
                </c:pt>
                <c:pt idx="24">
                  <c:v>343.83269883318371</c:v>
                </c:pt>
                <c:pt idx="25">
                  <c:v>624.22558830855462</c:v>
                </c:pt>
                <c:pt idx="26">
                  <c:v>211.25448411514841</c:v>
                </c:pt>
                <c:pt idx="27">
                  <c:v>330.23220763621612</c:v>
                </c:pt>
                <c:pt idx="28">
                  <c:v>367.41126400420006</c:v>
                </c:pt>
                <c:pt idx="29">
                  <c:v>483.13952689271582</c:v>
                </c:pt>
                <c:pt idx="30">
                  <c:v>712.24673646901965</c:v>
                </c:pt>
                <c:pt idx="31">
                  <c:v>1103.0498847224046</c:v>
                </c:pt>
                <c:pt idx="32">
                  <c:v>1613.7834811447658</c:v>
                </c:pt>
                <c:pt idx="33">
                  <c:v>2560.4733620892976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9-4E66-B4DC-ED4DBC728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74009"/>
        <c:axId val="31419012"/>
      </c:scatterChart>
      <c:valAx>
        <c:axId val="8937400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#FLOPs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1419012"/>
        <c:crosses val="autoZero"/>
        <c:crossBetween val="midCat"/>
      </c:valAx>
      <c:valAx>
        <c:axId val="314190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Inference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37400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8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800" b="0" strike="noStrike" spc="-1">
                <a:solidFill>
                  <a:srgbClr val="595959"/>
                </a:solidFill>
                <a:latin typeface="Calibri"/>
              </a:rPr>
              <a:t>FLOPs vs Latency (Xeon Gold)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'Inference Times'!$B$2:$B$35</c:f>
              <c:numCache>
                <c:formatCode>General</c:formatCode>
                <c:ptCount val="34"/>
                <c:pt idx="0">
                  <c:v>38.447992525410299</c:v>
                </c:pt>
                <c:pt idx="1">
                  <c:v>144.19164425970399</c:v>
                </c:pt>
                <c:pt idx="2">
                  <c:v>128.09415084793901</c:v>
                </c:pt>
                <c:pt idx="3">
                  <c:v>308.04229186874699</c:v>
                </c:pt>
                <c:pt idx="4">
                  <c:v>270.91002872068799</c:v>
                </c:pt>
                <c:pt idx="5">
                  <c:v>229.50034741696601</c:v>
                </c:pt>
                <c:pt idx="6">
                  <c:v>222.39812866946701</c:v>
                </c:pt>
                <c:pt idx="7">
                  <c:v>85.426294309723701</c:v>
                </c:pt>
                <c:pt idx="8">
                  <c:v>52.2652739779911</c:v>
                </c:pt>
                <c:pt idx="9">
                  <c:v>79.652880814325698</c:v>
                </c:pt>
                <c:pt idx="10">
                  <c:v>74.761892412164997</c:v>
                </c:pt>
                <c:pt idx="11">
                  <c:v>54.495572518607702</c:v>
                </c:pt>
                <c:pt idx="12">
                  <c:v>96.515466272108995</c:v>
                </c:pt>
                <c:pt idx="13">
                  <c:v>111.086527723489</c:v>
                </c:pt>
                <c:pt idx="14">
                  <c:v>182.31621090076001</c:v>
                </c:pt>
                <c:pt idx="15">
                  <c:v>325.626876968386</c:v>
                </c:pt>
                <c:pt idx="16">
                  <c:v>148.16483246218499</c:v>
                </c:pt>
                <c:pt idx="17">
                  <c:v>488.06923498159102</c:v>
                </c:pt>
                <c:pt idx="18">
                  <c:v>20.240724132453</c:v>
                </c:pt>
                <c:pt idx="19">
                  <c:v>33.129092272108799</c:v>
                </c:pt>
                <c:pt idx="20">
                  <c:v>41.809227701480502</c:v>
                </c:pt>
                <c:pt idx="21">
                  <c:v>24.7978097631051</c:v>
                </c:pt>
                <c:pt idx="22">
                  <c:v>348.273026342935</c:v>
                </c:pt>
                <c:pt idx="23">
                  <c:v>469.672888296118</c:v>
                </c:pt>
                <c:pt idx="24">
                  <c:v>305.79541812405</c:v>
                </c:pt>
                <c:pt idx="25">
                  <c:v>549.58720768307103</c:v>
                </c:pt>
                <c:pt idx="26">
                  <c:v>123.884093346138</c:v>
                </c:pt>
                <c:pt idx="27">
                  <c:v>173.11769361975101</c:v>
                </c:pt>
                <c:pt idx="28">
                  <c:v>186.37204630698699</c:v>
                </c:pt>
                <c:pt idx="29">
                  <c:v>248.22679477492801</c:v>
                </c:pt>
                <c:pt idx="30">
                  <c:v>328.32962199680298</c:v>
                </c:pt>
                <c:pt idx="31">
                  <c:v>496.556669158082</c:v>
                </c:pt>
                <c:pt idx="32">
                  <c:v>665.40067127381496</c:v>
                </c:pt>
                <c:pt idx="33">
                  <c:v>872.61483645393901</c:v>
                </c:pt>
              </c:numCache>
            </c:numRef>
          </c:xVal>
          <c:yVal>
            <c:numRef>
              <c:f>'Inference Times'!$L$2:$L$35</c:f>
              <c:numCache>
                <c:formatCode>General</c:formatCode>
                <c:ptCount val="34"/>
                <c:pt idx="0">
                  <c:v>773313856</c:v>
                </c:pt>
                <c:pt idx="1">
                  <c:v>2898381312</c:v>
                </c:pt>
                <c:pt idx="2">
                  <c:v>2898381312</c:v>
                </c:pt>
                <c:pt idx="3">
                  <c:v>7848607744</c:v>
                </c:pt>
                <c:pt idx="4">
                  <c:v>7848607744</c:v>
                </c:pt>
                <c:pt idx="5">
                  <c:v>4392688640</c:v>
                </c:pt>
                <c:pt idx="6">
                  <c:v>4392688640</c:v>
                </c:pt>
                <c:pt idx="7">
                  <c:v>1512356096</c:v>
                </c:pt>
                <c:pt idx="8">
                  <c:v>142659232</c:v>
                </c:pt>
                <c:pt idx="9">
                  <c:v>337522432</c:v>
                </c:pt>
                <c:pt idx="10">
                  <c:v>328766720</c:v>
                </c:pt>
                <c:pt idx="11">
                  <c:v>1824545792</c:v>
                </c:pt>
                <c:pt idx="12">
                  <c:v>3679251456</c:v>
                </c:pt>
                <c:pt idx="13">
                  <c:v>4135790592</c:v>
                </c:pt>
                <c:pt idx="14">
                  <c:v>7868483584</c:v>
                </c:pt>
                <c:pt idx="15">
                  <c:v>11605993472</c:v>
                </c:pt>
                <c:pt idx="16">
                  <c:v>4290232320</c:v>
                </c:pt>
                <c:pt idx="17">
                  <c:v>16541003776</c:v>
                </c:pt>
                <c:pt idx="18">
                  <c:v>45596064</c:v>
                </c:pt>
                <c:pt idx="19">
                  <c:v>153732800</c:v>
                </c:pt>
                <c:pt idx="20">
                  <c:v>823440832</c:v>
                </c:pt>
                <c:pt idx="21">
                  <c:v>351911296</c:v>
                </c:pt>
                <c:pt idx="22">
                  <c:v>15661685760</c:v>
                </c:pt>
                <c:pt idx="23">
                  <c:v>19830005760</c:v>
                </c:pt>
                <c:pt idx="24">
                  <c:v>11457773568</c:v>
                </c:pt>
                <c:pt idx="25">
                  <c:v>22840098816</c:v>
                </c:pt>
                <c:pt idx="26">
                  <c:v>39000000</c:v>
                </c:pt>
                <c:pt idx="27">
                  <c:v>70000000</c:v>
                </c:pt>
                <c:pt idx="28">
                  <c:v>100000000</c:v>
                </c:pt>
                <c:pt idx="29">
                  <c:v>1800000000</c:v>
                </c:pt>
                <c:pt idx="30">
                  <c:v>4200000000</c:v>
                </c:pt>
                <c:pt idx="31">
                  <c:v>9900000000</c:v>
                </c:pt>
                <c:pt idx="32">
                  <c:v>19000000000</c:v>
                </c:pt>
                <c:pt idx="33">
                  <c:v>37000000000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2C-4E4E-89D8-425E04920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66944"/>
        <c:axId val="41475164"/>
      </c:scatterChart>
      <c:valAx>
        <c:axId val="4926694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#FLOPs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1475164"/>
        <c:crosses val="autoZero"/>
        <c:crossBetween val="midCat"/>
      </c:valAx>
      <c:valAx>
        <c:axId val="414751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Inference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926694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8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800" b="0" strike="noStrike" spc="-1">
                <a:solidFill>
                  <a:srgbClr val="595959"/>
                </a:solidFill>
                <a:latin typeface="Calibri"/>
              </a:rPr>
              <a:t>FLOPs vs Latency (V100)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'Inference Times'!$L$2:$L$35</c:f>
              <c:numCache>
                <c:formatCode>General</c:formatCode>
                <c:ptCount val="34"/>
                <c:pt idx="0">
                  <c:v>773313856</c:v>
                </c:pt>
                <c:pt idx="1">
                  <c:v>2898381312</c:v>
                </c:pt>
                <c:pt idx="2">
                  <c:v>2898381312</c:v>
                </c:pt>
                <c:pt idx="3">
                  <c:v>7848607744</c:v>
                </c:pt>
                <c:pt idx="4">
                  <c:v>7848607744</c:v>
                </c:pt>
                <c:pt idx="5">
                  <c:v>4392688640</c:v>
                </c:pt>
                <c:pt idx="6">
                  <c:v>4392688640</c:v>
                </c:pt>
                <c:pt idx="7">
                  <c:v>1512356096</c:v>
                </c:pt>
                <c:pt idx="8">
                  <c:v>142659232</c:v>
                </c:pt>
                <c:pt idx="9">
                  <c:v>337522432</c:v>
                </c:pt>
                <c:pt idx="10">
                  <c:v>328766720</c:v>
                </c:pt>
                <c:pt idx="11">
                  <c:v>1824545792</c:v>
                </c:pt>
                <c:pt idx="12">
                  <c:v>3679251456</c:v>
                </c:pt>
                <c:pt idx="13">
                  <c:v>4135790592</c:v>
                </c:pt>
                <c:pt idx="14">
                  <c:v>7868483584</c:v>
                </c:pt>
                <c:pt idx="15">
                  <c:v>11605993472</c:v>
                </c:pt>
                <c:pt idx="16">
                  <c:v>4290232320</c:v>
                </c:pt>
                <c:pt idx="17">
                  <c:v>16541003776</c:v>
                </c:pt>
                <c:pt idx="18">
                  <c:v>45596064</c:v>
                </c:pt>
                <c:pt idx="19">
                  <c:v>153732800</c:v>
                </c:pt>
                <c:pt idx="20">
                  <c:v>823440832</c:v>
                </c:pt>
                <c:pt idx="21">
                  <c:v>351911296</c:v>
                </c:pt>
                <c:pt idx="22">
                  <c:v>15661685760</c:v>
                </c:pt>
                <c:pt idx="23">
                  <c:v>19830005760</c:v>
                </c:pt>
                <c:pt idx="24">
                  <c:v>11457773568</c:v>
                </c:pt>
                <c:pt idx="25">
                  <c:v>22840098816</c:v>
                </c:pt>
                <c:pt idx="26">
                  <c:v>39000000</c:v>
                </c:pt>
                <c:pt idx="27">
                  <c:v>70000000</c:v>
                </c:pt>
                <c:pt idx="28">
                  <c:v>100000000</c:v>
                </c:pt>
                <c:pt idx="29">
                  <c:v>1800000000</c:v>
                </c:pt>
                <c:pt idx="30">
                  <c:v>4200000000</c:v>
                </c:pt>
                <c:pt idx="31">
                  <c:v>9900000000</c:v>
                </c:pt>
                <c:pt idx="32">
                  <c:v>19000000000</c:v>
                </c:pt>
                <c:pt idx="33">
                  <c:v>37000000000</c:v>
                </c:pt>
              </c:numCache>
            </c:numRef>
          </c:xVal>
          <c:yVal>
            <c:numRef>
              <c:f>'Inference Times'!$J$2:$J$35</c:f>
              <c:numCache>
                <c:formatCode>General</c:formatCode>
                <c:ptCount val="34"/>
                <c:pt idx="0">
                  <c:v>0.79371013405359203</c:v>
                </c:pt>
                <c:pt idx="1">
                  <c:v>15.5736544973989</c:v>
                </c:pt>
                <c:pt idx="2">
                  <c:v>19.0380607138855</c:v>
                </c:pt>
                <c:pt idx="3">
                  <c:v>21.081315813925599</c:v>
                </c:pt>
                <c:pt idx="4">
                  <c:v>26.402897177270901</c:v>
                </c:pt>
                <c:pt idx="5">
                  <c:v>26.879169635454101</c:v>
                </c:pt>
                <c:pt idx="6">
                  <c:v>34.330924374950001</c:v>
                </c:pt>
                <c:pt idx="7">
                  <c:v>6.3128457639055497</c:v>
                </c:pt>
                <c:pt idx="8">
                  <c:v>4.4835372993197398</c:v>
                </c:pt>
                <c:pt idx="9">
                  <c:v>4.5211944461784697</c:v>
                </c:pt>
                <c:pt idx="10">
                  <c:v>4.3974432496998599</c:v>
                </c:pt>
                <c:pt idx="11">
                  <c:v>2.1847987194877598</c:v>
                </c:pt>
                <c:pt idx="12">
                  <c:v>3.8222761992796999</c:v>
                </c:pt>
                <c:pt idx="13">
                  <c:v>5.3494387082832899</c:v>
                </c:pt>
                <c:pt idx="14">
                  <c:v>10.7189878259304</c:v>
                </c:pt>
                <c:pt idx="15">
                  <c:v>15.8904045490195</c:v>
                </c:pt>
                <c:pt idx="16">
                  <c:v>9.4445639799919796</c:v>
                </c:pt>
                <c:pt idx="17">
                  <c:v>21.065641347739</c:v>
                </c:pt>
                <c:pt idx="18">
                  <c:v>6.1162549451780901</c:v>
                </c:pt>
                <c:pt idx="19">
                  <c:v>6.2809625398159099</c:v>
                </c:pt>
                <c:pt idx="20">
                  <c:v>2.15462672468988</c:v>
                </c:pt>
                <c:pt idx="21">
                  <c:v>2.1406206914765802</c:v>
                </c:pt>
                <c:pt idx="22">
                  <c:v>1.7794433681472299</c:v>
                </c:pt>
                <c:pt idx="23">
                  <c:v>2.0998707607042402</c:v>
                </c:pt>
                <c:pt idx="24">
                  <c:v>5.3579572424969903</c:v>
                </c:pt>
                <c:pt idx="25">
                  <c:v>10.6473100516206</c:v>
                </c:pt>
                <c:pt idx="26">
                  <c:v>12.502676352303901</c:v>
                </c:pt>
                <c:pt idx="27">
                  <c:v>17.395713817135899</c:v>
                </c:pt>
                <c:pt idx="28">
                  <c:v>17.0427086819358</c:v>
                </c:pt>
                <c:pt idx="29">
                  <c:v>19.123228825106999</c:v>
                </c:pt>
                <c:pt idx="30">
                  <c:v>22.1197150301794</c:v>
                </c:pt>
                <c:pt idx="31">
                  <c:v>27.367724847345102</c:v>
                </c:pt>
                <c:pt idx="32">
                  <c:v>30.9531382117726</c:v>
                </c:pt>
                <c:pt idx="33">
                  <c:v>36.489063712890101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C-4D1E-BC6F-0EE7954C8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62221"/>
        <c:axId val="16919206"/>
      </c:scatterChart>
      <c:valAx>
        <c:axId val="8876222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#FLOPs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6919206"/>
        <c:crosses val="autoZero"/>
        <c:crossBetween val="midCat"/>
      </c:valAx>
      <c:valAx>
        <c:axId val="169192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 strike="noStrike" spc="-1">
                    <a:solidFill>
                      <a:srgbClr val="595959"/>
                    </a:solidFill>
                    <a:latin typeface="Calibri"/>
                  </a:rPr>
                  <a:t>Inference Time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876222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285840</xdr:colOff>
      <xdr:row>15</xdr:row>
      <xdr:rowOff>19080</xdr:rowOff>
    </xdr:from>
    <xdr:to>
      <xdr:col>7</xdr:col>
      <xdr:colOff>590400</xdr:colOff>
      <xdr:row>29</xdr:row>
      <xdr:rowOff>95040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15</xdr:row>
      <xdr:rowOff>28440</xdr:rowOff>
    </xdr:from>
    <xdr:to>
      <xdr:col>15</xdr:col>
      <xdr:colOff>304560</xdr:colOff>
      <xdr:row>29</xdr:row>
      <xdr:rowOff>104400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285840</xdr:colOff>
      <xdr:row>29</xdr:row>
      <xdr:rowOff>123840</xdr:rowOff>
    </xdr:from>
    <xdr:to>
      <xdr:col>7</xdr:col>
      <xdr:colOff>590400</xdr:colOff>
      <xdr:row>44</xdr:row>
      <xdr:rowOff>9360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29</xdr:row>
      <xdr:rowOff>123840</xdr:rowOff>
    </xdr:from>
    <xdr:to>
      <xdr:col>15</xdr:col>
      <xdr:colOff>304560</xdr:colOff>
      <xdr:row>44</xdr:row>
      <xdr:rowOff>9360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0</xdr:colOff>
      <xdr:row>0</xdr:row>
      <xdr:rowOff>114480</xdr:rowOff>
    </xdr:from>
    <xdr:to>
      <xdr:col>15</xdr:col>
      <xdr:colOff>304560</xdr:colOff>
      <xdr:row>14</xdr:row>
      <xdr:rowOff>190440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295200</xdr:colOff>
      <xdr:row>0</xdr:row>
      <xdr:rowOff>133200</xdr:rowOff>
    </xdr:from>
    <xdr:to>
      <xdr:col>7</xdr:col>
      <xdr:colOff>599760</xdr:colOff>
      <xdr:row>15</xdr:row>
      <xdr:rowOff>18720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15</xdr:col>
      <xdr:colOff>333360</xdr:colOff>
      <xdr:row>0</xdr:row>
      <xdr:rowOff>114480</xdr:rowOff>
    </xdr:from>
    <xdr:to>
      <xdr:col>23</xdr:col>
      <xdr:colOff>28080</xdr:colOff>
      <xdr:row>14</xdr:row>
      <xdr:rowOff>190440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15</xdr:col>
      <xdr:colOff>304920</xdr:colOff>
      <xdr:row>15</xdr:row>
      <xdr:rowOff>85680</xdr:rowOff>
    </xdr:from>
    <xdr:to>
      <xdr:col>22</xdr:col>
      <xdr:colOff>758520</xdr:colOff>
      <xdr:row>29</xdr:row>
      <xdr:rowOff>161640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="115" zoomScaleNormal="115" workbookViewId="0">
      <selection activeCell="D20" sqref="D20"/>
    </sheetView>
  </sheetViews>
  <sheetFormatPr defaultRowHeight="15" x14ac:dyDescent="0.25"/>
  <cols>
    <col min="1" max="1" width="21.42578125" customWidth="1"/>
    <col min="2" max="2" width="33.7109375" customWidth="1"/>
    <col min="3" max="3" width="31.28515625" customWidth="1"/>
    <col min="4" max="4" width="36.5703125" customWidth="1"/>
    <col min="5" max="6" width="31.28515625" customWidth="1"/>
    <col min="7" max="7" width="21.140625" customWidth="1"/>
    <col min="8" max="8" width="22.85546875" customWidth="1"/>
    <col min="9" max="9" width="19.7109375" customWidth="1"/>
    <col min="10" max="11" width="19.140625" customWidth="1"/>
    <col min="12" max="12" width="16" customWidth="1"/>
    <col min="13" max="13" width="17.28515625" customWidth="1"/>
    <col min="14" max="1025" width="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38.447992525410299</v>
      </c>
      <c r="C2">
        <v>29.821785021340499</v>
      </c>
      <c r="D2">
        <v>53.301084627701897</v>
      </c>
      <c r="F2">
        <f t="shared" ref="F2:F35" si="0">AVERAGE(B2:E2)</f>
        <v>40.523620724817569</v>
      </c>
      <c r="G2">
        <v>0.95429774829934499</v>
      </c>
      <c r="H2">
        <v>1.2550786838735399</v>
      </c>
      <c r="I2">
        <v>0.96864945098036304</v>
      </c>
      <c r="J2">
        <v>0.79371013405359203</v>
      </c>
      <c r="K2">
        <f t="shared" ref="K2:K35" si="1">AVERAGE(G2:J2)</f>
        <v>0.99293400430170997</v>
      </c>
      <c r="L2">
        <v>773313856</v>
      </c>
      <c r="M2">
        <v>61100840</v>
      </c>
    </row>
    <row r="3" spans="1:14" x14ac:dyDescent="0.25">
      <c r="A3" s="1" t="s">
        <v>15</v>
      </c>
      <c r="B3">
        <v>144.19164425970399</v>
      </c>
      <c r="C3">
        <v>106.589981995057</v>
      </c>
      <c r="D3">
        <v>277.71971689352</v>
      </c>
      <c r="F3">
        <f t="shared" si="0"/>
        <v>176.16711438276033</v>
      </c>
      <c r="G3">
        <v>18.667536200880299</v>
      </c>
      <c r="H3">
        <v>27.9943491200479</v>
      </c>
      <c r="I3">
        <v>22.579256375350099</v>
      </c>
      <c r="J3">
        <v>15.5736544973989</v>
      </c>
      <c r="K3">
        <f t="shared" si="1"/>
        <v>21.203699048419303</v>
      </c>
      <c r="L3">
        <v>2898381312</v>
      </c>
      <c r="M3">
        <v>7978856</v>
      </c>
    </row>
    <row r="4" spans="1:14" x14ac:dyDescent="0.25">
      <c r="A4" s="1" t="s">
        <v>16</v>
      </c>
      <c r="B4">
        <v>128.09415084793901</v>
      </c>
      <c r="C4">
        <v>107.75738698430401</v>
      </c>
      <c r="D4">
        <v>261.73131497198199</v>
      </c>
      <c r="F4">
        <f t="shared" si="0"/>
        <v>165.86095093474168</v>
      </c>
      <c r="G4">
        <v>26.1962228855541</v>
      </c>
      <c r="H4">
        <v>32.583985849139601</v>
      </c>
      <c r="I4">
        <v>25.667802298919501</v>
      </c>
      <c r="J4">
        <v>19.0380607138855</v>
      </c>
      <c r="K4">
        <f t="shared" si="1"/>
        <v>25.871517936874675</v>
      </c>
      <c r="L4">
        <v>2898381312</v>
      </c>
      <c r="M4">
        <v>7978856</v>
      </c>
    </row>
    <row r="5" spans="1:14" x14ac:dyDescent="0.25">
      <c r="A5" s="1" t="s">
        <v>17</v>
      </c>
      <c r="B5">
        <v>308.04229186874699</v>
      </c>
      <c r="C5">
        <v>266.471545997774</v>
      </c>
      <c r="D5">
        <v>542.43912610086795</v>
      </c>
      <c r="F5">
        <f t="shared" si="0"/>
        <v>372.31765465579633</v>
      </c>
      <c r="G5">
        <v>26.002249171268399</v>
      </c>
      <c r="H5">
        <v>38.612657799119503</v>
      </c>
      <c r="I5">
        <v>45.576863387354997</v>
      </c>
      <c r="J5">
        <v>21.081315813925599</v>
      </c>
      <c r="K5">
        <f t="shared" si="1"/>
        <v>32.818271542917131</v>
      </c>
      <c r="L5">
        <v>7848607744</v>
      </c>
      <c r="M5">
        <v>28681000</v>
      </c>
    </row>
    <row r="6" spans="1:14" x14ac:dyDescent="0.25">
      <c r="A6" s="1" t="s">
        <v>18</v>
      </c>
      <c r="B6">
        <v>270.91002872068799</v>
      </c>
      <c r="C6">
        <v>253.39273500139799</v>
      </c>
      <c r="D6">
        <v>521.95174435548302</v>
      </c>
      <c r="F6">
        <f t="shared" si="0"/>
        <v>348.75150269252299</v>
      </c>
      <c r="G6">
        <v>36.138445470988401</v>
      </c>
      <c r="H6">
        <v>45.454712972789203</v>
      </c>
      <c r="I6">
        <v>45.562460107643098</v>
      </c>
      <c r="J6">
        <v>26.402897177270901</v>
      </c>
      <c r="K6">
        <f t="shared" si="1"/>
        <v>38.389628932172897</v>
      </c>
      <c r="L6">
        <v>7848607744</v>
      </c>
      <c r="M6">
        <v>28681000</v>
      </c>
    </row>
    <row r="7" spans="1:14" x14ac:dyDescent="0.25">
      <c r="A7" s="1" t="s">
        <v>19</v>
      </c>
      <c r="B7">
        <v>229.50034741696601</v>
      </c>
      <c r="C7">
        <v>166.252702008933</v>
      </c>
      <c r="D7">
        <v>384.71231929542898</v>
      </c>
      <c r="F7">
        <f t="shared" si="0"/>
        <v>260.15512290710933</v>
      </c>
      <c r="G7">
        <v>32.166386228091199</v>
      </c>
      <c r="H7">
        <v>48.621631408563303</v>
      </c>
      <c r="I7">
        <v>43.683513035213899</v>
      </c>
      <c r="J7">
        <v>26.879169635454101</v>
      </c>
      <c r="K7">
        <f t="shared" si="1"/>
        <v>37.837675076830628</v>
      </c>
      <c r="L7">
        <v>4392688640</v>
      </c>
      <c r="M7">
        <v>20013928</v>
      </c>
    </row>
    <row r="8" spans="1:14" x14ac:dyDescent="0.25">
      <c r="A8" s="1" t="s">
        <v>20</v>
      </c>
      <c r="B8">
        <v>222.39812866946701</v>
      </c>
      <c r="C8">
        <v>167.982830025721</v>
      </c>
      <c r="D8">
        <v>374.86446813451602</v>
      </c>
      <c r="F8">
        <f t="shared" si="0"/>
        <v>255.08180894323468</v>
      </c>
      <c r="G8">
        <v>46.342714813125298</v>
      </c>
      <c r="H8">
        <v>57.403224724289501</v>
      </c>
      <c r="I8">
        <v>44.484957325330001</v>
      </c>
      <c r="J8">
        <v>34.330924374950001</v>
      </c>
      <c r="K8">
        <f t="shared" si="1"/>
        <v>45.6404553094237</v>
      </c>
      <c r="L8">
        <v>4392688640</v>
      </c>
      <c r="M8">
        <v>20013928</v>
      </c>
    </row>
    <row r="9" spans="1:14" x14ac:dyDescent="0.25">
      <c r="A9" s="1" t="s">
        <v>21</v>
      </c>
      <c r="B9">
        <v>85.426294309723701</v>
      </c>
      <c r="C9">
        <v>82.005447999108597</v>
      </c>
      <c r="D9">
        <v>146.69743498799301</v>
      </c>
      <c r="F9">
        <f t="shared" si="0"/>
        <v>104.70972576560844</v>
      </c>
      <c r="G9">
        <v>9.3750138319327991</v>
      </c>
      <c r="H9">
        <v>12.224183124849899</v>
      </c>
      <c r="I9">
        <v>9.7885308355341696</v>
      </c>
      <c r="J9">
        <v>6.3128457639055497</v>
      </c>
      <c r="K9">
        <f t="shared" si="1"/>
        <v>9.425143389055604</v>
      </c>
      <c r="L9">
        <v>1512356096</v>
      </c>
      <c r="M9">
        <v>13004888</v>
      </c>
    </row>
    <row r="10" spans="1:14" x14ac:dyDescent="0.25">
      <c r="A10" s="1" t="s">
        <v>22</v>
      </c>
      <c r="B10">
        <v>52.2652739779911</v>
      </c>
      <c r="C10">
        <v>13.456753484206301</v>
      </c>
      <c r="D10">
        <v>184.97971425143999</v>
      </c>
      <c r="F10">
        <f t="shared" si="0"/>
        <v>83.56724723787913</v>
      </c>
      <c r="G10">
        <v>6.5507732220888597</v>
      </c>
      <c r="H10">
        <v>8.9210429071628496</v>
      </c>
      <c r="I10">
        <v>7.2819409219687703</v>
      </c>
      <c r="J10">
        <v>4.4835372993197398</v>
      </c>
      <c r="K10">
        <f t="shared" si="1"/>
        <v>6.8093235876350553</v>
      </c>
      <c r="L10">
        <v>142659232</v>
      </c>
      <c r="M10">
        <v>2220824</v>
      </c>
    </row>
    <row r="11" spans="1:14" x14ac:dyDescent="0.25">
      <c r="A11" s="1" t="s">
        <v>23</v>
      </c>
      <c r="B11">
        <v>79.652880814325698</v>
      </c>
      <c r="C11">
        <v>23.626550479093599</v>
      </c>
      <c r="D11">
        <v>367.195807766244</v>
      </c>
      <c r="F11">
        <f t="shared" si="0"/>
        <v>156.82507968655443</v>
      </c>
      <c r="G11">
        <v>6.6647685994396602</v>
      </c>
      <c r="H11">
        <v>8.9026984461784</v>
      </c>
      <c r="I11">
        <v>7.3363241672669899</v>
      </c>
      <c r="J11">
        <v>4.5211944461784697</v>
      </c>
      <c r="K11">
        <f t="shared" si="1"/>
        <v>6.8562464147658799</v>
      </c>
      <c r="L11">
        <v>337522432</v>
      </c>
      <c r="M11">
        <v>4383312</v>
      </c>
    </row>
    <row r="12" spans="1:14" x14ac:dyDescent="0.25">
      <c r="A12" s="1" t="s">
        <v>24</v>
      </c>
      <c r="B12">
        <v>74.761892412164997</v>
      </c>
      <c r="C12">
        <v>42.3725879809354</v>
      </c>
      <c r="D12">
        <v>304.52114947956397</v>
      </c>
      <c r="F12">
        <f t="shared" si="0"/>
        <v>140.55187662422145</v>
      </c>
      <c r="G12">
        <v>6.46760098199276</v>
      </c>
      <c r="H12">
        <v>8.9519279019608007</v>
      </c>
      <c r="I12">
        <v>7.2924495774309799</v>
      </c>
      <c r="J12">
        <v>4.3974432496998599</v>
      </c>
      <c r="K12">
        <f t="shared" si="1"/>
        <v>6.7773554277711003</v>
      </c>
      <c r="L12">
        <v>328766720</v>
      </c>
      <c r="M12">
        <v>3504872</v>
      </c>
    </row>
    <row r="13" spans="1:14" x14ac:dyDescent="0.25">
      <c r="A13" s="1" t="s">
        <v>25</v>
      </c>
      <c r="B13">
        <v>54.495572518607702</v>
      </c>
      <c r="C13">
        <v>54.682735499227398</v>
      </c>
      <c r="D13">
        <v>117.620273098479</v>
      </c>
      <c r="F13">
        <f t="shared" si="0"/>
        <v>75.59952703877137</v>
      </c>
      <c r="G13">
        <v>2.86315675830325</v>
      </c>
      <c r="H13">
        <v>4.3501101336533896</v>
      </c>
      <c r="I13">
        <v>3.3712997719087201</v>
      </c>
      <c r="J13">
        <v>2.1847987194877598</v>
      </c>
      <c r="K13">
        <f t="shared" si="1"/>
        <v>3.1923413458382797</v>
      </c>
      <c r="L13">
        <v>1824545792</v>
      </c>
      <c r="M13">
        <v>11689512</v>
      </c>
    </row>
    <row r="14" spans="1:14" x14ac:dyDescent="0.25">
      <c r="A14" s="1" t="s">
        <v>26</v>
      </c>
      <c r="B14">
        <v>96.515466272108995</v>
      </c>
      <c r="C14">
        <v>98.712249542586505</v>
      </c>
      <c r="D14">
        <v>193.43279231384599</v>
      </c>
      <c r="F14">
        <f t="shared" si="0"/>
        <v>129.55350270951382</v>
      </c>
      <c r="G14">
        <v>4.9774866910764697</v>
      </c>
      <c r="H14">
        <v>7.7715283693477604</v>
      </c>
      <c r="I14">
        <v>5.8338830708282803</v>
      </c>
      <c r="J14">
        <v>3.8222761992796999</v>
      </c>
      <c r="K14">
        <f t="shared" si="1"/>
        <v>5.601293582633053</v>
      </c>
      <c r="L14">
        <v>3679251456</v>
      </c>
      <c r="M14">
        <v>21797672</v>
      </c>
    </row>
    <row r="15" spans="1:14" x14ac:dyDescent="0.25">
      <c r="A15" s="1" t="s">
        <v>27</v>
      </c>
      <c r="B15">
        <v>111.086527723489</v>
      </c>
      <c r="C15">
        <v>128.09902950539299</v>
      </c>
      <c r="D15">
        <v>207.76479695757601</v>
      </c>
      <c r="F15">
        <f t="shared" si="0"/>
        <v>148.98345139548599</v>
      </c>
      <c r="G15">
        <v>6.7509360360143402</v>
      </c>
      <c r="H15">
        <v>10.674335338935499</v>
      </c>
      <c r="I15">
        <v>8.5590753545418803</v>
      </c>
      <c r="J15">
        <v>5.3494387082832899</v>
      </c>
      <c r="K15">
        <f t="shared" si="1"/>
        <v>7.8334463594437524</v>
      </c>
      <c r="L15">
        <v>4135790592</v>
      </c>
      <c r="M15">
        <v>25557032</v>
      </c>
    </row>
    <row r="16" spans="1:14" x14ac:dyDescent="0.25">
      <c r="A16" s="1" t="s">
        <v>28</v>
      </c>
      <c r="B16">
        <v>182.31621090076001</v>
      </c>
      <c r="C16">
        <v>222.340257489122</v>
      </c>
      <c r="D16">
        <v>347.752759567645</v>
      </c>
      <c r="F16">
        <f t="shared" si="0"/>
        <v>250.80307598584236</v>
      </c>
      <c r="G16">
        <v>13.2385538511405</v>
      </c>
      <c r="H16">
        <v>20.652999681072401</v>
      </c>
      <c r="I16">
        <v>16.476345335734099</v>
      </c>
      <c r="J16">
        <v>10.7189878259304</v>
      </c>
      <c r="K16">
        <f t="shared" si="1"/>
        <v>15.271721673469351</v>
      </c>
      <c r="L16">
        <v>7868483584</v>
      </c>
      <c r="M16">
        <v>44549160</v>
      </c>
    </row>
    <row r="17" spans="1:13" x14ac:dyDescent="0.25">
      <c r="A17" s="1" t="s">
        <v>29</v>
      </c>
      <c r="B17">
        <v>325.626876968386</v>
      </c>
      <c r="C17">
        <v>318.25166498310898</v>
      </c>
      <c r="D17">
        <v>581.52748606884995</v>
      </c>
      <c r="F17">
        <f t="shared" si="0"/>
        <v>408.46867600678161</v>
      </c>
      <c r="G17">
        <v>23.4410615814324</v>
      </c>
      <c r="H17">
        <v>30.628664025610199</v>
      </c>
      <c r="I17">
        <v>41.908427466586502</v>
      </c>
      <c r="J17">
        <v>15.8904045490195</v>
      </c>
      <c r="K17">
        <f t="shared" si="1"/>
        <v>27.967139405662152</v>
      </c>
      <c r="L17">
        <v>11605993472</v>
      </c>
      <c r="M17">
        <v>60192808</v>
      </c>
    </row>
    <row r="18" spans="1:13" x14ac:dyDescent="0.25">
      <c r="A18" s="1" t="s">
        <v>30</v>
      </c>
      <c r="B18">
        <v>148.16483246218499</v>
      </c>
      <c r="C18">
        <v>148.895063000964</v>
      </c>
      <c r="D18">
        <v>248.44195324259601</v>
      </c>
      <c r="F18">
        <f t="shared" si="0"/>
        <v>181.83394956858169</v>
      </c>
      <c r="G18">
        <v>12.9787443945578</v>
      </c>
      <c r="H18">
        <v>15.9017179511803</v>
      </c>
      <c r="I18">
        <v>14.7030228083234</v>
      </c>
      <c r="J18">
        <v>9.4445639799919796</v>
      </c>
      <c r="K18">
        <f t="shared" si="1"/>
        <v>13.257012283513372</v>
      </c>
      <c r="L18">
        <v>4290232320</v>
      </c>
      <c r="M18">
        <v>25028904</v>
      </c>
    </row>
    <row r="19" spans="1:13" x14ac:dyDescent="0.25">
      <c r="A19" s="1" t="s">
        <v>31</v>
      </c>
      <c r="B19">
        <v>488.06923498159102</v>
      </c>
      <c r="C19">
        <v>447.62285097385802</v>
      </c>
      <c r="D19">
        <v>731.60775380303301</v>
      </c>
      <c r="F19">
        <f t="shared" si="0"/>
        <v>555.76661325282737</v>
      </c>
      <c r="G19">
        <v>26.515830532212899</v>
      </c>
      <c r="H19">
        <v>33.971628137655102</v>
      </c>
      <c r="I19">
        <v>48.108387438975598</v>
      </c>
      <c r="J19">
        <v>21.065641347739</v>
      </c>
      <c r="K19">
        <f t="shared" si="1"/>
        <v>32.415371864145648</v>
      </c>
      <c r="L19">
        <v>16541003776</v>
      </c>
      <c r="M19">
        <v>88791336</v>
      </c>
    </row>
    <row r="20" spans="1:13" x14ac:dyDescent="0.25">
      <c r="A20" s="1" t="s">
        <v>32</v>
      </c>
      <c r="B20">
        <v>20.240724132453</v>
      </c>
      <c r="C20">
        <v>10.787413484649701</v>
      </c>
      <c r="D20">
        <v>57.4339875900774</v>
      </c>
      <c r="F20">
        <f t="shared" si="0"/>
        <v>29.487375069060032</v>
      </c>
      <c r="G20">
        <v>8.8560292929171496</v>
      </c>
      <c r="H20">
        <v>11.568757496198399</v>
      </c>
      <c r="I20">
        <v>9.7420593917566691</v>
      </c>
      <c r="J20">
        <v>6.1162549451780901</v>
      </c>
      <c r="K20">
        <f t="shared" si="1"/>
        <v>9.0707752815125779</v>
      </c>
      <c r="L20">
        <v>45596064</v>
      </c>
      <c r="M20">
        <v>1366792</v>
      </c>
    </row>
    <row r="21" spans="1:13" x14ac:dyDescent="0.25">
      <c r="A21" s="1" t="s">
        <v>33</v>
      </c>
      <c r="B21">
        <v>33.129092272108799</v>
      </c>
      <c r="C21">
        <v>19.697823503520301</v>
      </c>
      <c r="D21">
        <v>114.34451729382501</v>
      </c>
      <c r="F21">
        <f t="shared" si="0"/>
        <v>55.72381102315137</v>
      </c>
      <c r="G21">
        <v>9.0124303109243495</v>
      </c>
      <c r="H21">
        <v>11.8990662132853</v>
      </c>
      <c r="I21">
        <v>9.8100774677871296</v>
      </c>
      <c r="J21">
        <v>6.2809625398159099</v>
      </c>
      <c r="K21">
        <f t="shared" si="1"/>
        <v>9.2506341329531718</v>
      </c>
      <c r="L21">
        <v>153732800</v>
      </c>
      <c r="M21">
        <v>2278604</v>
      </c>
    </row>
    <row r="22" spans="1:13" x14ac:dyDescent="0.25">
      <c r="A22" s="1" t="s">
        <v>34</v>
      </c>
      <c r="B22">
        <v>41.809227701480502</v>
      </c>
      <c r="C22">
        <v>40.588112984551103</v>
      </c>
      <c r="D22">
        <v>106.942920016012</v>
      </c>
      <c r="F22">
        <f t="shared" si="0"/>
        <v>63.113420234014541</v>
      </c>
      <c r="G22">
        <v>2.6373162440976698</v>
      </c>
      <c r="H22">
        <v>4.1533875578230699</v>
      </c>
      <c r="I22">
        <v>3.4066941772708899</v>
      </c>
      <c r="J22">
        <v>2.15462672468988</v>
      </c>
      <c r="K22">
        <f t="shared" si="1"/>
        <v>3.0880061759703774</v>
      </c>
      <c r="L22">
        <v>823440832</v>
      </c>
      <c r="M22">
        <v>1248424</v>
      </c>
    </row>
    <row r="23" spans="1:13" x14ac:dyDescent="0.25">
      <c r="A23" s="1" t="s">
        <v>35</v>
      </c>
      <c r="B23">
        <v>24.7978097631051</v>
      </c>
      <c r="C23">
        <v>22.906062484253201</v>
      </c>
      <c r="D23">
        <v>59.588608566852599</v>
      </c>
      <c r="F23">
        <f t="shared" si="0"/>
        <v>35.764160271403632</v>
      </c>
      <c r="G23">
        <v>2.6503467398959502</v>
      </c>
      <c r="H23">
        <v>4.13371345618242</v>
      </c>
      <c r="I23">
        <v>3.3629592569027702</v>
      </c>
      <c r="J23">
        <v>2.1406206914765802</v>
      </c>
      <c r="K23">
        <f t="shared" si="1"/>
        <v>3.0719100361144305</v>
      </c>
      <c r="L23">
        <v>351911296</v>
      </c>
      <c r="M23">
        <v>1235496</v>
      </c>
    </row>
    <row r="24" spans="1:13" x14ac:dyDescent="0.25">
      <c r="A24" s="1" t="s">
        <v>36</v>
      </c>
      <c r="B24">
        <v>348.273026342935</v>
      </c>
      <c r="C24">
        <v>384.18619753792899</v>
      </c>
      <c r="D24">
        <v>687.14816012810002</v>
      </c>
      <c r="F24">
        <f t="shared" si="0"/>
        <v>473.20246133632128</v>
      </c>
      <c r="G24">
        <v>2.3394446594637501</v>
      </c>
      <c r="H24">
        <v>3.4617990256102402</v>
      </c>
      <c r="I24">
        <v>2.5952167118847198</v>
      </c>
      <c r="J24">
        <v>1.7794433681472299</v>
      </c>
      <c r="K24">
        <f t="shared" si="1"/>
        <v>2.5439759412764849</v>
      </c>
      <c r="L24">
        <v>15661685760</v>
      </c>
      <c r="M24">
        <v>138365984</v>
      </c>
    </row>
    <row r="25" spans="1:13" x14ac:dyDescent="0.25">
      <c r="A25" s="1" t="s">
        <v>37</v>
      </c>
      <c r="B25">
        <v>469.672888296118</v>
      </c>
      <c r="C25">
        <v>470.18001499236601</v>
      </c>
      <c r="D25">
        <v>820.10474603682803</v>
      </c>
      <c r="F25">
        <f t="shared" si="0"/>
        <v>586.65254977510403</v>
      </c>
      <c r="G25">
        <v>2.7624482777110999</v>
      </c>
      <c r="H25">
        <v>4.0504061320527702</v>
      </c>
      <c r="I25">
        <v>3.0574401760704402</v>
      </c>
      <c r="J25">
        <v>2.0998707607042402</v>
      </c>
      <c r="K25">
        <f t="shared" si="1"/>
        <v>2.9925413366346376</v>
      </c>
      <c r="L25">
        <v>19830005760</v>
      </c>
      <c r="M25">
        <v>143678240</v>
      </c>
    </row>
    <row r="26" spans="1:13" x14ac:dyDescent="0.25">
      <c r="A26" s="1" t="s">
        <v>38</v>
      </c>
      <c r="B26">
        <v>305.79541812405</v>
      </c>
      <c r="C26">
        <v>312.440003996016</v>
      </c>
      <c r="D26">
        <v>413.26267437948502</v>
      </c>
      <c r="F26">
        <f t="shared" si="0"/>
        <v>343.83269883318371</v>
      </c>
      <c r="G26">
        <v>8.0215366202480691</v>
      </c>
      <c r="H26">
        <v>10.900377278911501</v>
      </c>
      <c r="I26">
        <v>8.6063877306923295</v>
      </c>
      <c r="J26">
        <v>5.3579572424969903</v>
      </c>
      <c r="K26">
        <f t="shared" si="1"/>
        <v>8.2215647180872224</v>
      </c>
      <c r="L26">
        <v>11457773568</v>
      </c>
      <c r="M26">
        <v>68883240</v>
      </c>
    </row>
    <row r="27" spans="1:13" x14ac:dyDescent="0.25">
      <c r="A27" s="1" t="s">
        <v>39</v>
      </c>
      <c r="B27">
        <v>549.58720768307103</v>
      </c>
      <c r="C27">
        <v>596.69981000479299</v>
      </c>
      <c r="D27">
        <v>726.38974723779995</v>
      </c>
      <c r="F27">
        <f t="shared" si="0"/>
        <v>624.22558830855462</v>
      </c>
      <c r="G27">
        <v>15.6732131928771</v>
      </c>
      <c r="H27">
        <v>20.8544881960784</v>
      </c>
      <c r="I27">
        <v>16.629771160464301</v>
      </c>
      <c r="J27">
        <v>10.6473100516206</v>
      </c>
      <c r="K27">
        <f t="shared" si="1"/>
        <v>15.9511956502601</v>
      </c>
      <c r="L27">
        <v>22840098816</v>
      </c>
      <c r="M27">
        <v>126886696</v>
      </c>
    </row>
    <row r="28" spans="1:13" x14ac:dyDescent="0.25">
      <c r="A28" s="1" t="s">
        <v>40</v>
      </c>
      <c r="B28">
        <v>123.884093346138</v>
      </c>
      <c r="C28">
        <v>44.295777013758197</v>
      </c>
      <c r="D28">
        <v>465.58358198554902</v>
      </c>
      <c r="F28">
        <f t="shared" si="0"/>
        <v>211.25448411514841</v>
      </c>
      <c r="G28">
        <v>11.1746276002401</v>
      </c>
      <c r="H28">
        <v>20.4856258835533</v>
      </c>
      <c r="I28">
        <v>11.6101601916767</v>
      </c>
      <c r="J28">
        <v>12.502676352303901</v>
      </c>
      <c r="K28">
        <f t="shared" si="1"/>
        <v>13.943272506943501</v>
      </c>
      <c r="L28" s="2">
        <v>39000000</v>
      </c>
      <c r="M28">
        <v>1323016</v>
      </c>
    </row>
    <row r="29" spans="1:13" x14ac:dyDescent="0.25">
      <c r="A29" s="1" t="s">
        <v>41</v>
      </c>
      <c r="B29">
        <v>173.11769361975101</v>
      </c>
      <c r="C29">
        <v>62.750544020673303</v>
      </c>
      <c r="D29">
        <v>754.828385268224</v>
      </c>
      <c r="F29">
        <f t="shared" si="0"/>
        <v>330.23220763621612</v>
      </c>
      <c r="G29">
        <v>15.730801102440999</v>
      </c>
      <c r="H29">
        <v>28.9183147318927</v>
      </c>
      <c r="I29">
        <v>16.460109679471699</v>
      </c>
      <c r="J29">
        <v>17.395713817135899</v>
      </c>
      <c r="K29">
        <f t="shared" si="1"/>
        <v>19.626234832735324</v>
      </c>
      <c r="L29" s="2">
        <v>70000000</v>
      </c>
      <c r="M29">
        <v>1343048</v>
      </c>
    </row>
    <row r="30" spans="1:13" x14ac:dyDescent="0.25">
      <c r="A30" s="1" t="s">
        <v>42</v>
      </c>
      <c r="B30">
        <v>186.37204630698699</v>
      </c>
      <c r="C30">
        <v>67.192752030678093</v>
      </c>
      <c r="D30">
        <v>848.668993674935</v>
      </c>
      <c r="F30">
        <f t="shared" si="0"/>
        <v>367.41126400420006</v>
      </c>
      <c r="G30">
        <v>15.733345510204</v>
      </c>
      <c r="H30">
        <v>28.867110552621</v>
      </c>
      <c r="I30">
        <v>16.300956208883498</v>
      </c>
      <c r="J30">
        <v>17.0427086819358</v>
      </c>
      <c r="K30">
        <f t="shared" si="1"/>
        <v>19.486030238411075</v>
      </c>
      <c r="L30" s="2">
        <v>100000000</v>
      </c>
      <c r="M30">
        <v>1476568</v>
      </c>
    </row>
    <row r="31" spans="1:13" x14ac:dyDescent="0.25">
      <c r="A31" s="1" t="s">
        <v>43</v>
      </c>
      <c r="B31">
        <v>248.22679477492801</v>
      </c>
      <c r="C31">
        <v>91.900116007309407</v>
      </c>
      <c r="D31">
        <v>1109.29166989591</v>
      </c>
      <c r="F31">
        <f t="shared" si="0"/>
        <v>483.13952689271582</v>
      </c>
      <c r="G31">
        <v>17.8138328739496</v>
      </c>
      <c r="H31">
        <v>32.814861529811601</v>
      </c>
      <c r="I31">
        <v>18.222282973189301</v>
      </c>
      <c r="J31">
        <v>19.123228825106999</v>
      </c>
      <c r="K31">
        <f t="shared" si="1"/>
        <v>21.993551550514375</v>
      </c>
      <c r="L31" s="2">
        <v>1800000000</v>
      </c>
      <c r="M31">
        <v>1624296</v>
      </c>
    </row>
    <row r="32" spans="1:13" x14ac:dyDescent="0.25">
      <c r="A32" s="1" t="s">
        <v>44</v>
      </c>
      <c r="B32">
        <v>328.32962199680298</v>
      </c>
      <c r="C32">
        <v>126.20211503235601</v>
      </c>
      <c r="D32">
        <v>1682.2084723779001</v>
      </c>
      <c r="F32">
        <f t="shared" si="0"/>
        <v>712.24673646901965</v>
      </c>
      <c r="G32">
        <v>21.886404644257802</v>
      </c>
      <c r="H32">
        <v>40.240047921168497</v>
      </c>
      <c r="I32">
        <v>31.658265776201699</v>
      </c>
      <c r="J32">
        <v>22.1197150301794</v>
      </c>
      <c r="K32">
        <f t="shared" si="1"/>
        <v>28.976108342951846</v>
      </c>
      <c r="L32" s="2">
        <v>4200000000</v>
      </c>
      <c r="M32">
        <v>1918200</v>
      </c>
    </row>
    <row r="33" spans="1:13" x14ac:dyDescent="0.25">
      <c r="A33" s="1" t="s">
        <v>45</v>
      </c>
      <c r="B33">
        <v>496.556669158082</v>
      </c>
      <c r="C33">
        <v>186.377885489492</v>
      </c>
      <c r="D33">
        <v>2626.2150995196398</v>
      </c>
      <c r="F33">
        <f t="shared" si="0"/>
        <v>1103.0498847224046</v>
      </c>
      <c r="G33">
        <v>26.985556392557001</v>
      </c>
      <c r="H33">
        <v>49.948047434573802</v>
      </c>
      <c r="I33">
        <v>42.658096031785497</v>
      </c>
      <c r="J33">
        <v>27.367724847345102</v>
      </c>
      <c r="K33">
        <f t="shared" si="1"/>
        <v>36.739856176565354</v>
      </c>
      <c r="L33" s="2">
        <v>9900000000</v>
      </c>
      <c r="M33">
        <v>2221736</v>
      </c>
    </row>
    <row r="34" spans="1:13" x14ac:dyDescent="0.25">
      <c r="A34" s="1" t="s">
        <v>46</v>
      </c>
      <c r="B34">
        <v>665.40067127381496</v>
      </c>
      <c r="C34">
        <v>248.770319478353</v>
      </c>
      <c r="D34">
        <v>3927.17945268213</v>
      </c>
      <c r="F34">
        <f t="shared" si="0"/>
        <v>1613.7834811447658</v>
      </c>
      <c r="G34">
        <v>31.345812664665999</v>
      </c>
      <c r="H34">
        <v>58.031846491796699</v>
      </c>
      <c r="I34">
        <v>55.667983900223398</v>
      </c>
      <c r="J34">
        <v>30.9531382117726</v>
      </c>
      <c r="K34">
        <f t="shared" si="1"/>
        <v>43.999695317114671</v>
      </c>
      <c r="L34" s="2">
        <v>19000000000</v>
      </c>
      <c r="M34">
        <v>2529432</v>
      </c>
    </row>
    <row r="35" spans="1:13" x14ac:dyDescent="0.25">
      <c r="A35" s="1" t="s">
        <v>47</v>
      </c>
      <c r="B35" s="3">
        <v>872.61483645393901</v>
      </c>
      <c r="C35" s="3">
        <v>346.78357551456401</v>
      </c>
      <c r="D35" s="3">
        <v>6462.0216742993898</v>
      </c>
      <c r="E35" s="1"/>
      <c r="F35">
        <f t="shared" si="0"/>
        <v>2560.4733620892976</v>
      </c>
      <c r="G35" s="3">
        <v>37.767045755902402</v>
      </c>
      <c r="H35" s="3">
        <v>71.703431565825994</v>
      </c>
      <c r="I35">
        <v>73.213292982707998</v>
      </c>
      <c r="J35">
        <v>36.489063712890101</v>
      </c>
      <c r="K35">
        <f t="shared" si="1"/>
        <v>54.793208504331623</v>
      </c>
      <c r="L35" s="2">
        <v>37000000000</v>
      </c>
      <c r="M35">
        <v>2871720</v>
      </c>
    </row>
    <row r="37" spans="1:13" x14ac:dyDescent="0.25">
      <c r="A37" s="1" t="s">
        <v>48</v>
      </c>
      <c r="B37">
        <v>638.25682178191198</v>
      </c>
      <c r="C37">
        <v>1948.48849950358</v>
      </c>
      <c r="D37">
        <v>823.60251433146504</v>
      </c>
      <c r="F37">
        <f>AVERAGE(B37:E37)</f>
        <v>1136.782611872319</v>
      </c>
      <c r="G37">
        <v>7.4137103877549899</v>
      </c>
      <c r="H37">
        <v>13.9809215842337</v>
      </c>
      <c r="I37">
        <v>7.8177866990795897</v>
      </c>
      <c r="J37">
        <v>5.99939987829634</v>
      </c>
      <c r="K37">
        <f>AVERAGE(G37:J37)</f>
        <v>8.8029546373411556</v>
      </c>
      <c r="L37">
        <v>31417745408</v>
      </c>
      <c r="M37">
        <v>39638868</v>
      </c>
    </row>
    <row r="38" spans="1:13" x14ac:dyDescent="0.25">
      <c r="A38" s="1" t="s">
        <v>49</v>
      </c>
      <c r="B38">
        <v>998.59008623417196</v>
      </c>
      <c r="C38">
        <v>2835.4362160025598</v>
      </c>
      <c r="D38">
        <v>1229.79948406725</v>
      </c>
      <c r="F38">
        <f>AVERAGE(B38:E38)</f>
        <v>1687.9419287679939</v>
      </c>
      <c r="G38">
        <v>13.451112322128701</v>
      </c>
      <c r="H38">
        <v>25.8550853733495</v>
      </c>
      <c r="I38">
        <v>13.974496777510801</v>
      </c>
      <c r="J38">
        <v>13.607856400516701</v>
      </c>
      <c r="K38">
        <f>AVERAGE(G38:J38)</f>
        <v>16.722137718376427</v>
      </c>
      <c r="L38">
        <v>46348513280</v>
      </c>
      <c r="M38">
        <v>58630996</v>
      </c>
    </row>
    <row r="39" spans="1:13" x14ac:dyDescent="0.25">
      <c r="A39" s="1" t="s">
        <v>50</v>
      </c>
      <c r="B39">
        <v>479.86024903081301</v>
      </c>
      <c r="C39">
        <v>1113.97442399175</v>
      </c>
      <c r="D39">
        <v>711.78215860688601</v>
      </c>
      <c r="F39">
        <f>AVERAGE(B39:E39)</f>
        <v>768.5389438764829</v>
      </c>
      <c r="G39">
        <v>6.4490924513805901</v>
      </c>
      <c r="H39">
        <v>12.4217329879951</v>
      </c>
      <c r="I39">
        <v>6.7765292941176201</v>
      </c>
      <c r="J39">
        <v>5.2871328136440496</v>
      </c>
      <c r="K39">
        <f>AVERAGE(G39:J39)</f>
        <v>7.7336218867843396</v>
      </c>
      <c r="L39">
        <v>26586873856</v>
      </c>
      <c r="M39">
        <v>32957012</v>
      </c>
    </row>
    <row r="40" spans="1:13" ht="15.75" x14ac:dyDescent="0.25">
      <c r="A40" s="1" t="s">
        <v>51</v>
      </c>
      <c r="B40">
        <v>867.35038746738599</v>
      </c>
      <c r="C40">
        <v>2045.18642948824</v>
      </c>
      <c r="D40" s="4">
        <v>4920.94925940752</v>
      </c>
      <c r="F40">
        <f>AVERAGE(B40:E40)</f>
        <v>2611.1620254543818</v>
      </c>
      <c r="G40">
        <v>12.800786949980001</v>
      </c>
      <c r="H40">
        <v>24.308182447378901</v>
      </c>
      <c r="I40">
        <v>13.3578155142055</v>
      </c>
      <c r="J40">
        <v>13.956604503086201</v>
      </c>
      <c r="K40">
        <f>AVERAGE(G40:J40)</f>
        <v>16.10584735366265</v>
      </c>
      <c r="L40">
        <v>43372367872</v>
      </c>
      <c r="M40">
        <v>54314344</v>
      </c>
    </row>
    <row r="57" spans="1:13" x14ac:dyDescent="0.25">
      <c r="A57" s="1"/>
      <c r="B57" s="1" t="s">
        <v>52</v>
      </c>
      <c r="C57" s="1"/>
      <c r="D57" s="1"/>
      <c r="E57" s="1"/>
      <c r="F57" s="1"/>
      <c r="G57" s="1" t="s">
        <v>6</v>
      </c>
      <c r="H57" s="1" t="s">
        <v>7</v>
      </c>
      <c r="I57" s="1" t="s">
        <v>8</v>
      </c>
      <c r="J57" s="1" t="s">
        <v>9</v>
      </c>
      <c r="K57" s="1"/>
      <c r="L57" s="1" t="s">
        <v>11</v>
      </c>
      <c r="M57" s="1" t="s">
        <v>12</v>
      </c>
    </row>
    <row r="58" spans="1:13" x14ac:dyDescent="0.25">
      <c r="A58" s="1" t="s">
        <v>53</v>
      </c>
      <c r="B58" s="5">
        <f>AVERAGE(B2:B27)</f>
        <v>185.89504007559907</v>
      </c>
      <c r="C58" s="5">
        <f>AVERAGE(C2:C27)</f>
        <v>174.45459988308497</v>
      </c>
      <c r="D58" s="5">
        <f>AVERAGE(D2:D27)</f>
        <v>339.74911758329796</v>
      </c>
      <c r="E58" s="5" t="e">
        <f>AVERAGE(E2:E27)</f>
        <v>#DIV/0!</v>
      </c>
      <c r="F58" s="5"/>
      <c r="G58" s="5">
        <f>AVERAGE(G2:G27)</f>
        <v>13.778636320635918</v>
      </c>
      <c r="H58" s="5">
        <f>AVERAGE(H2:H27)</f>
        <v>18.688402766598895</v>
      </c>
      <c r="I58" s="5">
        <f>AVERAGE(I2:I27)</f>
        <v>17.553607492412333</v>
      </c>
      <c r="J58" s="5">
        <f>AVERAGE(J2:J27)</f>
        <v>10.341073490765515</v>
      </c>
      <c r="K58" s="5"/>
      <c r="L58" s="5">
        <f>AVERAGE(L2:L27)</f>
        <v>5941673831.3846149</v>
      </c>
      <c r="M58" s="5">
        <f>AVERAGE(M2:M27)</f>
        <v>36888930.92307692</v>
      </c>
    </row>
    <row r="59" spans="1:13" x14ac:dyDescent="0.25">
      <c r="A59" s="1" t="s">
        <v>54</v>
      </c>
      <c r="B59" s="6">
        <f>B61-B62</f>
        <v>529.34648355061802</v>
      </c>
      <c r="C59" s="6">
        <f>C61-C62</f>
        <v>585.91239652014326</v>
      </c>
      <c r="D59" s="6">
        <f>D61-D62</f>
        <v>766.80366140912611</v>
      </c>
      <c r="E59" s="6">
        <f>E61-E62</f>
        <v>0</v>
      </c>
      <c r="F59" s="6"/>
      <c r="G59" s="6">
        <f>G61-G62</f>
        <v>45.388417064825951</v>
      </c>
      <c r="H59" s="6">
        <f>H61-H62</f>
        <v>56.148146040415959</v>
      </c>
      <c r="I59" s="6">
        <f>I61-I62</f>
        <v>47.139737987995233</v>
      </c>
      <c r="J59" s="6">
        <f>J61-J62</f>
        <v>33.537214240896411</v>
      </c>
      <c r="K59" s="6"/>
      <c r="L59" s="6">
        <f>L61-L62</f>
        <v>22794502752</v>
      </c>
      <c r="M59" s="6">
        <f>M61-M62</f>
        <v>142442744</v>
      </c>
    </row>
    <row r="60" spans="1:13" x14ac:dyDescent="0.25">
      <c r="A60" s="1" t="s">
        <v>55</v>
      </c>
      <c r="B60" s="6">
        <f>_xlfn.STDEV.P(B2:B27)</f>
        <v>151.6510224151713</v>
      </c>
      <c r="C60" s="6">
        <f>_xlfn.STDEV.P(C2:C27)</f>
        <v>159.36336116546411</v>
      </c>
      <c r="D60" s="6">
        <f>_xlfn.STDEV.P(D2:D27)</f>
        <v>224.53718981967938</v>
      </c>
      <c r="E60" s="6" t="e">
        <f>_xlfn.STDEV.P(E2:E27)</f>
        <v>#DIV/0!</v>
      </c>
      <c r="F60" s="6"/>
      <c r="G60" s="6">
        <f>_xlfn.STDEV.P(G2:G27)</f>
        <v>11.852536853433548</v>
      </c>
      <c r="H60" s="6">
        <f>_xlfn.STDEV.P(H2:H27)</f>
        <v>15.476682049490606</v>
      </c>
      <c r="I60" s="6">
        <f>_xlfn.STDEV.P(I2:I27)</f>
        <v>16.067447362381788</v>
      </c>
      <c r="J60" s="6">
        <f>_xlfn.STDEV.P(J2:J27)</f>
        <v>9.0971218994417971</v>
      </c>
      <c r="K60" s="6"/>
      <c r="L60" s="6">
        <f>_xlfn.STDEV.P(L2:L27)</f>
        <v>6441214410.3069229</v>
      </c>
      <c r="M60" s="6">
        <f>_xlfn.STDEV.P(M2:M27)</f>
        <v>42588748.940678485</v>
      </c>
    </row>
    <row r="61" spans="1:13" x14ac:dyDescent="0.25">
      <c r="A61" s="1" t="s">
        <v>56</v>
      </c>
      <c r="B61" s="5">
        <f>MAX(B2:B27)</f>
        <v>549.58720768307103</v>
      </c>
      <c r="C61" s="5">
        <f>MAX(C2:C27)</f>
        <v>596.69981000479299</v>
      </c>
      <c r="D61" s="5">
        <f>MAX(D2:D27)</f>
        <v>820.10474603682803</v>
      </c>
      <c r="E61" s="5">
        <f>MAX(E2:E27)</f>
        <v>0</v>
      </c>
      <c r="F61" s="5"/>
      <c r="G61" s="5">
        <f>MAX(G2:G27)</f>
        <v>46.342714813125298</v>
      </c>
      <c r="H61" s="5">
        <f>MAX(H2:H27)</f>
        <v>57.403224724289501</v>
      </c>
      <c r="I61" s="5">
        <f>MAX(I2:I27)</f>
        <v>48.108387438975598</v>
      </c>
      <c r="J61" s="5">
        <f>MAX(J2:J27)</f>
        <v>34.330924374950001</v>
      </c>
      <c r="K61" s="5"/>
      <c r="L61" s="5">
        <f>MAX(L2:L27)</f>
        <v>22840098816</v>
      </c>
      <c r="M61" s="5">
        <f>MAX(M2:M27)</f>
        <v>143678240</v>
      </c>
    </row>
    <row r="62" spans="1:13" x14ac:dyDescent="0.25">
      <c r="A62" s="1" t="s">
        <v>57</v>
      </c>
      <c r="B62" s="5">
        <f>MIN(B2:B27)</f>
        <v>20.240724132453</v>
      </c>
      <c r="C62" s="5">
        <f>MIN(C2:C27)</f>
        <v>10.787413484649701</v>
      </c>
      <c r="D62" s="5">
        <f>MIN(D2:D27)</f>
        <v>53.301084627701897</v>
      </c>
      <c r="E62" s="5">
        <f>MIN(E2:E27)</f>
        <v>0</v>
      </c>
      <c r="F62" s="5"/>
      <c r="G62" s="5">
        <f>MIN(G2:G27)</f>
        <v>0.95429774829934499</v>
      </c>
      <c r="H62" s="5">
        <f>MIN(H2:H27)</f>
        <v>1.2550786838735399</v>
      </c>
      <c r="I62" s="5">
        <f>MIN(I2:I27)</f>
        <v>0.96864945098036304</v>
      </c>
      <c r="J62" s="5">
        <f>MIN(J2:J27)</f>
        <v>0.79371013405359203</v>
      </c>
      <c r="K62" s="5"/>
      <c r="L62" s="5">
        <f>MIN(L2:L27)</f>
        <v>45596064</v>
      </c>
      <c r="M62" s="5">
        <f>MIN(M2:M27)</f>
        <v>1235496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Q28" sqref="Q28"/>
    </sheetView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Inference Times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Johnson</dc:creator>
  <dc:description/>
  <cp:lastModifiedBy>Alex Johnson</cp:lastModifiedBy>
  <cp:revision>1</cp:revision>
  <dcterms:created xsi:type="dcterms:W3CDTF">2019-11-15T13:02:09Z</dcterms:created>
  <dcterms:modified xsi:type="dcterms:W3CDTF">2020-02-20T15:16:18Z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