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4.xml" ContentType="application/vnd.openxmlformats-officedocument.drawing+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ChristineMac/Desktop/"/>
    </mc:Choice>
  </mc:AlternateContent>
  <xr:revisionPtr revIDLastSave="0" documentId="13_ncr:1_{1B77B950-8FA6-034C-A5C7-B825970400E8}" xr6:coauthVersionLast="47" xr6:coauthVersionMax="47" xr10:uidLastSave="{00000000-0000-0000-0000-000000000000}"/>
  <bookViews>
    <workbookView xWindow="0" yWindow="460" windowWidth="28800" windowHeight="17540" firstSheet="4" activeTab="13" xr2:uid="{00000000-000D-0000-FFFF-FFFF00000000}"/>
  </bookViews>
  <sheets>
    <sheet name="Orinial - Population" sheetId="37" r:id="rId1"/>
    <sheet name="Original - GDP" sheetId="46" r:id="rId2"/>
    <sheet name="Original - Inflation Rate" sheetId="49" r:id="rId3"/>
    <sheet name="Original - Manufacturing Output" sheetId="50" r:id="rId4"/>
    <sheet name="Original - Balance 0f Trade" sheetId="51" r:id="rId5"/>
    <sheet name="Original - Net Migration" sheetId="52" r:id="rId6"/>
    <sheet name="Original - Crude Birth Rate" sheetId="47" r:id="rId7"/>
    <sheet name="Original - Age Dependency Ratio" sheetId="56" r:id="rId8"/>
    <sheet name="Data Clean" sheetId="34" r:id="rId9"/>
    <sheet name="Descriptive Statistics" sheetId="40" r:id="rId10"/>
    <sheet name="Distribution" sheetId="41" state="hidden" r:id="rId11"/>
    <sheet name="Pivot Table" sheetId="45" r:id="rId12"/>
    <sheet name="Correlation" sheetId="54" r:id="rId13"/>
    <sheet name="Modelling" sheetId="42" r:id="rId14"/>
    <sheet name="Data Visualization" sheetId="11" r:id="rId15"/>
  </sheets>
  <externalReferences>
    <externalReference r:id="rId16"/>
  </externalReferences>
  <definedNames>
    <definedName name="_xlnm._FilterDatabase" localSheetId="8" hidden="1">'Data Clean'!$A$4:$I$64</definedName>
    <definedName name="_xlnm._FilterDatabase" localSheetId="13" hidden="1">Modelling!$B$6:$G$65</definedName>
  </definedNames>
  <calcPr calcId="191029"/>
  <pivotCaches>
    <pivotCache cacheId="3" r:id="rId1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6" i="40" l="1"/>
  <c r="O7" i="40"/>
  <c r="O8" i="40"/>
  <c r="O9" i="40"/>
  <c r="O10" i="40" s="1"/>
  <c r="O11" i="40"/>
  <c r="P6" i="40"/>
  <c r="P7" i="40"/>
  <c r="P8" i="40"/>
  <c r="P9" i="40"/>
  <c r="P11" i="40"/>
  <c r="Q11" i="40"/>
  <c r="R11" i="40"/>
  <c r="S11" i="40"/>
  <c r="T11" i="40"/>
  <c r="U11" i="40"/>
  <c r="Q10" i="40"/>
  <c r="U10" i="40"/>
  <c r="Q9" i="40"/>
  <c r="R9" i="40"/>
  <c r="R10" i="40" s="1"/>
  <c r="S9" i="40"/>
  <c r="S10" i="40" s="1"/>
  <c r="T9" i="40"/>
  <c r="T10" i="40" s="1"/>
  <c r="U9" i="40"/>
  <c r="Q8" i="40"/>
  <c r="R8" i="40"/>
  <c r="S8" i="40"/>
  <c r="T8" i="40"/>
  <c r="U8" i="40"/>
  <c r="N11" i="40"/>
  <c r="N10" i="40"/>
  <c r="N9" i="40"/>
  <c r="N8" i="40"/>
  <c r="Q7" i="40"/>
  <c r="R7" i="40"/>
  <c r="S7" i="40"/>
  <c r="T7" i="40"/>
  <c r="U7" i="40"/>
  <c r="N7" i="40"/>
  <c r="Q6" i="40"/>
  <c r="R6" i="40"/>
  <c r="S6" i="40"/>
  <c r="T6" i="40"/>
  <c r="U6" i="40"/>
  <c r="N6" i="40"/>
  <c r="L13" i="34"/>
  <c r="L14" i="34"/>
  <c r="L15" i="34"/>
  <c r="L16" i="34"/>
  <c r="L17" i="34"/>
  <c r="L18" i="34"/>
  <c r="L19" i="34"/>
  <c r="L20" i="34"/>
  <c r="L21" i="34"/>
  <c r="L22" i="34"/>
  <c r="L23" i="34"/>
  <c r="L24" i="34"/>
  <c r="L25" i="34"/>
  <c r="L26" i="34"/>
  <c r="L27" i="34"/>
  <c r="L28" i="34"/>
  <c r="L29" i="34"/>
  <c r="L30" i="34"/>
  <c r="L31" i="34"/>
  <c r="L32" i="34"/>
  <c r="L33" i="34"/>
  <c r="L34" i="34"/>
  <c r="L35" i="34"/>
  <c r="L36" i="34"/>
  <c r="L37" i="34"/>
  <c r="L38" i="34"/>
  <c r="L39" i="34"/>
  <c r="L40" i="34"/>
  <c r="L41" i="34"/>
  <c r="L42" i="34"/>
  <c r="L43" i="34"/>
  <c r="L44" i="34"/>
  <c r="L45" i="34"/>
  <c r="L46" i="34"/>
  <c r="L47" i="34"/>
  <c r="L48" i="34"/>
  <c r="L49" i="34"/>
  <c r="L50" i="34"/>
  <c r="L51" i="34"/>
  <c r="L52" i="34"/>
  <c r="L53" i="34"/>
  <c r="L54" i="34"/>
  <c r="L55" i="34"/>
  <c r="L56" i="34"/>
  <c r="L57" i="34"/>
  <c r="L58" i="34"/>
  <c r="L59" i="34"/>
  <c r="L60" i="34"/>
  <c r="L61" i="34"/>
  <c r="L62" i="34"/>
  <c r="L63" i="34"/>
  <c r="L64" i="34"/>
  <c r="L6" i="34"/>
  <c r="L7" i="34"/>
  <c r="L8" i="34"/>
  <c r="L9" i="34"/>
  <c r="L10" i="34"/>
  <c r="L11" i="34"/>
  <c r="L12" i="34"/>
  <c r="O8" i="41"/>
  <c r="O9" i="41"/>
  <c r="O10" i="41"/>
  <c r="O11" i="41"/>
  <c r="O12" i="41"/>
  <c r="O13" i="41"/>
  <c r="O14" i="41"/>
  <c r="O15" i="41"/>
  <c r="O16" i="41"/>
  <c r="O17" i="41"/>
  <c r="O18" i="41"/>
  <c r="O19" i="41"/>
  <c r="O20" i="41"/>
  <c r="O21" i="41"/>
  <c r="O22" i="41"/>
  <c r="O23" i="41"/>
  <c r="O24" i="41"/>
  <c r="O25" i="41"/>
  <c r="O26" i="41"/>
  <c r="O27" i="41"/>
  <c r="O28" i="41"/>
  <c r="O29" i="41"/>
  <c r="O30" i="41"/>
  <c r="O31" i="41"/>
  <c r="O32" i="41"/>
  <c r="O33" i="41"/>
  <c r="O34" i="41"/>
  <c r="O35" i="41"/>
  <c r="O36" i="41"/>
  <c r="O37" i="41"/>
  <c r="O38" i="41"/>
  <c r="O39" i="41"/>
  <c r="O40" i="41"/>
  <c r="O41" i="41"/>
  <c r="O42" i="41"/>
  <c r="O43" i="41"/>
  <c r="O44" i="41"/>
  <c r="O45" i="41"/>
  <c r="O46" i="41"/>
  <c r="O47" i="41"/>
  <c r="O48" i="41"/>
  <c r="O49" i="41"/>
  <c r="O50" i="41"/>
  <c r="O51" i="41"/>
  <c r="O52" i="41"/>
  <c r="O53" i="41"/>
  <c r="O54" i="41"/>
  <c r="O55" i="41"/>
  <c r="O56" i="41"/>
  <c r="O57" i="41"/>
  <c r="O58" i="41"/>
  <c r="O59" i="41"/>
  <c r="O60" i="41"/>
  <c r="O61" i="41"/>
  <c r="O62" i="41"/>
  <c r="O63" i="41"/>
  <c r="O64" i="41"/>
  <c r="O65" i="41"/>
  <c r="M8" i="41"/>
  <c r="M9" i="41"/>
  <c r="M10" i="41"/>
  <c r="M11" i="41"/>
  <c r="M12" i="41"/>
  <c r="M13" i="41"/>
  <c r="M14" i="41"/>
  <c r="M15" i="41"/>
  <c r="M16" i="41"/>
  <c r="M17" i="41"/>
  <c r="M18" i="41"/>
  <c r="M19" i="41"/>
  <c r="M20" i="41"/>
  <c r="M21" i="41"/>
  <c r="M22" i="41"/>
  <c r="M23" i="41"/>
  <c r="M24" i="41"/>
  <c r="M25" i="41"/>
  <c r="M26" i="41"/>
  <c r="M27" i="41"/>
  <c r="M28" i="41"/>
  <c r="M29" i="41"/>
  <c r="M30" i="41"/>
  <c r="M31" i="41"/>
  <c r="M32" i="41"/>
  <c r="M33" i="41"/>
  <c r="M34" i="41"/>
  <c r="M35" i="41"/>
  <c r="M36" i="41"/>
  <c r="M37" i="41"/>
  <c r="M38" i="41"/>
  <c r="M39" i="41"/>
  <c r="M40" i="41"/>
  <c r="M41" i="41"/>
  <c r="M42" i="41"/>
  <c r="M43" i="41"/>
  <c r="M44" i="41"/>
  <c r="M45" i="41"/>
  <c r="M46" i="41"/>
  <c r="M47" i="41"/>
  <c r="M48" i="41"/>
  <c r="M49" i="41"/>
  <c r="M50" i="41"/>
  <c r="M51" i="41"/>
  <c r="M52" i="41"/>
  <c r="M53" i="41"/>
  <c r="M54" i="41"/>
  <c r="M55" i="41"/>
  <c r="M56" i="41"/>
  <c r="M57" i="41"/>
  <c r="M58" i="41"/>
  <c r="M59" i="41"/>
  <c r="M60" i="41"/>
  <c r="M61" i="41"/>
  <c r="M62" i="41"/>
  <c r="M63" i="41"/>
  <c r="M64" i="41"/>
  <c r="M65" i="41"/>
  <c r="K8" i="41"/>
  <c r="K9" i="41"/>
  <c r="K10" i="41"/>
  <c r="K11" i="41"/>
  <c r="K12" i="41"/>
  <c r="K13" i="41"/>
  <c r="K14" i="41"/>
  <c r="K15" i="41"/>
  <c r="K16" i="41"/>
  <c r="K17" i="41"/>
  <c r="K18" i="41"/>
  <c r="K19" i="41"/>
  <c r="K20" i="41"/>
  <c r="K21" i="41"/>
  <c r="K22" i="41"/>
  <c r="K23" i="41"/>
  <c r="K24" i="41"/>
  <c r="K25" i="41"/>
  <c r="K26" i="41"/>
  <c r="K27" i="41"/>
  <c r="K28" i="41"/>
  <c r="K29" i="41"/>
  <c r="K30" i="41"/>
  <c r="K31" i="41"/>
  <c r="K32" i="41"/>
  <c r="K33" i="41"/>
  <c r="K34" i="41"/>
  <c r="K35" i="41"/>
  <c r="K36" i="41"/>
  <c r="K37" i="41"/>
  <c r="K38" i="41"/>
  <c r="K39" i="41"/>
  <c r="K40" i="41"/>
  <c r="K41" i="41"/>
  <c r="K42" i="41"/>
  <c r="K43" i="41"/>
  <c r="K44" i="41"/>
  <c r="K45" i="41"/>
  <c r="K46" i="41"/>
  <c r="K47" i="41"/>
  <c r="K48" i="41"/>
  <c r="K49" i="41"/>
  <c r="K50" i="41"/>
  <c r="K51" i="41"/>
  <c r="K52" i="41"/>
  <c r="K53" i="41"/>
  <c r="K54" i="41"/>
  <c r="K55" i="41"/>
  <c r="K56" i="41"/>
  <c r="K57" i="41"/>
  <c r="K58" i="41"/>
  <c r="K59" i="41"/>
  <c r="K60" i="41"/>
  <c r="K61" i="41"/>
  <c r="K62" i="41"/>
  <c r="K63" i="41"/>
  <c r="K64" i="41"/>
  <c r="K65" i="41"/>
  <c r="I8" i="41"/>
  <c r="I9" i="41"/>
  <c r="I10" i="41"/>
  <c r="I11" i="41"/>
  <c r="I12" i="41"/>
  <c r="I13" i="41"/>
  <c r="I14" i="41"/>
  <c r="I15" i="41"/>
  <c r="I16" i="41"/>
  <c r="I17" i="41"/>
  <c r="I18" i="41"/>
  <c r="I19" i="41"/>
  <c r="I20" i="41"/>
  <c r="I21" i="41"/>
  <c r="I22" i="41"/>
  <c r="I23" i="41"/>
  <c r="I24" i="41"/>
  <c r="I25" i="41"/>
  <c r="I26" i="41"/>
  <c r="I27" i="41"/>
  <c r="I28" i="41"/>
  <c r="I29" i="41"/>
  <c r="I30" i="41"/>
  <c r="I31" i="41"/>
  <c r="I32" i="41"/>
  <c r="I33" i="41"/>
  <c r="I34" i="41"/>
  <c r="I35" i="41"/>
  <c r="I36" i="41"/>
  <c r="I37" i="41"/>
  <c r="I38" i="41"/>
  <c r="I39" i="41"/>
  <c r="I40" i="41"/>
  <c r="I41" i="41"/>
  <c r="I42" i="41"/>
  <c r="I43" i="41"/>
  <c r="I44" i="41"/>
  <c r="I45" i="41"/>
  <c r="I46" i="41"/>
  <c r="I47" i="41"/>
  <c r="I48" i="41"/>
  <c r="I49" i="41"/>
  <c r="I50" i="41"/>
  <c r="I51" i="41"/>
  <c r="I52" i="41"/>
  <c r="I53" i="41"/>
  <c r="I54" i="41"/>
  <c r="I55" i="41"/>
  <c r="I56" i="41"/>
  <c r="I57" i="41"/>
  <c r="I58" i="41"/>
  <c r="I59" i="41"/>
  <c r="I60" i="41"/>
  <c r="I61" i="41"/>
  <c r="I62" i="41"/>
  <c r="I63" i="41"/>
  <c r="I64" i="41"/>
  <c r="I65" i="41"/>
  <c r="I7" i="41"/>
  <c r="K7" i="41"/>
  <c r="M7" i="41"/>
  <c r="O7" i="41"/>
  <c r="Q8" i="41"/>
  <c r="Q9" i="41"/>
  <c r="Q10" i="41"/>
  <c r="Q11" i="41"/>
  <c r="Q12" i="41"/>
  <c r="Q13" i="41"/>
  <c r="Q14" i="41"/>
  <c r="Q15" i="41"/>
  <c r="Q16" i="41"/>
  <c r="Q17" i="41"/>
  <c r="Q18" i="41"/>
  <c r="Q19" i="41"/>
  <c r="Q20" i="41"/>
  <c r="Q21" i="41"/>
  <c r="Q22" i="41"/>
  <c r="Q23" i="41"/>
  <c r="Q24" i="41"/>
  <c r="Q25" i="41"/>
  <c r="Q26" i="41"/>
  <c r="Q27" i="41"/>
  <c r="Q28" i="41"/>
  <c r="Q29" i="41"/>
  <c r="Q30" i="41"/>
  <c r="Q31" i="41"/>
  <c r="Q32" i="41"/>
  <c r="Q33" i="41"/>
  <c r="Q34" i="41"/>
  <c r="Q35" i="41"/>
  <c r="Q36" i="41"/>
  <c r="Q37" i="41"/>
  <c r="Q38" i="41"/>
  <c r="Q39" i="41"/>
  <c r="Q40" i="41"/>
  <c r="Q41" i="41"/>
  <c r="Q42" i="41"/>
  <c r="Q43" i="41"/>
  <c r="Q44" i="41"/>
  <c r="Q45" i="41"/>
  <c r="Q46" i="41"/>
  <c r="Q47" i="41"/>
  <c r="Q48" i="41"/>
  <c r="Q49" i="41"/>
  <c r="Q50" i="41"/>
  <c r="Q51" i="41"/>
  <c r="Q52" i="41"/>
  <c r="Q53" i="41"/>
  <c r="Q54" i="41"/>
  <c r="Q55" i="41"/>
  <c r="Q56" i="41"/>
  <c r="Q57" i="41"/>
  <c r="Q58" i="41"/>
  <c r="Q59" i="41"/>
  <c r="Q60" i="41"/>
  <c r="Q61" i="41"/>
  <c r="Q62" i="41"/>
  <c r="Q63" i="41"/>
  <c r="Q64" i="41"/>
  <c r="Q65" i="41"/>
  <c r="Q7" i="41"/>
  <c r="G8" i="41"/>
  <c r="G9" i="41"/>
  <c r="G10" i="41"/>
  <c r="G11" i="41"/>
  <c r="G12" i="41"/>
  <c r="G13" i="41"/>
  <c r="G14" i="41"/>
  <c r="G15" i="41"/>
  <c r="G16" i="41"/>
  <c r="G17" i="41"/>
  <c r="G18" i="41"/>
  <c r="G19" i="41"/>
  <c r="G20" i="41"/>
  <c r="G21" i="41"/>
  <c r="G22" i="41"/>
  <c r="G23" i="41"/>
  <c r="G24" i="41"/>
  <c r="G25" i="41"/>
  <c r="G26" i="41"/>
  <c r="G27" i="41"/>
  <c r="G28" i="41"/>
  <c r="G29" i="41"/>
  <c r="G30" i="41"/>
  <c r="G31" i="41"/>
  <c r="G32" i="41"/>
  <c r="G33" i="41"/>
  <c r="G34" i="41"/>
  <c r="G35" i="41"/>
  <c r="G36" i="41"/>
  <c r="G37" i="41"/>
  <c r="G38" i="41"/>
  <c r="G39" i="41"/>
  <c r="G40" i="41"/>
  <c r="G41" i="41"/>
  <c r="G42" i="41"/>
  <c r="G43" i="41"/>
  <c r="G44" i="41"/>
  <c r="G45" i="41"/>
  <c r="G46" i="41"/>
  <c r="G47" i="41"/>
  <c r="G48" i="41"/>
  <c r="G49" i="41"/>
  <c r="G50" i="41"/>
  <c r="G51" i="41"/>
  <c r="G52" i="41"/>
  <c r="G53" i="41"/>
  <c r="G54" i="41"/>
  <c r="G55" i="41"/>
  <c r="G56" i="41"/>
  <c r="G57" i="41"/>
  <c r="G58" i="41"/>
  <c r="G59" i="41"/>
  <c r="G60" i="41"/>
  <c r="G61" i="41"/>
  <c r="G62" i="41"/>
  <c r="G63" i="41"/>
  <c r="G64" i="41"/>
  <c r="G65" i="41"/>
  <c r="G7" i="41"/>
  <c r="E8" i="41"/>
  <c r="E9" i="41"/>
  <c r="E10" i="41"/>
  <c r="E11" i="41"/>
  <c r="E12" i="41"/>
  <c r="E13" i="41"/>
  <c r="E14" i="41"/>
  <c r="E15" i="41"/>
  <c r="E16" i="41"/>
  <c r="E17" i="41"/>
  <c r="E18" i="41"/>
  <c r="E19" i="41"/>
  <c r="E20" i="41"/>
  <c r="E21" i="41"/>
  <c r="E22" i="41"/>
  <c r="E23" i="41"/>
  <c r="E24" i="41"/>
  <c r="E25" i="41"/>
  <c r="E26" i="41"/>
  <c r="E27" i="41"/>
  <c r="E28" i="41"/>
  <c r="E29" i="41"/>
  <c r="E30" i="41"/>
  <c r="E31" i="41"/>
  <c r="E32" i="41"/>
  <c r="E33" i="41"/>
  <c r="E34" i="41"/>
  <c r="E35" i="41"/>
  <c r="E36" i="41"/>
  <c r="E37" i="41"/>
  <c r="E38" i="41"/>
  <c r="E39" i="41"/>
  <c r="E40" i="41"/>
  <c r="E41" i="41"/>
  <c r="E42" i="41"/>
  <c r="E43" i="41"/>
  <c r="E44" i="41"/>
  <c r="E45" i="41"/>
  <c r="E46" i="41"/>
  <c r="E47" i="41"/>
  <c r="E48" i="41"/>
  <c r="E49" i="41"/>
  <c r="E50" i="41"/>
  <c r="E51" i="41"/>
  <c r="E52" i="41"/>
  <c r="E53" i="41"/>
  <c r="E54" i="41"/>
  <c r="E55" i="41"/>
  <c r="E56" i="41"/>
  <c r="E57" i="41"/>
  <c r="E58" i="41"/>
  <c r="E59" i="41"/>
  <c r="E60" i="41"/>
  <c r="E61" i="41"/>
  <c r="E62" i="41"/>
  <c r="E63" i="41"/>
  <c r="E64" i="41"/>
  <c r="E65" i="41"/>
  <c r="E7" i="41"/>
  <c r="Q3" i="41"/>
  <c r="O3" i="41"/>
  <c r="M3" i="41"/>
  <c r="K3" i="41"/>
  <c r="I3" i="41"/>
  <c r="G3" i="41"/>
  <c r="Q2" i="41"/>
  <c r="O2" i="41"/>
  <c r="M2" i="41"/>
  <c r="Q1" i="41"/>
  <c r="O1" i="41"/>
  <c r="M1" i="41"/>
  <c r="K2" i="41"/>
  <c r="I2" i="41"/>
  <c r="G2" i="41"/>
  <c r="K1" i="41"/>
  <c r="I1" i="41"/>
  <c r="G1" i="41"/>
  <c r="C1" i="41"/>
  <c r="E1" i="41"/>
  <c r="E3" i="41"/>
  <c r="E2" i="41"/>
  <c r="C3" i="41"/>
  <c r="C2" i="41"/>
  <c r="P9" i="42"/>
  <c r="Q9" i="42"/>
  <c r="R9" i="42"/>
  <c r="O9" i="42"/>
  <c r="O10" i="42" a="1"/>
  <c r="P11" i="42" a="1"/>
  <c r="O11" i="42" a="1"/>
  <c r="R10" i="42" a="1"/>
  <c r="R11" i="42" a="1"/>
  <c r="P10" i="42" a="1"/>
  <c r="Q10" i="42" a="1"/>
  <c r="Q11" i="42" a="1"/>
  <c r="L40" i="42" l="1"/>
  <c r="P10" i="40"/>
  <c r="C8" i="41"/>
  <c r="C23" i="41"/>
  <c r="C63" i="41"/>
  <c r="C59" i="41"/>
  <c r="C55" i="41"/>
  <c r="C51" i="41"/>
  <c r="C47" i="41"/>
  <c r="C43" i="41"/>
  <c r="C39" i="41"/>
  <c r="C35" i="41"/>
  <c r="C31" i="41"/>
  <c r="C27" i="41"/>
  <c r="C19" i="41"/>
  <c r="C15" i="41"/>
  <c r="C11" i="41"/>
  <c r="C7" i="41"/>
  <c r="C62" i="41"/>
  <c r="C58" i="41"/>
  <c r="C54" i="41"/>
  <c r="C50" i="41"/>
  <c r="C46" i="41"/>
  <c r="C42" i="41"/>
  <c r="C38" i="41"/>
  <c r="C34" i="41"/>
  <c r="C30" i="41"/>
  <c r="C26" i="41"/>
  <c r="C22" i="41"/>
  <c r="C18" i="41"/>
  <c r="C14" i="41"/>
  <c r="C10" i="41"/>
  <c r="C65" i="41"/>
  <c r="C61" i="41"/>
  <c r="C57" i="41"/>
  <c r="C53" i="41"/>
  <c r="C49" i="41"/>
  <c r="C45" i="41"/>
  <c r="C41" i="41"/>
  <c r="C37" i="41"/>
  <c r="C33" i="41"/>
  <c r="C29" i="41"/>
  <c r="C25" i="41"/>
  <c r="C21" i="41"/>
  <c r="C17" i="41"/>
  <c r="C13" i="41"/>
  <c r="C9" i="41"/>
  <c r="C64" i="41"/>
  <c r="C60" i="41"/>
  <c r="C56" i="41"/>
  <c r="C52" i="41"/>
  <c r="C48" i="41"/>
  <c r="C44" i="41"/>
  <c r="C40" i="41"/>
  <c r="C36" i="41"/>
  <c r="C32" i="41"/>
  <c r="C28" i="41"/>
  <c r="C24" i="41"/>
  <c r="C20" i="41"/>
  <c r="C16" i="41"/>
  <c r="C12" i="41"/>
  <c r="R11" i="42"/>
  <c r="Q11" i="42"/>
  <c r="P11" i="42"/>
  <c r="O11" i="42"/>
  <c r="R10" i="42"/>
  <c r="P10" i="42"/>
  <c r="Q10" i="42"/>
  <c r="O10" i="4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<sst xmlns="http://schemas.openxmlformats.org/spreadsheetml/2006/main" count="3143" uniqueCount="797">
  <si>
    <t>Year</t>
  </si>
  <si>
    <t>GDP</t>
  </si>
  <si>
    <t>Total</t>
  </si>
  <si>
    <t>df</t>
  </si>
  <si>
    <t>Intercept</t>
  </si>
  <si>
    <t xml:space="preserve">Inflation rate(%) </t>
  </si>
  <si>
    <t>Correlation</t>
  </si>
  <si>
    <t>Net Migration</t>
  </si>
  <si>
    <t>Manufacturing Output</t>
  </si>
  <si>
    <t>Population</t>
  </si>
  <si>
    <t>SUMMARY OUTPUT</t>
  </si>
  <si>
    <t>Regression Statistics</t>
  </si>
  <si>
    <t>Multiple R</t>
  </si>
  <si>
    <t>R Square</t>
  </si>
  <si>
    <t>Adjusted R Square</t>
  </si>
  <si>
    <t>Standard Error</t>
  </si>
  <si>
    <t>Observations</t>
  </si>
  <si>
    <t>ANOVA</t>
  </si>
  <si>
    <t>Regression</t>
  </si>
  <si>
    <t>Residual</t>
  </si>
  <si>
    <t>SS</t>
  </si>
  <si>
    <t>MS</t>
  </si>
  <si>
    <t>F</t>
  </si>
  <si>
    <t>Significance F</t>
  </si>
  <si>
    <t>Coefficients</t>
  </si>
  <si>
    <t>t Stat</t>
  </si>
  <si>
    <t>P-value</t>
  </si>
  <si>
    <t>Lower 95%</t>
  </si>
  <si>
    <t>Upper 95%</t>
  </si>
  <si>
    <t>Lower 95.0%</t>
  </si>
  <si>
    <t>Upper 95.0%</t>
  </si>
  <si>
    <t>RESIDUAL OUTPUT</t>
  </si>
  <si>
    <t>Observation</t>
  </si>
  <si>
    <t>Residuals</t>
  </si>
  <si>
    <t>Standard Residuals</t>
  </si>
  <si>
    <t>PROBABILITY OUTPUT</t>
  </si>
  <si>
    <t>Percentile</t>
  </si>
  <si>
    <t xml:space="preserve">GDP (Billions of US $) </t>
  </si>
  <si>
    <t xml:space="preserve">Predicted GDP (Billions of US $) </t>
  </si>
  <si>
    <t>Net Migration (per 1000 population)</t>
  </si>
  <si>
    <t>BOT (Billions of US $ )</t>
  </si>
  <si>
    <t xml:space="preserve">Significance F is very small, so we are more confident to reject the null hypothesis </t>
  </si>
  <si>
    <t>P-value are way much less than 0.05</t>
  </si>
  <si>
    <t>Equation</t>
  </si>
  <si>
    <t>X1</t>
  </si>
  <si>
    <t>X2</t>
  </si>
  <si>
    <t>VIF</t>
  </si>
  <si>
    <t>Tolerance</t>
  </si>
  <si>
    <t>Variable</t>
  </si>
  <si>
    <t>X3</t>
  </si>
  <si>
    <t>Detecting multicollinearity</t>
  </si>
  <si>
    <t>Test on equation</t>
  </si>
  <si>
    <t>YEAR</t>
  </si>
  <si>
    <t>GDP ( Billions of US $)</t>
  </si>
  <si>
    <t>Inflation Rate (%)</t>
  </si>
  <si>
    <t>Billions of US $</t>
  </si>
  <si>
    <t>Per 1000 Population</t>
  </si>
  <si>
    <t>Subject: Population and Population Structure</t>
  </si>
  <si>
    <t>Topic : Population, Annual</t>
  </si>
  <si>
    <t>Title : M810001 - Indicators On Population, Annual</t>
  </si>
  <si>
    <t>Variables</t>
  </si>
  <si>
    <t>Total Population * (Number)</t>
  </si>
  <si>
    <t>Resident Population * (Number)</t>
  </si>
  <si>
    <t>na</t>
  </si>
  <si>
    <t>Singapore Citizen Population * (Number)</t>
  </si>
  <si>
    <t>Permanent Resident Population * (Number)</t>
  </si>
  <si>
    <t>Non-resident Population * (Number)</t>
  </si>
  <si>
    <t>Total Population Growth * (Per Cent)</t>
  </si>
  <si>
    <t>Resident Population Growth * (Per Cent)</t>
  </si>
  <si>
    <t>Population Density * (Total Population Per Square Kilometre)</t>
  </si>
  <si>
    <t>Sex Ratio * (Males Per Thousand Females)</t>
  </si>
  <si>
    <t>Median Age Of Resident Population * (Years)</t>
  </si>
  <si>
    <t>Median Age Of Citizen Population * (Years)</t>
  </si>
  <si>
    <t>Old-age Support Ratio: Residents Aged 15-64 Years Per Resident Aged 65 Years &amp; Over * (Number)</t>
  </si>
  <si>
    <t>Age Dependency Ratio: Residents Aged Under 15 Years And 65 Years Per Hundred Residents Aged 15-64 Years * (Number)</t>
  </si>
  <si>
    <t>Child Dependency Ratio: Residents Aged Under 15 Years Per Hundred Residents Aged 15-64 Years * (Number)</t>
  </si>
  <si>
    <t>Old-age Dependency Ratio: Residents Aged 65 Years &amp; Over Per Hundred Residents Aged 15-64 Years * (Number)</t>
  </si>
  <si>
    <t>Old-age Support Ratio: Residents Aged 20-64 Years Per Resident Aged 65 Years &amp; Over * (Number)</t>
  </si>
  <si>
    <t>Age Dependency Ratio: Residents Aged Under 20 Years And 65 Years &amp; Over Per Hundred Residents Aged 20-64 Years * (Number)</t>
  </si>
  <si>
    <t>Child Dependency Ratio: Residents Aged Under 20 Years Per Hundred Residents Aged 20-64 Years * (Number)</t>
  </si>
  <si>
    <t>Old-age Dependency Ratio: Residents Aged 65 Years &amp; Over Per Hundred Residents Aged 20-64 Years * (Number)</t>
  </si>
  <si>
    <t>Old-age Support Ratio: Citizens Aged 15-64 Years Per Citizen Aged 65 Years &amp; Over * (Number)</t>
  </si>
  <si>
    <t>Age Dependency Ratio: Citizens Aged Under 15 Years And 65 Years &amp; Over Per Hundred Citizens Aged 15-64 Years * (Number)</t>
  </si>
  <si>
    <t>Child Dependency Ratio: Citizens Aged Under 15 Years Per Hundred Citizens Aged 15-64 Years * (Number)</t>
  </si>
  <si>
    <t>Old-age Dependency Ratio: Citizens Aged 65 Years &amp; Over Per Hundred Citizens Aged 15-64 Years * (Number)</t>
  </si>
  <si>
    <t>Old-age Support Ratio: Citizens Aged 20-64 Years Per Citizen Aged 65 Years &amp; Over * (Number)</t>
  </si>
  <si>
    <t>Age Dependency Ratio: Citizens Aged Under 20 Years And 65 Years &amp; Over Per Hundred Citizens Aged 20-64 Years * (Number)</t>
  </si>
  <si>
    <t>Child Dependency Ratio: Citizens Aged Under 20 Years Per Hundred Citizens Aged 20-64 Years * (Number)</t>
  </si>
  <si>
    <t>Old-age Dependency Ratio: Citizens Aged 65 Years &amp; Over Per Hundred Citizens Aged 20-64 Years * (Number)</t>
  </si>
  <si>
    <t>Natural Increase * (Number)</t>
  </si>
  <si>
    <t>Rate Of Natural Increase * (Per Thousand Residents)</t>
  </si>
  <si>
    <t>For more information, please refer to the 'Population Trends' publication (www.singstat.gov.sg/publications/population/population-trends) and the Information Paper on 'Singapore Resident Population, 2003-2007' (www.singstat.gov.sg/-/media/files/publications/population/respop.pdf). For more information on Rate of Natural Increase, please refer to the Statistics Singapore Newsletter on 'Singapore's Rate of Natural Increase for Population' (www.singstat.gov.sg/find-data/search-by theme/population/population-and-population-structure/publications-and-methodology). For more information on Old-Age Support Ratio, please refer to the the Infographics on 'Old-Age Support Ratio' (www.singstat.gov.sg/modules/infographics/old-age-support-ratio) and Statistics Singapore Newsletter on 'Are the Old-Age Support Ratio Trends Similar Across Different Working-Age Groups' (www.singstat.gov.sg/find-data/search-by-theme/population/population-and-population-structure/publications-and-methodology).</t>
  </si>
  <si>
    <t>TOTAL POPULATION - TOTAL POPULATION COMPRISES S'PORE RESIDENTS &amp; NON-RESIDENTS. RESIDENT POPULATION COMPRISES S'PORE CITIZENS &amp; PERMANENT RESIDENTS.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</si>
  <si>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RESIDENT POPULATION - DATA ARE AS AT END-JUNE.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</si>
  <si>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SINGAPORE CITIZEN POPULATION - DATA ARE AS AT END-JUNE. DATA PRIOR TO 1990 ARE BASED ON DE FACTO CONCEPT (I.E. THE PERSON IS PRESENT IN THE COUNTRY AT THE REFERENCE PERIOD), WHILE DATA FROM 1990 ONWARDS ARE BASED ON DE JURE CONCEPT (I.E. THE PERSON'S PLACE OF USUAL RESIDENCE). DATA FROM 2003 ONWARDS EXCLUDE CITIZENS WHO ARE OVERSEAS FOR A CONTINUOUS PERIOD OF 12 MONTHS OR LONGER AS AT THE REFERENCE PERIOD.</t>
  </si>
  <si>
    <t>PERMANENT RESIDENT POPULATION - DATA ARE AS AT END-JUNE. DATA PRIOR TO 1990 ARE BASED ON DE FACTO CONCEPT (I.E. THE PERSON IS PRESENT IN THE COUNTRY AT THE REFERENCE PERIOD), WHILE DATA FROM 1990 ONWARDS ARE BASED ON DE JURE CONCEPT (I.E. THE PERSON'S PLACE OF USUAL RESIDENCE). DATA FROM 2003 ONWARDS EXCLUDE PERMANENT RESIDENTS WHO ARE OVERSEAS FOR A CONTINUOUS PERIOD OF 12 MONTHS OR LONGER AS AT THE REFERENCE PERIOD.</t>
  </si>
  <si>
    <t>NON-RESIDENT POPULATION - DATA ARE AS AT END-JUNE. NON-RESIDENT POPULATION COMPRISES FOREIGNERS WHO WERE WORKING, STUDYING OR LIVING IN SINGAPORE BUT NOT GRANTED PERMANENT RESIDENCE, EXCLUDING TOURISTS AND SHORT-TERM VISITORS.</t>
  </si>
  <si>
    <t>TOTAL POPULATION GROWTH - FOR CENSUS YEARS OF 1970, 1980 AND 1990, DATA REFER TO ANNUALISED GROWTH RATES OVER THE PREVIOUS CENSUS YEAR OF 1957,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</si>
  <si>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RESIDENT POPULATION GROWTH - FOR CENSUS YEARS OF 1980 AND 1990, DATA REFER TO ANNUALISED GROWTH RATES OVER THE PREVIOUS CENSUS YEAR OF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</si>
  <si>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POPULATION DENSITY - PRIOR TO 2003, DATA ARE BASED ON SINGAPORE'S LAND AREA AS AT END-DECEMBER. FROM 2003 ONWARDS, DATA ARE BASED ON SINGAPORE'S LAND AREA AS AT END-JUNE.</t>
  </si>
  <si>
    <t>SEX RATIO - DATA PRIOR TO 1980 (EXCEPT 1970) PERTAIN TO TOTAL POPULATION. DATA FOR 1970 AND FROM 1980 ONWARDS PERTAIN TO SINGAPORE RESIDENTS (CITIZENS AND PERMANENT RESIDENTS).</t>
  </si>
  <si>
    <t>MEDIAN AGE OF RESIDENT POPULATION - DATA PRIOR TO 1980 (EXCEPT 1970) PERTAIN TO TOTAL POPULATION. DATA FOR 1970 AND FROM 1980 ONWARDS PERTAIN TO SINGAPORE RESIDENTS (CITIZENS AND PERMANENT RESIDENTS).</t>
  </si>
  <si>
    <t>MEDIAN AGE OF CITIZEN POPULATION - DATA PERTAIN TO CITIZEN POPULATION.</t>
  </si>
  <si>
    <t>OLD-AGE SUPPORT RATIO: RESIDENTS AGED 15-64 YEARS PER RESIDENT AGED 65 YEARS &amp; OVER - DATA PRIOR TO 1980 (EXCEPT 1970) PERTAIN TO TOTAL POPULATION. DATA FOR 1970 AND FROM 1980 ONWARDS PERTAIN TO SINGAPORE RESIDENTS (CITIZENS AND PERMANENT RESIDENTS).</t>
  </si>
  <si>
    <t>AGE DEPENDENCY RATIO: RESIDENTS AGED UNDER 15 YEARS AND 65 YEARS PER HUNDRED RESIDENTS AGED 15-64 YEARS - DATA PRIOR TO 1980 (EXCEPT 1970) PERTAIN TO TOTAL POPULATION. DATA FOR 1970 AND FROM 1980 ONWARDS PERTAIN TO SINGAPORE RESIDENTS (CITIZENS AND PERMANENT RESIDENTS).</t>
  </si>
  <si>
    <t>CHILD DEPENDENCY RATIO: RESIDENTS AGED UNDER 15 YEARS PER HUNDRED RESIDENTS AGED 15-64 YEARS - DATA PRIOR TO 1980 (EXCEPT 1970) PERTAIN TO TOTAL POPULATION. DATA FOR 1970 AND FROM 1980 ONWARDS PERTAIN TO SINGAPORE RESIDENTS (CITIZENS AND PERMANENT RESIDENTS).</t>
  </si>
  <si>
    <t>OLD-AGE DEPENDENCY RATIO: RESIDENTS AGED 65 YEARS &amp; OVER PER HUNDRED RESIDENTS AGED 15-64 YEARS - DATA PRIOR TO 1980 (EXCEPT 1970) PERTAIN TO TOTAL POPULATION. DATA FOR 1970 AND FROM 1980 ONWARDS PERTAIN TO SINGAPORE RESIDENTS (CITIZENS AND PERMANENT RESIDENTS).</t>
  </si>
  <si>
    <t>OLD-AGE SUPPORT RATIO: RESIDENTS AGED 20-64 YEARS PER RESIDENT AGED 65 YEARS &amp; OVER - DATA PRIOR TO 1980 (EXCEPT 1970) PERTAIN TO TOTAL POPULATION. DATA FOR 1970 AND FROM 1980 ONWARDS PERTAIN TO SINGAPORE RESIDENTS (CITIZENS AND PERMANENT RESIDENTS).</t>
  </si>
  <si>
    <t>AGE DEPENDENCY RATIO: RESIDENTS AGED UNDER 20 YEARS AND 65 YEARS &amp; OVER PER HUNDRED RESIDENTS AGED 20-64 YEARS - DATA PRIOR TO 1980 (EXCEPT 1970) PERTAIN TO TOTAL POPULATION. DATA FOR 1970 AND FROM 1980 ONWARDS PERTAIN TO SINGAPORE RESIDENTS (CITIZENS AND PERMANENT RESIDENTS).</t>
  </si>
  <si>
    <t>CHILD DEPENDENCY RATIO: RESIDENTS AGED UNDER 20 YEARS PER HUNDRED RESIDENTS AGED 20-64 YEARS - DATA PRIOR TO 1980 (EXCEPT 1970) PERTAIN TO TOTAL POPULATION. DATA FOR 1970 AND FROM 1980 ONWARDS PERTAIN TO SINGAPORE RESIDENTS (CITIZENS AND PERMANENT RESIDENTS).</t>
  </si>
  <si>
    <t>OLD-AGE DEPENDENCY RATIO: RESIDENTS AGED 65 YEARS &amp; OVER PER HUNDRED RESIDENTS AGED 20-64 YEARS - DATA PRIOR TO 1980 (EXCEPT 1970) PERTAIN TO TOTAL POPULATION. DATA FOR 1970 AND FROM 1980 ONWARDS PERTAIN TO SINGAPORE RESIDENTS (CITIZENS AND PERMANENT RESIDENTS).</t>
  </si>
  <si>
    <t>OLD-AGE SUPPORT RATIO: CITIZENS AGED 15-64 YEARS PER CITIZEN AGED 65 YEARS &amp; OVER - DATA PERTAIN TO CITIZEN POPULATION.</t>
  </si>
  <si>
    <t>AGE DEPENDENCY RATIO: CITIZENS AGED UNDER 15 YEARS AND 65 YEARS &amp; OVER PER HUNDRED CITIZENS AGED 15-64 YEARS - DATA PERTAIN TO CITIZEN POPULATION.</t>
  </si>
  <si>
    <t>CHILD DEPENDENCY RATIO: CITIZENS AGED UNDER 15 YEARS PER HUNDRED CITIZENS AGED 15-64 YEARS - DATA PERTAIN TO CITIZEN POPULATION.</t>
  </si>
  <si>
    <t>OLD-AGE DEPENDENCY RATIO: CITIZENS AGED 65 YEARS &amp; OVER PER HUNDRED CITIZENS AGED 15-64 YEARS - DATA PERTAIN TO CITIZEN POPULATION.</t>
  </si>
  <si>
    <t>OLD-AGE SUPPORT RATIO: CITIZENS AGED 20-64 YEARS PER CITIZEN AGED 65 YEARS &amp; OVER - DATA PERTAIN TO CITIZEN POPULATION.</t>
  </si>
  <si>
    <t>AGE DEPENDENCY RATIO: CITIZENS AGED UNDER 20 YEARS AND 65 YEARS &amp; OVER PER HUNDRED CITIZENS AGED 20-64 YEARS - DATA PERTAIN TO CITIZEN POPULATION.</t>
  </si>
  <si>
    <t>CHILD DEPENDENCY RATIO: CITIZENS AGED UNDER 20 YEARS PER HUNDRED CITIZENS AGED 20-64 YEARS - DATA PERTAIN TO CITIZEN POPULATION.</t>
  </si>
  <si>
    <t>OLD-AGE DEPENDENCY RATIO: CITIZENS AGED 65 YEARS &amp; OVER PER HUNDRED CITIZENS AGED 20-64 YEARS - DATA PERTAIN TO CITIZEN POPULATION.</t>
  </si>
  <si>
    <t>NATURAL INCREASE - DATA PERTAIN TO TOTAL POPULATION.</t>
  </si>
  <si>
    <t>RATE OF NATURAL INCREASE - DATA PRIOR TO 1980 PERTAIN TO TOTAL POPULATION. DATA FROM 1980 ONWARDS PERTAIN TO RESIDENT POPULATION (I.E. SINGAPORE CITIZENS AND PERMANENT RESIDENTS).</t>
  </si>
  <si>
    <t>SOURCE: SINGAPORE DEPARTMENT OF STATISTICS</t>
  </si>
  <si>
    <t>Data last updated: 07/05/2021</t>
  </si>
  <si>
    <t>Generated by: SingStat Table Builder</t>
  </si>
  <si>
    <t>Date generated: 05/07/2021</t>
  </si>
  <si>
    <t>Contact: info@singstat.gov.sg</t>
  </si>
  <si>
    <r>
      <t xml:space="preserve">Dependent Variable: </t>
    </r>
    <r>
      <rPr>
        <sz val="14"/>
        <color rgb="FF000000"/>
        <rFont val="Times New Roman"/>
        <family val="1"/>
      </rPr>
      <t>GDP</t>
    </r>
  </si>
  <si>
    <t>Row Labels</t>
  </si>
  <si>
    <t>Grand Total</t>
  </si>
  <si>
    <t>Inflation</t>
  </si>
  <si>
    <t>Trade</t>
  </si>
  <si>
    <t>Demographics</t>
  </si>
  <si>
    <t>GDP (Billions of US $)</t>
  </si>
  <si>
    <t>Inflation rate(%)</t>
  </si>
  <si>
    <t>Manufacturing Output (Billions of US $)</t>
  </si>
  <si>
    <t>Population (Millions)</t>
  </si>
  <si>
    <t>Crude Birth Rate (per 1000 population)</t>
  </si>
  <si>
    <t>Age Dependency Ratio: Older Dependents to Working-Age Population for Singapore</t>
  </si>
  <si>
    <t>&lt;0: negative linear, &gt;0: positive linear, =0: no relation</t>
  </si>
  <si>
    <r>
      <t xml:space="preserve">Independent Variables: </t>
    </r>
    <r>
      <rPr>
        <sz val="14"/>
        <color theme="1"/>
        <rFont val="Times New Roman"/>
        <family val="1"/>
      </rPr>
      <t>Inflation rate, Net Migration, BOT, crude birth rate</t>
    </r>
  </si>
  <si>
    <t>X4</t>
  </si>
  <si>
    <t>Standard Deviation</t>
  </si>
  <si>
    <t>Sum of Net Migration (per 1000 population)</t>
  </si>
  <si>
    <t>Distribution</t>
  </si>
  <si>
    <t>Average</t>
  </si>
  <si>
    <t>Macrotrends Data Download</t>
  </si>
  <si>
    <t>Singapore GDP 1960-2021</t>
  </si>
  <si>
    <t>DISCLAIMER AND TERMS OF USE: HISTORICAL DATA IS PROVIDED "AS IS" AND SOLELY</t>
  </si>
  <si>
    <t>FOR INFORMATIONAL PURPOSES - NOT FOR TRADING PURPOSES OR ADVICE.</t>
  </si>
  <si>
    <t>NEITHER MACROTRENDS LLC NOR ANY OF OUR INFORMATION PROVIDERS WILL BE LIABLE</t>
  </si>
  <si>
    <t>FOR ANY DAMAGES RELATING TO YOUR USE OF THE DATA PROVIDED.</t>
  </si>
  <si>
    <t>ATTRIBUTION: Proper attribution requires clear indication of the data source as "www.macrotrends.net".</t>
  </si>
  <si>
    <t>A "dofollow" backlink to the originating page is also required if the data is displayed on a web page.</t>
  </si>
  <si>
    <t xml:space="preserve"> GDP</t>
  </si>
  <si>
    <t xml:space="preserve"> Per Capita</t>
  </si>
  <si>
    <t xml:space="preserve"> Growth</t>
  </si>
  <si>
    <t>date</t>
  </si>
  <si>
    <t xml:space="preserve"> GDP ( Billions of US $)</t>
  </si>
  <si>
    <t xml:space="preserve"> Per Capita (US $)</t>
  </si>
  <si>
    <t xml:space="preserve"> Annual % Change</t>
  </si>
  <si>
    <t>Singapore Inflation Rate 1961-2021</t>
  </si>
  <si>
    <t xml:space="preserve"> </t>
  </si>
  <si>
    <t xml:space="preserve"> Inflation Rate (%)</t>
  </si>
  <si>
    <t xml:space="preserve"> Annual Change</t>
  </si>
  <si>
    <t>Singapore Manufacturing Output 1960-2021</t>
  </si>
  <si>
    <t xml:space="preserve"> Output</t>
  </si>
  <si>
    <t xml:space="preserve"> % of GDP</t>
  </si>
  <si>
    <t xml:space="preserve"> Billions of US $</t>
  </si>
  <si>
    <t>Singapore Trade Balance 1960-2021</t>
  </si>
  <si>
    <t xml:space="preserve"> Balance</t>
  </si>
  <si>
    <t>Singapore Net Migration Rate 1950-2021</t>
  </si>
  <si>
    <t>Original Source: United Nations - World Population Prospects</t>
  </si>
  <si>
    <t xml:space="preserve"> Per 1000 Population</t>
  </si>
  <si>
    <t>BOT</t>
  </si>
  <si>
    <t>Crude Birth Rate</t>
  </si>
  <si>
    <t>Per 1000 population</t>
  </si>
  <si>
    <t>Age Dependency Rate</t>
  </si>
  <si>
    <t>Age Dependency Ratio</t>
  </si>
  <si>
    <t>Sum of BOT (Billions of US $ )</t>
  </si>
  <si>
    <t>Convert Population to unit of millions</t>
  </si>
  <si>
    <t>Millions</t>
  </si>
  <si>
    <t>Mean</t>
  </si>
  <si>
    <t>Median</t>
  </si>
  <si>
    <t>Min</t>
  </si>
  <si>
    <t>Max</t>
  </si>
  <si>
    <t>Range</t>
  </si>
  <si>
    <t>Column1</t>
  </si>
  <si>
    <t>Descriptive Statistics</t>
  </si>
  <si>
    <t>GDP as Y (dependent Variable): keep inflation, BOT, net migration, crude birth rate</t>
  </si>
  <si>
    <t>every 1 billion increase in BOT, GDP will be increased by 3.43billions</t>
  </si>
  <si>
    <t>every 1 per 1000 population increased in Crude Birth Rate, GDP will be decreased by 0.84 billions</t>
  </si>
  <si>
    <t>every 1  per 1000 population increased in Net Migration, GDP will be increased by 0.76 billions</t>
  </si>
  <si>
    <t>GDP = 26.549882 + 0.7612882 * Net Migration + 3.4258249 * BOT - 0.83616 * Crude Birth Rate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</si>
  <si>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</si>
  <si>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</si>
  <si>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</si>
  <si>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</si>
  <si>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</si>
  <si>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</si>
  <si>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</si>
  <si>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</si>
  <si>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</si>
  <si>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</si>
  <si>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</si>
  <si>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</si>
  <si>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</si>
  <si>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</si>
  <si>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</si>
  <si>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</si>
  <si>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</si>
  <si>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</si>
  <si>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</si>
  <si>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</si>
  <si>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</si>
  <si>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</si>
  <si>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</si>
  <si>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</si>
  <si>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</si>
  <si>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</si>
  <si>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</si>
  <si>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</si>
  <si>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</si>
  <si>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</si>
  <si>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</si>
  <si>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</si>
  <si>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</si>
  <si>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</si>
  <si>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</si>
  <si>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</si>
  <si>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</si>
  <si>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</si>
  <si>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</si>
  <si>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</si>
  <si>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</si>
  <si>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</si>
  <si>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</si>
  <si>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</si>
  <si>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</si>
  <si>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</si>
  <si>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</si>
  <si>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</si>
  <si>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</si>
  <si>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</si>
  <si>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</si>
  <si>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</si>
  <si>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</si>
  <si>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</si>
  <si>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</si>
  <si>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</si>
  <si>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</si>
  <si>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</si>
  <si>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</si>
  <si>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</si>
  <si>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</si>
  <si>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</si>
  <si>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</si>
  <si>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</si>
  <si>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</si>
  <si>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Aruba</t>
  </si>
  <si>
    <t>ABW</t>
  </si>
  <si>
    <t>Age dependency ratio, old (% of working-age population)</t>
  </si>
  <si>
    <t>SP.POP.DPND.OL</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</si>
  <si>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</si>
  <si>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</si>
  <si>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</si>
  <si>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</si>
  <si>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</si>
  <si>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</si>
  <si>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</si>
  <si>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</si>
  <si>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</si>
  <si>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</si>
  <si>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</si>
  <si>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</si>
  <si>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</si>
  <si>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</si>
  <si>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</si>
  <si>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</si>
  <si>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</si>
  <si>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</si>
  <si>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</si>
  <si>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</si>
  <si>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</si>
  <si>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</si>
  <si>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</si>
  <si>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</si>
  <si>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</si>
  <si>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</si>
  <si>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</si>
  <si>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</si>
  <si>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</si>
  <si>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</si>
  <si>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</si>
  <si>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</si>
  <si>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</si>
  <si>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</si>
  <si>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</si>
  <si>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</si>
  <si>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</si>
  <si>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</si>
  <si>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</si>
  <si>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</si>
  <si>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</si>
  <si>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</si>
  <si>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</si>
  <si>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</si>
  <si>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</si>
  <si>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</si>
  <si>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</si>
  <si>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</si>
  <si>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</si>
  <si>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</si>
  <si>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</si>
  <si>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</si>
  <si>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</si>
  <si>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</si>
  <si>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</si>
  <si>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</si>
  <si>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</si>
  <si>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</si>
  <si>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</si>
  <si>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</si>
  <si>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</si>
  <si>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</si>
  <si>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</si>
  <si>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</si>
  <si>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</si>
  <si>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</si>
  <si>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</si>
  <si>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</si>
  <si>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</si>
  <si>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</si>
  <si>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</si>
  <si>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</si>
  <si>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</si>
  <si>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</si>
  <si>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</si>
  <si>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</si>
  <si>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</si>
  <si>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</si>
  <si>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</si>
  <si>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</si>
  <si>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</si>
  <si>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</si>
  <si>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</si>
  <si>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</si>
  <si>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</si>
  <si>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</si>
  <si>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</si>
  <si>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</si>
  <si>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</si>
  <si>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</si>
  <si>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</si>
  <si>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</si>
  <si>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</si>
  <si>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</si>
  <si>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</si>
  <si>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</si>
  <si>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</si>
  <si>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</si>
  <si>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</si>
  <si>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</si>
  <si>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</si>
  <si>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</si>
  <si>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</si>
  <si>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</si>
  <si>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</si>
  <si>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</si>
  <si>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</si>
  <si>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</si>
  <si>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</si>
  <si>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</si>
  <si>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</si>
  <si>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</si>
  <si>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</si>
  <si>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</si>
  <si>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</si>
  <si>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</si>
  <si>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</si>
  <si>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</si>
  <si>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</si>
  <si>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</si>
  <si>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</si>
  <si>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</si>
  <si>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</si>
  <si>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</si>
  <si>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</si>
  <si>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</si>
  <si>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</si>
  <si>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</si>
  <si>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</si>
  <si>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</si>
  <si>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</si>
  <si>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</si>
  <si>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</si>
  <si>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</si>
  <si>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</si>
  <si>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</si>
  <si>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</si>
  <si>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</si>
  <si>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</si>
  <si>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</si>
  <si>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</si>
  <si>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</si>
  <si>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</si>
  <si>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</si>
  <si>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</si>
  <si>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</si>
  <si>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</si>
  <si>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</si>
  <si>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</si>
  <si>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</si>
  <si>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</si>
  <si>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</si>
  <si>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</si>
  <si>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</si>
  <si>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</si>
  <si>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</si>
  <si>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</si>
  <si>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</si>
  <si>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</si>
  <si>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</si>
  <si>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</si>
  <si>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</si>
  <si>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</si>
  <si>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</si>
  <si>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</si>
  <si>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</si>
  <si>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</si>
  <si>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</si>
  <si>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</si>
  <si>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</si>
  <si>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</si>
  <si>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</si>
  <si>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</si>
  <si>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</si>
  <si>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</si>
  <si>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</si>
  <si>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</si>
  <si>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</si>
  <si>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</si>
  <si>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</si>
  <si>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</si>
  <si>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</si>
  <si>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</si>
  <si>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</si>
  <si>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</si>
  <si>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</si>
  <si>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</si>
  <si>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</si>
  <si>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</si>
  <si>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</si>
  <si>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</si>
  <si>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</si>
  <si>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</si>
  <si>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</si>
  <si>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</si>
  <si>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</si>
  <si>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</si>
  <si>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</si>
  <si>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</si>
  <si>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</si>
  <si>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</si>
  <si>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</si>
  <si>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</si>
  <si>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</si>
  <si>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</si>
  <si>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</si>
  <si>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</si>
  <si>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</si>
  <si>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</si>
  <si>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</si>
  <si>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</si>
  <si>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</si>
  <si>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</si>
  <si>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</si>
  <si>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</si>
  <si>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</si>
  <si>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</si>
  <si>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</si>
  <si>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</si>
  <si>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</si>
  <si>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</si>
  <si>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</si>
  <si>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</si>
  <si>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</si>
  <si>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</si>
  <si>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</si>
  <si>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</si>
  <si>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</si>
  <si>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</si>
  <si>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</si>
  <si>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</si>
  <si>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</si>
  <si>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</si>
  <si>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</si>
  <si>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</si>
  <si>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</si>
  <si>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</si>
  <si>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</si>
  <si>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</si>
  <si>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</si>
  <si>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</si>
  <si>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</si>
  <si>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</si>
  <si>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</si>
  <si>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</si>
  <si>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</si>
  <si>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</si>
  <si>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</si>
  <si>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</si>
  <si>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</si>
  <si>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</si>
  <si>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</si>
  <si>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</si>
  <si>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</si>
  <si>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</si>
  <si>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</si>
  <si>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</si>
  <si>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</si>
  <si>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</si>
  <si>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</si>
  <si>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</si>
  <si>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</si>
  <si>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</si>
  <si>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</si>
  <si>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</si>
  <si>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</si>
  <si>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</si>
  <si>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</si>
  <si>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</si>
  <si>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</si>
  <si>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</si>
  <si>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</si>
  <si>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</si>
  <si>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</si>
  <si>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</si>
  <si>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</si>
  <si>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</si>
  <si>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</si>
  <si>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</si>
  <si>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</si>
  <si>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</si>
  <si>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</si>
  <si>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</si>
  <si>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</si>
  <si>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</si>
  <si>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</si>
  <si>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</si>
  <si>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</si>
  <si>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</si>
  <si>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</si>
  <si>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</si>
  <si>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</si>
  <si>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</si>
  <si>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</si>
  <si>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</si>
  <si>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</si>
  <si>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</si>
  <si>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</si>
  <si>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</si>
  <si>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</si>
  <si>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</si>
  <si>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</si>
  <si>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</si>
  <si>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</si>
  <si>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</si>
  <si>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</si>
  <si>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</si>
  <si>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</si>
  <si>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</si>
  <si>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</si>
  <si>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</si>
  <si>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</si>
  <si>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</si>
  <si>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</si>
  <si>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</si>
  <si>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</si>
  <si>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</si>
  <si>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</si>
  <si>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</si>
  <si>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</si>
  <si>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</si>
  <si>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</si>
  <si>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</si>
  <si>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</si>
  <si>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</si>
  <si>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</si>
  <si>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</si>
  <si>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</si>
  <si>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</si>
  <si>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</si>
  <si>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</si>
  <si>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</si>
  <si>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</si>
  <si>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</si>
  <si>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</si>
  <si>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</si>
  <si>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</si>
  <si>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</si>
  <si>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</si>
  <si>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</si>
  <si>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</si>
  <si>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</si>
  <si>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</si>
  <si>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</si>
  <si>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</si>
  <si>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</si>
  <si>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</si>
  <si>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</si>
  <si>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</si>
  <si>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</si>
  <si>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</si>
  <si>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</si>
  <si>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</si>
  <si>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</si>
  <si>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</si>
  <si>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</si>
  <si>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</si>
  <si>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</si>
  <si>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</si>
  <si>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</si>
  <si>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</si>
  <si>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</si>
  <si>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</si>
  <si>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</si>
  <si>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</si>
  <si>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</si>
  <si>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</si>
  <si>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</si>
  <si>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</si>
  <si>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</si>
  <si>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</si>
  <si>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</si>
  <si>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</si>
  <si>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</si>
  <si>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</si>
  <si>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</si>
  <si>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</si>
  <si>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</si>
  <si>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</si>
  <si>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</si>
  <si>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</si>
  <si>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</si>
  <si>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</si>
  <si>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</si>
  <si>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</si>
  <si>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</si>
  <si>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</si>
  <si>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</si>
  <si>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</si>
  <si>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</si>
  <si>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</si>
  <si>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</si>
  <si>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</si>
  <si>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</si>
  <si>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</si>
  <si>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</si>
  <si>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</si>
  <si>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</si>
  <si>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</si>
  <si>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</si>
  <si>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</si>
  <si>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</si>
  <si>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</si>
  <si>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</si>
  <si>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</si>
  <si>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</si>
  <si>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</si>
  <si>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</si>
  <si>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</si>
  <si>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</si>
  <si>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</si>
  <si>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</si>
  <si>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</si>
  <si>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</si>
  <si>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</si>
  <si>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</si>
  <si>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</si>
  <si>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</si>
  <si>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</si>
  <si>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</si>
  <si>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</si>
  <si>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</si>
  <si>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</si>
  <si>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</si>
  <si>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</si>
  <si>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</si>
  <si>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</si>
  <si>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</si>
  <si>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</si>
  <si>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</si>
  <si>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</si>
  <si>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</si>
  <si>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</si>
  <si>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</si>
  <si>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</si>
  <si>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</si>
  <si>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</si>
  <si>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</si>
  <si>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</si>
  <si>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</si>
  <si>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</si>
  <si>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</si>
  <si>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</si>
  <si>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</si>
  <si>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</si>
  <si>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</si>
  <si>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</si>
  <si>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</si>
  <si>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</si>
  <si>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</si>
  <si>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</si>
  <si>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</si>
  <si>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</si>
  <si>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</si>
  <si>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</si>
  <si>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</si>
  <si>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</si>
  <si>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</si>
  <si>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</si>
  <si>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</si>
  <si>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</si>
  <si>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</si>
  <si>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</si>
  <si>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</si>
  <si>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</si>
  <si>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</si>
  <si>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</si>
  <si>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</si>
  <si>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</si>
  <si>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</si>
  <si>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</si>
  <si>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</si>
  <si>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</si>
  <si>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</si>
  <si>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</si>
  <si>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</si>
  <si>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</si>
  <si>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</si>
  <si>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</si>
  <si>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</si>
  <si>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</si>
  <si>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</si>
  <si>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</si>
  <si>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</si>
  <si>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</si>
  <si>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</si>
  <si>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</si>
  <si>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</si>
  <si>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</si>
  <si>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</si>
  <si>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</si>
  <si>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</si>
  <si>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</si>
  <si>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</si>
  <si>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</si>
  <si>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</si>
  <si>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</si>
  <si>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</si>
  <si>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</si>
  <si>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</si>
  <si>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</si>
  <si>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</si>
  <si>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</si>
  <si>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</si>
  <si>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</si>
  <si>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</si>
  <si>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</si>
  <si>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</si>
  <si>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</si>
  <si>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</si>
  <si>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</si>
  <si>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</si>
  <si>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</si>
  <si>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</si>
  <si>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</si>
  <si>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</si>
  <si>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</si>
  <si>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</si>
  <si>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</si>
  <si>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</si>
  <si>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</si>
  <si>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</si>
  <si>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</si>
  <si>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</si>
  <si>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</si>
  <si>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</si>
  <si>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</si>
  <si>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</si>
  <si>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</si>
  <si>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</si>
  <si>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Data Source</t>
  </si>
  <si>
    <t>World Development Indicators</t>
  </si>
  <si>
    <t>Last Updated Date</t>
  </si>
  <si>
    <t>Birth rate, crude (per 1,000 people)</t>
  </si>
  <si>
    <t>SP.DYN.CBRT.IN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</si>
</sst>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4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name val="Calibri"/>
      <family val="2"/>
      <scheme val="minor"/>
    </font>
    <font>
      <i/>
      <sz val="12"/>
      <color theme="1"/>
      <name val="Calibri"/>
      <family val="2"/>
      <scheme val="minor"/>
    </font>
    <font>
      <sz val="12"/>
      <name val="Calibri"/>
      <family val="2"/>
      <scheme val="minor"/>
    </font>
    <font>
      <sz val="12"/>
      <color theme="8" tint="-0.249977111117893"/>
      <name val="Calibri"/>
      <family val="2"/>
      <scheme val="minor"/>
    </font>
    <font>
      <sz val="12"/>
      <color rgb="FFE83E3B"/>
      <name val="Calibri"/>
      <family val="2"/>
      <scheme val="minor"/>
    </font>
    <font>
      <sz val="12"/>
      <color theme="7"/>
      <name val="Calibri"/>
      <family val="2"/>
      <scheme val="minor"/>
    </font>
    <font>
      <sz val="12"/>
      <color theme="9" tint="-0.249977111117893"/>
      <name val="Calibri"/>
      <family val="2"/>
      <scheme val="minor"/>
    </font>
    <font>
      <b/>
      <sz val="14"/>
      <color rgb="FFE83E3B"/>
      <name val="Calibri"/>
      <family val="2"/>
      <scheme val="minor"/>
    </font>
    <font>
      <b/>
      <sz val="11"/>
      <color rgb="FF000000"/>
      <name val="Times New Roman"/>
      <family val="1"/>
    </font>
    <font>
      <b/>
      <sz val="16"/>
      <color rgb="FF000000"/>
      <name val="Times New Roman"/>
      <family val="1"/>
    </font>
    <font>
      <b/>
      <sz val="11"/>
      <color rgb="FF000000"/>
      <name val="Calibri"/>
      <family val="2"/>
      <scheme val="minor"/>
    </font>
    <font>
      <sz val="11"/>
      <color rgb="FF000000"/>
      <name val="Calibri"/>
      <family val="2"/>
      <scheme val="minor"/>
    </font>
    <font>
      <b/>
      <sz val="11"/>
      <color theme="1"/>
      <name val="Calibri"/>
      <family val="2"/>
      <scheme val="minor"/>
    </font>
    <font>
      <sz val="11"/>
      <color theme="1"/>
      <name val="Calibri"/>
      <family val="2"/>
      <scheme val="minor"/>
    </font>
    <font>
      <sz val="8"/>
      <color theme="1"/>
      <name val="Calibri"/>
      <family val="2"/>
      <scheme val="minor"/>
    </font>
    <font>
      <sz val="14"/>
      <color rgb="FFF1C232"/>
      <name val="Times New Roman"/>
      <family val="1"/>
    </font>
    <font>
      <sz val="14"/>
      <color rgb="FF000000"/>
      <name val="Times New Roman"/>
      <family val="1"/>
    </font>
    <font>
      <sz val="14"/>
      <color theme="1"/>
      <name val="Times New Roman"/>
      <family val="1"/>
    </font>
    <font>
      <sz val="14"/>
      <color rgb="FF6AA84F"/>
      <name val="Times New Roman"/>
      <family val="1"/>
    </font>
    <font>
      <sz val="12"/>
      <color theme="9"/>
      <name val="Calibri (Body)"/>
    </font>
    <font>
      <sz val="12"/>
      <color theme="1"/>
      <name val="Arial"/>
      <family val="2"/>
    </font>
    <font>
      <sz val="14"/>
      <color rgb="FFFF0000"/>
      <name val="Times New Roman"/>
      <family val="1"/>
    </font>
    <font>
      <b/>
      <sz val="12"/>
      <color theme="9" tint="0.79998168889431442"/>
      <name val="Calibri"/>
      <family val="2"/>
      <scheme val="minor"/>
    </font>
    <font>
      <b/>
      <sz val="18"/>
      <color theme="9" tint="-0.249977111117893"/>
      <name val="Calibri"/>
      <family val="2"/>
      <scheme val="minor"/>
    </font>
    <font>
      <b/>
      <i/>
      <sz val="20"/>
      <color theme="9" tint="-0.249977111117893"/>
      <name val="Calibri"/>
      <family val="2"/>
      <scheme val="minor"/>
    </font>
    <font>
      <sz val="12"/>
      <color theme="2" tint="-0.249977111117893"/>
      <name val="Calibri"/>
      <family val="2"/>
      <scheme val="minor"/>
    </font>
    <font>
      <sz val="12"/>
      <name val="Arial"/>
      <family val="2"/>
    </font>
    <font>
      <b/>
      <sz val="12"/>
      <color theme="9" tint="-0.249977111117893"/>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00B0F0"/>
        <bgColor indexed="64"/>
      </patternFill>
    </fill>
    <fill>
      <patternFill patternType="solid">
        <fgColor theme="2" tint="-9.9978637043366805E-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9">
    <xf numFmtId="0" fontId="0" fillId="0" borderId="0" xfId="0"/>
    <xf numFmtId="0" fontId="0" fillId="0" borderId="0" xfId="0" applyAlignment="1">
      <alignment horizontal="left"/>
    </xf>
    <xf numFmtId="0" fontId="0" fillId="0" borderId="0" xfId="0" applyAlignment="1">
      <alignment horizontal="right"/>
    </xf>
    <xf numFmtId="0" fontId="18" fillId="34" borderId="0" xfId="0" applyFont="1" applyFill="1" applyAlignment="1">
      <alignment horizontal="right"/>
    </xf>
    <xf numFmtId="0" fontId="0" fillId="0" borderId="0" xfId="0" applyFill="1" applyBorder="1" applyAlignment="1"/>
    <xf numFmtId="0" fontId="0" fillId="0" borderId="10" xfId="0" applyFill="1" applyBorder="1" applyAlignment="1"/>
    <xf numFmtId="0" fontId="19" fillId="0" borderId="11" xfId="0" applyFont="1" applyFill="1" applyBorder="1" applyAlignment="1">
      <alignment horizontal="center"/>
    </xf>
    <xf numFmtId="0" fontId="18" fillId="0" borderId="0" xfId="0" applyFont="1" applyAlignment="1">
      <alignment horizontal="left"/>
    </xf>
    <xf numFmtId="0" fontId="0" fillId="0" borderId="0" xfId="0" applyAlignment="1">
      <alignment horizontal="left" vertical="center"/>
    </xf>
    <xf numFmtId="0" fontId="0" fillId="0" borderId="0" xfId="0" applyNumberFormat="1" applyAlignment="1">
      <alignment horizontal="right"/>
    </xf>
    <xf numFmtId="0" fontId="19" fillId="0" borderId="11" xfId="0" applyFont="1" applyFill="1" applyBorder="1" applyAlignment="1">
      <alignment horizontal="centerContinuous"/>
    </xf>
    <xf numFmtId="164" fontId="0" fillId="0" borderId="0" xfId="0" applyNumberFormat="1" applyAlignment="1">
      <alignment horizontal="right"/>
    </xf>
    <xf numFmtId="0" fontId="18" fillId="33" borderId="0" xfId="0" applyFont="1" applyFill="1" applyAlignment="1">
      <alignment horizontal="right"/>
    </xf>
    <xf numFmtId="0" fontId="20" fillId="0" borderId="0" xfId="0" applyFont="1" applyFill="1"/>
    <xf numFmtId="0" fontId="21" fillId="0" borderId="0" xfId="0" applyFont="1"/>
    <xf numFmtId="0" fontId="22" fillId="0" borderId="0" xfId="0" applyFont="1"/>
    <xf numFmtId="0" fontId="23" fillId="0" borderId="0" xfId="0" applyFont="1"/>
    <xf numFmtId="0" fontId="24" fillId="0" borderId="0" xfId="0" applyFont="1"/>
    <xf numFmtId="0" fontId="29" fillId="0" borderId="0" xfId="0" applyFont="1"/>
    <xf numFmtId="0" fontId="26" fillId="0" borderId="0" xfId="0" applyFont="1" applyAlignment="1">
      <alignment horizontal="left" vertical="center"/>
    </xf>
    <xf numFmtId="0" fontId="28" fillId="0" borderId="0" xfId="0" applyFont="1" applyAlignment="1">
      <alignment horizontal="left" vertical="center"/>
    </xf>
    <xf numFmtId="0" fontId="29" fillId="0" borderId="0" xfId="0" applyFont="1" applyAlignment="1">
      <alignment horizontal="left" vertical="center"/>
    </xf>
    <xf numFmtId="0" fontId="27" fillId="35" borderId="0" xfId="0" applyFont="1" applyFill="1" applyAlignment="1">
      <alignment horizontal="left" vertical="center"/>
    </xf>
    <xf numFmtId="0" fontId="30" fillId="0" borderId="0" xfId="0" applyFont="1"/>
    <xf numFmtId="0" fontId="31" fillId="0" borderId="0" xfId="0" applyFont="1"/>
    <xf numFmtId="3" fontId="31" fillId="0" borderId="0" xfId="0" applyNumberFormat="1" applyFont="1"/>
    <xf numFmtId="0" fontId="32" fillId="0" borderId="0" xfId="0" applyFont="1"/>
    <xf numFmtId="0" fontId="0" fillId="0" borderId="0" xfId="0" applyAlignment="1">
      <alignment horizontal="right" vertical="center"/>
    </xf>
    <xf numFmtId="0" fontId="33" fillId="0" borderId="0" xfId="0" applyFont="1"/>
    <xf numFmtId="0" fontId="36" fillId="0" borderId="0" xfId="0" applyFont="1"/>
    <xf numFmtId="0" fontId="16" fillId="37" borderId="0" xfId="0" applyFont="1" applyFill="1"/>
    <xf numFmtId="0" fontId="0" fillId="37" borderId="0" xfId="0" applyFill="1"/>
    <xf numFmtId="0" fontId="16" fillId="37" borderId="0" xfId="0" applyFont="1" applyFill="1" applyAlignment="1">
      <alignment horizontal="left"/>
    </xf>
    <xf numFmtId="0" fontId="0" fillId="37" borderId="0" xfId="0" applyFill="1" applyAlignment="1">
      <alignment horizontal="left"/>
    </xf>
    <xf numFmtId="0" fontId="20" fillId="37" borderId="0" xfId="0" applyFont="1" applyFill="1" applyAlignment="1">
      <alignment horizontal="left"/>
    </xf>
    <xf numFmtId="0" fontId="0" fillId="37" borderId="0" xfId="0" applyNumberFormat="1" applyFill="1" applyAlignment="1">
      <alignment horizontal="right"/>
    </xf>
    <xf numFmtId="0" fontId="37" fillId="37" borderId="0" xfId="0" applyFont="1" applyFill="1" applyAlignment="1">
      <alignment horizontal="left"/>
    </xf>
    <xf numFmtId="0" fontId="0" fillId="0" borderId="0" xfId="0" applyNumberFormat="1"/>
    <xf numFmtId="0" fontId="0" fillId="0" borderId="0" xfId="0" pivotButton="1"/>
    <xf numFmtId="0" fontId="38" fillId="0" borderId="0" xfId="0" applyFont="1"/>
    <xf numFmtId="0" fontId="16" fillId="0" borderId="0" xfId="0" applyFont="1"/>
    <xf numFmtId="0" fontId="14" fillId="0" borderId="0" xfId="0" applyFont="1"/>
    <xf numFmtId="0" fontId="16" fillId="34" borderId="0" xfId="0" applyFont="1" applyFill="1"/>
    <xf numFmtId="0" fontId="0" fillId="38" borderId="13" xfId="0" applyFont="1" applyFill="1" applyBorder="1"/>
    <xf numFmtId="0" fontId="0" fillId="0" borderId="13" xfId="0" applyFont="1" applyBorder="1"/>
    <xf numFmtId="0" fontId="0" fillId="38" borderId="14" xfId="0" applyFont="1" applyFill="1" applyBorder="1"/>
    <xf numFmtId="0" fontId="0" fillId="0" borderId="14" xfId="0" applyFont="1" applyBorder="1"/>
    <xf numFmtId="0" fontId="13" fillId="39" borderId="13" xfId="0" applyFont="1" applyFill="1" applyBorder="1"/>
    <xf numFmtId="0" fontId="13" fillId="39" borderId="14" xfId="0" applyFont="1" applyFill="1" applyBorder="1"/>
    <xf numFmtId="0" fontId="31" fillId="38" borderId="13" xfId="0" applyFont="1" applyFill="1" applyBorder="1"/>
    <xf numFmtId="0" fontId="31" fillId="0" borderId="13" xfId="0" applyFont="1" applyBorder="1"/>
    <xf numFmtId="0" fontId="18" fillId="0" borderId="12" xfId="0" applyFont="1" applyFill="1" applyBorder="1" applyAlignment="1">
      <alignment horizontal="left"/>
    </xf>
    <xf numFmtId="0" fontId="0" fillId="0" borderId="12" xfId="0" applyFont="1" applyFill="1" applyBorder="1" applyAlignment="1">
      <alignment horizontal="left"/>
    </xf>
    <xf numFmtId="14" fontId="0" fillId="0" borderId="0" xfId="0" applyNumberFormat="1"/>
    <xf numFmtId="0" fontId="29" fillId="0" borderId="0" xfId="0" applyNumberFormat="1" applyFont="1" applyAlignment="1">
      <alignment horizontal="left" vertical="center"/>
    </xf>
    <xf numFmtId="0" fontId="0" fillId="0" borderId="0" xfId="0" applyAlignment="1">
      <alignment horizontal="left" indent="1"/>
    </xf>
    <xf numFmtId="0" fontId="39" fillId="0" borderId="0" xfId="0" applyFont="1" applyFill="1" applyAlignment="1">
      <alignment horizontal="left" vertical="center"/>
    </xf>
    <xf numFmtId="0" fontId="27" fillId="40" borderId="0" xfId="0" applyFont="1" applyFill="1" applyAlignment="1">
      <alignment horizontal="left" vertical="center"/>
    </xf>
    <xf numFmtId="0" fontId="40" fillId="41" borderId="0" xfId="0" applyFont="1" applyFill="1"/>
    <xf numFmtId="0" fontId="41" fillId="0" borderId="0" xfId="0" applyFont="1"/>
    <xf numFmtId="0" fontId="42" fillId="0" borderId="0" xfId="0" applyFont="1"/>
    <xf numFmtId="0" fontId="43" fillId="0" borderId="0" xfId="0" applyFont="1"/>
    <xf numFmtId="0" fontId="0" fillId="34" borderId="0" xfId="0" applyFill="1"/>
    <xf numFmtId="0" fontId="44" fillId="0" borderId="0" xfId="0" applyFont="1" applyFill="1"/>
    <xf numFmtId="0" fontId="16" fillId="33" borderId="0" xfId="0" applyFont="1" applyFill="1"/>
    <xf numFmtId="0" fontId="16" fillId="0" borderId="0" xfId="0" applyFont="1" applyFill="1"/>
    <xf numFmtId="0" fontId="0" fillId="0" borderId="0" xfId="0" applyFont="1" applyFill="1"/>
    <xf numFmtId="0" fontId="38" fillId="0" borderId="0" xfId="0" applyFont="1" applyFill="1"/>
    <xf numFmtId="0" fontId="20" fillId="35" borderId="0" xfId="0" applyFont="1" applyFill="1" applyBorder="1" applyAlignment="1"/>
    <xf numFmtId="0" fontId="0" fillId="42" borderId="0" xfId="0" applyFill="1" applyBorder="1" applyAlignment="1"/>
    <xf numFmtId="0" fontId="0" fillId="36" borderId="0" xfId="0" applyFill="1" applyBorder="1" applyAlignment="1"/>
    <xf numFmtId="0" fontId="0" fillId="43" borderId="10" xfId="0" applyFill="1" applyBorder="1" applyAlignment="1"/>
    <xf numFmtId="0" fontId="45" fillId="37" borderId="0" xfId="0" applyFont="1" applyFill="1" applyAlignment="1">
      <alignment horizontal="left"/>
    </xf>
    <xf numFmtId="0" fontId="18" fillId="44" borderId="0" xfId="0" applyFont="1" applyFill="1"/>
    <xf numFmtId="0" fontId="20" fillId="44" borderId="0" xfId="0" applyFont="1" applyFill="1"/>
    <xf numFmtId="0" fontId="0" fillId="44" borderId="0" xfId="0" applyFill="1"/>
    <xf numFmtId="0" fontId="25" fillId="44" borderId="0" xfId="0" applyFont="1" applyFill="1"/>
    <xf numFmtId="0" fontId="17"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font>
        <color rgb="FF9C0006"/>
      </font>
      <fill>
        <patternFill>
          <bgColor rgb="FFFFC7CE"/>
        </patternFill>
      </fill>
    </dxf>
    <dxf>
      <font>
        <b val="0"/>
        <i val="0"/>
        <strike val="0"/>
        <condense val="0"/>
        <extend val="0"/>
        <outline val="0"/>
        <shadow val="0"/>
        <u val="none"/>
        <vertAlign val="baseline"/>
        <sz val="12"/>
        <color auto="1"/>
        <name val="Calibri"/>
        <family val="2"/>
        <scheme val="minor"/>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ill>
        <patternFill patternType="solid">
          <fgColor indexed="64"/>
          <bgColor theme="9" tint="0.39997558519241921"/>
        </patternFill>
      </fill>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2"/>
        <color theme="1"/>
        <name val="Calibri"/>
        <family val="2"/>
        <scheme val="minor"/>
      </font>
    </dxf>
    <dxf>
      <font>
        <color rgb="FF9C0006"/>
      </font>
      <fill>
        <patternFill>
          <bgColor rgb="FFFFC7CE"/>
        </patternFill>
      </fill>
    </dxf>
    <dxf>
      <font>
        <b/>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2"/>
        <color theme="1"/>
        <name val="Calibri"/>
        <family val="2"/>
        <scheme val="minor"/>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E83E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Manufacturing Output -</a:t>
            </a:r>
            <a:r>
              <a:rPr lang="en-GB" baseline="0"/>
              <a:t> </a:t>
            </a:r>
            <a:r>
              <a:rPr lang="en-GB"/>
              <a:t>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Distribution!$G$6</c:f>
              <c:strCache>
                <c:ptCount val="1"/>
                <c:pt idx="0">
                  <c:v>Distribution</c:v>
                </c:pt>
              </c:strCache>
            </c:strRef>
          </c:tx>
          <c:spPr>
            <a:ln w="19050" cap="rnd">
              <a:solidFill>
                <a:schemeClr val="accent1"/>
              </a:solidFill>
              <a:round/>
            </a:ln>
            <a:effectLst/>
          </c:spPr>
          <c:marker>
            <c:symbol val="none"/>
          </c:marker>
          <c:xVal>
            <c:numRef>
              <c:f>Distribution!$F$7:$F$65</c:f>
              <c:numCache>
                <c:formatCode>General</c:formatCode>
                <c:ptCount val="59"/>
                <c:pt idx="0">
                  <c:v>7.8759963000000002E-2</c:v>
                </c:pt>
                <c:pt idx="1">
                  <c:v>8.8658043000000006E-2</c:v>
                </c:pt>
                <c:pt idx="2">
                  <c:v>0.107310858</c:v>
                </c:pt>
                <c:pt idx="3">
                  <c:v>0.114562917</c:v>
                </c:pt>
                <c:pt idx="4">
                  <c:v>0.13194172200000001</c:v>
                </c:pt>
                <c:pt idx="5">
                  <c:v>0.15451456899999999</c:v>
                </c:pt>
                <c:pt idx="6">
                  <c:v>0.17894943199999999</c:v>
                </c:pt>
                <c:pt idx="7">
                  <c:v>0.21537305600000001</c:v>
                </c:pt>
                <c:pt idx="8">
                  <c:v>0.26848948099999997</c:v>
                </c:pt>
                <c:pt idx="9">
                  <c:v>0.33522801499999999</c:v>
                </c:pt>
                <c:pt idx="10">
                  <c:v>0.421011368</c:v>
                </c:pt>
                <c:pt idx="11">
                  <c:v>0.54889041900000002</c:v>
                </c:pt>
                <c:pt idx="12">
                  <c:v>0.78716444399999996</c:v>
                </c:pt>
                <c:pt idx="13">
                  <c:v>1.1486530479999999</c:v>
                </c:pt>
                <c:pt idx="14">
                  <c:v>1.207681891</c:v>
                </c:pt>
                <c:pt idx="15">
                  <c:v>1.397166111</c:v>
                </c:pt>
                <c:pt idx="16">
                  <c:v>1.495588473</c:v>
                </c:pt>
                <c:pt idx="17">
                  <c:v>1.7542018530000001</c:v>
                </c:pt>
                <c:pt idx="18">
                  <c:v>2.3475373789999998</c:v>
                </c:pt>
                <c:pt idx="19">
                  <c:v>3.1556148259999999</c:v>
                </c:pt>
                <c:pt idx="20">
                  <c:v>3.6512703160000002</c:v>
                </c:pt>
                <c:pt idx="21">
                  <c:v>3.5856486959999998</c:v>
                </c:pt>
                <c:pt idx="22">
                  <c:v>3.8172429910000001</c:v>
                </c:pt>
                <c:pt idx="23">
                  <c:v>4.2268338849999996</c:v>
                </c:pt>
                <c:pt idx="24">
                  <c:v>4.2031725829999997</c:v>
                </c:pt>
                <c:pt idx="25">
                  <c:v>3.8534058409999998</c:v>
                </c:pt>
                <c:pt idx="26">
                  <c:v>5.0394507209999997</c:v>
                </c:pt>
                <c:pt idx="27">
                  <c:v>6.6164767329999998</c:v>
                </c:pt>
                <c:pt idx="28">
                  <c:v>7.7081097200000004</c:v>
                </c:pt>
                <c:pt idx="29">
                  <c:v>8.8207455259999996</c:v>
                </c:pt>
                <c:pt idx="30">
                  <c:v>11.57562952</c:v>
                </c:pt>
                <c:pt idx="31">
                  <c:v>12.69355433</c:v>
                </c:pt>
                <c:pt idx="32">
                  <c:v>14.830795889999999</c:v>
                </c:pt>
                <c:pt idx="33">
                  <c:v>17.40925756</c:v>
                </c:pt>
                <c:pt idx="34">
                  <c:v>21.061521089999999</c:v>
                </c:pt>
                <c:pt idx="35">
                  <c:v>22.30907801</c:v>
                </c:pt>
                <c:pt idx="36">
                  <c:v>22.17901401</c:v>
                </c:pt>
                <c:pt idx="37">
                  <c:v>19.449569790000002</c:v>
                </c:pt>
                <c:pt idx="38">
                  <c:v>19.716637169999998</c:v>
                </c:pt>
                <c:pt idx="39">
                  <c:v>24.846287700000001</c:v>
                </c:pt>
                <c:pt idx="40">
                  <c:v>24.182298240000001</c:v>
                </c:pt>
                <c:pt idx="41">
                  <c:v>21.00725568</c:v>
                </c:pt>
                <c:pt idx="42">
                  <c:v>31.196899779999999</c:v>
                </c:pt>
                <c:pt idx="43">
                  <c:v>22.891656430000001</c:v>
                </c:pt>
                <c:pt idx="44">
                  <c:v>34.606164380000003</c:v>
                </c:pt>
                <c:pt idx="45">
                  <c:v>39.502989489999997</c:v>
                </c:pt>
                <c:pt idx="46">
                  <c:v>43.10516887</c:v>
                </c:pt>
                <c:pt idx="47">
                  <c:v>39.856314930000003</c:v>
                </c:pt>
                <c:pt idx="48">
                  <c:v>39.361223789999997</c:v>
                </c:pt>
                <c:pt idx="49">
                  <c:v>49.817601760000002</c:v>
                </c:pt>
                <c:pt idx="50">
                  <c:v>54.704086500000003</c:v>
                </c:pt>
                <c:pt idx="51">
                  <c:v>56.411298709999997</c:v>
                </c:pt>
                <c:pt idx="52">
                  <c:v>54.251578360000003</c:v>
                </c:pt>
                <c:pt idx="53">
                  <c:v>56.672480470000004</c:v>
                </c:pt>
                <c:pt idx="54">
                  <c:v>55.715885950000001</c:v>
                </c:pt>
                <c:pt idx="55">
                  <c:v>55.933116179999999</c:v>
                </c:pt>
                <c:pt idx="56">
                  <c:v>63.00948657</c:v>
                </c:pt>
                <c:pt idx="57">
                  <c:v>77.410587190000001</c:v>
                </c:pt>
                <c:pt idx="58">
                  <c:v>73.677759859999995</c:v>
                </c:pt>
              </c:numCache>
            </c:numRef>
          </c:xVal>
          <c:yVal>
            <c:numRef>
              <c:f>Distribution!$G$7:$G$65</c:f>
              <c:numCache>
                <c:formatCode>General</c:formatCode>
                <c:ptCount val="59"/>
                <c:pt idx="0">
                  <c:v>1.2291294506806121E-2</c:v>
                </c:pt>
                <c:pt idx="1">
                  <c:v>1.2296088977988779E-2</c:v>
                </c:pt>
                <c:pt idx="2">
                  <c:v>1.2305122515552408E-2</c:v>
                </c:pt>
                <c:pt idx="3">
                  <c:v>1.2308634117421143E-2</c:v>
                </c:pt>
                <c:pt idx="4">
                  <c:v>1.2317048018099868E-2</c:v>
                </c:pt>
                <c:pt idx="5">
                  <c:v>1.2327973870919417E-2</c:v>
                </c:pt>
                <c:pt idx="6">
                  <c:v>1.233979748544326E-2</c:v>
                </c:pt>
                <c:pt idx="7">
                  <c:v>1.2357415428820471E-2</c:v>
                </c:pt>
                <c:pt idx="8">
                  <c:v>1.2383092753911178E-2</c:v>
                </c:pt>
                <c:pt idx="9">
                  <c:v>1.2415329784483288E-2</c:v>
                </c:pt>
                <c:pt idx="10">
                  <c:v>1.2456723519881181E-2</c:v>
                </c:pt>
                <c:pt idx="11">
                  <c:v>1.2518338226107395E-2</c:v>
                </c:pt>
                <c:pt idx="12">
                  <c:v>1.2632835674877715E-2</c:v>
                </c:pt>
                <c:pt idx="13">
                  <c:v>1.2805717605336431E-2</c:v>
                </c:pt>
                <c:pt idx="14">
                  <c:v>1.2833847738457341E-2</c:v>
                </c:pt>
                <c:pt idx="15">
                  <c:v>1.2923944986274194E-2</c:v>
                </c:pt>
                <c:pt idx="16">
                  <c:v>1.2970618715832254E-2</c:v>
                </c:pt>
                <c:pt idx="17">
                  <c:v>1.3092832339799224E-2</c:v>
                </c:pt>
                <c:pt idx="18">
                  <c:v>1.3370714490458674E-2</c:v>
                </c:pt>
                <c:pt idx="19">
                  <c:v>1.3742828143739561E-2</c:v>
                </c:pt>
                <c:pt idx="20">
                  <c:v>1.3966989889384348E-2</c:v>
                </c:pt>
                <c:pt idx="21">
                  <c:v>1.3937503932983679E-2</c:v>
                </c:pt>
                <c:pt idx="22">
                  <c:v>1.4041296204808297E-2</c:v>
                </c:pt>
                <c:pt idx="23">
                  <c:v>1.4222953501618913E-2</c:v>
                </c:pt>
                <c:pt idx="24">
                  <c:v>1.4212527931068947E-2</c:v>
                </c:pt>
                <c:pt idx="25">
                  <c:v>1.4057434171541211E-2</c:v>
                </c:pt>
                <c:pt idx="26">
                  <c:v>1.457559996218487E-2</c:v>
                </c:pt>
                <c:pt idx="27">
                  <c:v>1.5226595395880208E-2</c:v>
                </c:pt>
                <c:pt idx="28">
                  <c:v>1.5647704021981932E-2</c:v>
                </c:pt>
                <c:pt idx="29">
                  <c:v>1.6048786835227362E-2</c:v>
                </c:pt>
                <c:pt idx="30">
                  <c:v>1.6902360907459422E-2</c:v>
                </c:pt>
                <c:pt idx="31">
                  <c:v>1.7185651274637642E-2</c:v>
                </c:pt>
                <c:pt idx="32">
                  <c:v>1.7615340978226382E-2</c:v>
                </c:pt>
                <c:pt idx="33">
                  <c:v>1.7924831632767681E-2</c:v>
                </c:pt>
                <c:pt idx="34">
                  <c:v>1.7951861224376059E-2</c:v>
                </c:pt>
                <c:pt idx="35">
                  <c:v>1.7849693953041861E-2</c:v>
                </c:pt>
                <c:pt idx="36">
                  <c:v>1.7862960735753528E-2</c:v>
                </c:pt>
                <c:pt idx="37">
                  <c:v>1.8000084794898428E-2</c:v>
                </c:pt>
                <c:pt idx="38">
                  <c:v>1.7998665278448393E-2</c:v>
                </c:pt>
                <c:pt idx="39">
                  <c:v>1.7472083975686632E-2</c:v>
                </c:pt>
                <c:pt idx="40">
                  <c:v>1.7592384737662121E-2</c:v>
                </c:pt>
                <c:pt idx="41">
                  <c:v>1.7955027329691224E-2</c:v>
                </c:pt>
                <c:pt idx="42">
                  <c:v>1.5636890922721552E-2</c:v>
                </c:pt>
                <c:pt idx="43">
                  <c:v>1.7782874062845278E-2</c:v>
                </c:pt>
                <c:pt idx="44">
                  <c:v>1.424192135395414E-2</c:v>
                </c:pt>
                <c:pt idx="45">
                  <c:v>1.1948118886006151E-2</c:v>
                </c:pt>
                <c:pt idx="46">
                  <c:v>1.0177969620725254E-2</c:v>
                </c:pt>
                <c:pt idx="47">
                  <c:v>1.1775419531128642E-2</c:v>
                </c:pt>
                <c:pt idx="48">
                  <c:v>1.2017262863514148E-2</c:v>
                </c:pt>
                <c:pt idx="49">
                  <c:v>7.0353831106723351E-3</c:v>
                </c:pt>
                <c:pt idx="50">
                  <c:v>5.0755688112879465E-3</c:v>
                </c:pt>
                <c:pt idx="51">
                  <c:v>4.4767842062490015E-3</c:v>
                </c:pt>
                <c:pt idx="52">
                  <c:v>5.2420747483253489E-3</c:v>
                </c:pt>
                <c:pt idx="53">
                  <c:v>4.3893301311441609E-3</c:v>
                </c:pt>
                <c:pt idx="54">
                  <c:v>4.715032557554049E-3</c:v>
                </c:pt>
                <c:pt idx="55">
                  <c:v>4.6397690793471271E-3</c:v>
                </c:pt>
                <c:pt idx="56">
                  <c:v>2.6063494285460303E-3</c:v>
                </c:pt>
                <c:pt idx="57">
                  <c:v>5.8828143781522891E-4</c:v>
                </c:pt>
                <c:pt idx="58">
                  <c:v>9.0105497011872438E-4</c:v>
                </c:pt>
              </c:numCache>
            </c:numRef>
          </c:yVal>
          <c:smooth val="1"/>
          <c:extLst>
            <c:ext xmlns:c16="http://schemas.microsoft.com/office/drawing/2014/chart" uri="{C3380CC4-5D6E-409C-BE32-E72D297353CC}">
              <c16:uniqueId val="{00000000-6AA3-E944-8FAB-50A401A07DD8}"/>
            </c:ext>
          </c:extLst>
        </c:ser>
        <c:dLbls>
          <c:showLegendKey val="0"/>
          <c:showVal val="0"/>
          <c:showCatName val="0"/>
          <c:showSerName val="0"/>
          <c:showPercent val="0"/>
          <c:showBubbleSize val="0"/>
        </c:dLbls>
        <c:axId val="234920448"/>
        <c:axId val="220968464"/>
      </c:scatterChart>
      <c:valAx>
        <c:axId val="2349204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968464"/>
        <c:crosses val="autoZero"/>
        <c:crossBetween val="midCat"/>
      </c:valAx>
      <c:valAx>
        <c:axId val="220968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9204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BOT -</a:t>
            </a:r>
            <a:r>
              <a:rPr lang="en-US" baseline="0"/>
              <a:t> </a:t>
            </a:r>
            <a:r>
              <a:rPr lang="en-US"/>
              <a:t>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Distribution!$I$6</c:f>
              <c:strCache>
                <c:ptCount val="1"/>
                <c:pt idx="0">
                  <c:v>Distribution</c:v>
                </c:pt>
              </c:strCache>
            </c:strRef>
          </c:tx>
          <c:spPr>
            <a:ln w="19050" cap="rnd">
              <a:solidFill>
                <a:schemeClr val="accent1"/>
              </a:solidFill>
              <a:round/>
            </a:ln>
            <a:effectLst/>
          </c:spPr>
          <c:marker>
            <c:symbol val="none"/>
          </c:marker>
          <c:xVal>
            <c:numRef>
              <c:f>Distribution!$H$7:$H$65</c:f>
              <c:numCache>
                <c:formatCode>General</c:formatCode>
                <c:ptCount val="59"/>
                <c:pt idx="0">
                  <c:v>-0.1112962237</c:v>
                </c:pt>
                <c:pt idx="1">
                  <c:v>-8.5946687569999999E-2</c:v>
                </c:pt>
                <c:pt idx="2">
                  <c:v>-0.13373840319999999</c:v>
                </c:pt>
                <c:pt idx="3">
                  <c:v>-9.7118776949999999E-2</c:v>
                </c:pt>
                <c:pt idx="4">
                  <c:v>-0.10786619629999999</c:v>
                </c:pt>
                <c:pt idx="5">
                  <c:v>-7.9184633480000002E-2</c:v>
                </c:pt>
                <c:pt idx="6">
                  <c:v>-9.0977394490000002E-2</c:v>
                </c:pt>
                <c:pt idx="7">
                  <c:v>-7.8139291779999995E-2</c:v>
                </c:pt>
                <c:pt idx="8">
                  <c:v>-0.15680125440000001</c:v>
                </c:pt>
                <c:pt idx="9">
                  <c:v>-0.3650202535</c:v>
                </c:pt>
                <c:pt idx="10">
                  <c:v>-0.46112635569999999</c:v>
                </c:pt>
                <c:pt idx="11">
                  <c:v>-0.42386993150000002</c:v>
                </c:pt>
                <c:pt idx="12">
                  <c:v>-0.33472000000000002</c:v>
                </c:pt>
                <c:pt idx="13">
                  <c:v>-0.78436558960000002</c:v>
                </c:pt>
                <c:pt idx="14">
                  <c:v>-0.52546267800000002</c:v>
                </c:pt>
                <c:pt idx="15">
                  <c:v>-0.4389997048</c:v>
                </c:pt>
                <c:pt idx="16">
                  <c:v>-9.7013113159999997E-2</c:v>
                </c:pt>
                <c:pt idx="17">
                  <c:v>-0.28002787569999998</c:v>
                </c:pt>
                <c:pt idx="18">
                  <c:v>-0.52581354440000005</c:v>
                </c:pt>
                <c:pt idx="19">
                  <c:v>-0.82373769890000004</c:v>
                </c:pt>
                <c:pt idx="20">
                  <c:v>-0.4837941341</c:v>
                </c:pt>
                <c:pt idx="21">
                  <c:v>-0.29469399349999997</c:v>
                </c:pt>
                <c:pt idx="22">
                  <c:v>0.1038785047</c:v>
                </c:pt>
                <c:pt idx="23">
                  <c:v>-3.8570752479999998E-2</c:v>
                </c:pt>
                <c:pt idx="24">
                  <c:v>0.48984137080000001</c:v>
                </c:pt>
                <c:pt idx="25">
                  <c:v>5.7428156199999997E-2</c:v>
                </c:pt>
                <c:pt idx="26">
                  <c:v>0.62092403780000005</c:v>
                </c:pt>
                <c:pt idx="27">
                  <c:v>2.4257834759999999</c:v>
                </c:pt>
                <c:pt idx="28">
                  <c:v>3.3568872989999998</c:v>
                </c:pt>
                <c:pt idx="29">
                  <c:v>3.6335435569999999</c:v>
                </c:pt>
                <c:pt idx="30">
                  <c:v>6.0035311140000003</c:v>
                </c:pt>
                <c:pt idx="31">
                  <c:v>6.3284223449999999</c:v>
                </c:pt>
                <c:pt idx="32">
                  <c:v>5.9905928949999998</c:v>
                </c:pt>
                <c:pt idx="33">
                  <c:v>11.915935579999999</c:v>
                </c:pt>
                <c:pt idx="34">
                  <c:v>14.73698321</c:v>
                </c:pt>
                <c:pt idx="35">
                  <c:v>15.768510640000001</c:v>
                </c:pt>
                <c:pt idx="36">
                  <c:v>14.74764278</c:v>
                </c:pt>
                <c:pt idx="37">
                  <c:v>18.428059269999999</c:v>
                </c:pt>
                <c:pt idx="38">
                  <c:v>14.672861360000001</c:v>
                </c:pt>
                <c:pt idx="39">
                  <c:v>11.85295824</c:v>
                </c:pt>
                <c:pt idx="40">
                  <c:v>27.295660659999999</c:v>
                </c:pt>
                <c:pt idx="41">
                  <c:v>14.812803479999999</c:v>
                </c:pt>
                <c:pt idx="42">
                  <c:v>30.345994560000001</c:v>
                </c:pt>
                <c:pt idx="43">
                  <c:v>17.05121188</c:v>
                </c:pt>
                <c:pt idx="44">
                  <c:v>38.200192260000001</c:v>
                </c:pt>
                <c:pt idx="45">
                  <c:v>45.647114360000003</c:v>
                </c:pt>
                <c:pt idx="46">
                  <c:v>56.581116049999999</c:v>
                </c:pt>
                <c:pt idx="47">
                  <c:v>40.001837590000001</c:v>
                </c:pt>
                <c:pt idx="48">
                  <c:v>45.620075630000002</c:v>
                </c:pt>
                <c:pt idx="49">
                  <c:v>63.09952329</c:v>
                </c:pt>
                <c:pt idx="50">
                  <c:v>76.980203529999997</c:v>
                </c:pt>
                <c:pt idx="51">
                  <c:v>71.488597260000006</c:v>
                </c:pt>
                <c:pt idx="52">
                  <c:v>71.092623669999995</c:v>
                </c:pt>
                <c:pt idx="53">
                  <c:v>73.800331470000003</c:v>
                </c:pt>
                <c:pt idx="54">
                  <c:v>84.078411410000001</c:v>
                </c:pt>
                <c:pt idx="55">
                  <c:v>83.608396670000005</c:v>
                </c:pt>
                <c:pt idx="56">
                  <c:v>86.827069300000005</c:v>
                </c:pt>
                <c:pt idx="57">
                  <c:v>106.09638200000001</c:v>
                </c:pt>
                <c:pt idx="58">
                  <c:v>103.75392170000001</c:v>
                </c:pt>
              </c:numCache>
            </c:numRef>
          </c:xVal>
          <c:yVal>
            <c:numRef>
              <c:f>Distribution!$I$7:$I$65</c:f>
              <c:numCache>
                <c:formatCode>General</c:formatCode>
                <c:ptCount val="59"/>
                <c:pt idx="0">
                  <c:v>1.0064323123451093E-2</c:v>
                </c:pt>
                <c:pt idx="1">
                  <c:v>1.0069899126997697E-2</c:v>
                </c:pt>
                <c:pt idx="2">
                  <c:v>1.0059383721599756E-2</c:v>
                </c:pt>
                <c:pt idx="3">
                  <c:v>1.0067442092424061E-2</c:v>
                </c:pt>
                <c:pt idx="4">
                  <c:v>1.0065077812922795E-2</c:v>
                </c:pt>
                <c:pt idx="5">
                  <c:v>1.007138594921134E-2</c:v>
                </c:pt>
                <c:pt idx="6">
                  <c:v>1.0068792827118107E-2</c:v>
                </c:pt>
                <c:pt idx="7">
                  <c:v>1.0071615773882065E-2</c:v>
                </c:pt>
                <c:pt idx="8">
                  <c:v>1.0054304868812614E-2</c:v>
                </c:pt>
                <c:pt idx="9">
                  <c:v>1.0008321947794808E-2</c:v>
                </c:pt>
                <c:pt idx="10">
                  <c:v>9.9870202866446569E-3</c:v>
                </c:pt>
                <c:pt idx="11">
                  <c:v>9.9952838403763195E-3</c:v>
                </c:pt>
                <c:pt idx="12">
                  <c:v>1.0015027811930859E-2</c:v>
                </c:pt>
                <c:pt idx="13">
                  <c:v>9.9150232848544441E-3</c:v>
                </c:pt>
                <c:pt idx="14">
                  <c:v>9.9727332624686225E-3</c:v>
                </c:pt>
                <c:pt idx="15">
                  <c:v>9.9919289027981494E-3</c:v>
                </c:pt>
                <c:pt idx="16">
                  <c:v>1.0067465333837032E-2</c:v>
                </c:pt>
                <c:pt idx="17">
                  <c:v>1.0027119588650095E-2</c:v>
                </c:pt>
                <c:pt idx="18">
                  <c:v>9.9726552872147697E-3</c:v>
                </c:pt>
                <c:pt idx="19">
                  <c:v>9.9062172578968759E-3</c:v>
                </c:pt>
                <c:pt idx="20">
                  <c:v>9.9819889680203226E-3</c:v>
                </c:pt>
                <c:pt idx="21">
                  <c:v>1.0023878647723352E-2</c:v>
                </c:pt>
                <c:pt idx="22">
                  <c:v>1.0111542075473991E-2</c:v>
                </c:pt>
                <c:pt idx="23">
                  <c:v>1.0080310768736023E-2</c:v>
                </c:pt>
                <c:pt idx="24">
                  <c:v>1.0195591371908782E-2</c:v>
                </c:pt>
                <c:pt idx="25">
                  <c:v>1.0101370369360088E-2</c:v>
                </c:pt>
                <c:pt idx="26">
                  <c:v>1.0223942597126929E-2</c:v>
                </c:pt>
                <c:pt idx="27">
                  <c:v>1.0603545569804061E-2</c:v>
                </c:pt>
                <c:pt idx="28">
                  <c:v>1.0790857051072803E-2</c:v>
                </c:pt>
                <c:pt idx="29">
                  <c:v>1.0845302982330151E-2</c:v>
                </c:pt>
                <c:pt idx="30">
                  <c:v>1.1287028410631771E-2</c:v>
                </c:pt>
                <c:pt idx="31">
                  <c:v>1.1343912844539488E-2</c:v>
                </c:pt>
                <c:pt idx="32">
                  <c:v>1.1284743901159291E-2</c:v>
                </c:pt>
                <c:pt idx="33">
                  <c:v>1.2162115404453291E-2</c:v>
                </c:pt>
                <c:pt idx="34">
                  <c:v>1.2446206919518865E-2</c:v>
                </c:pt>
                <c:pt idx="35">
                  <c:v>1.2526374485794869E-2</c:v>
                </c:pt>
                <c:pt idx="36">
                  <c:v>1.2447101658084048E-2</c:v>
                </c:pt>
                <c:pt idx="37">
                  <c:v>1.2671990139767541E-2</c:v>
                </c:pt>
                <c:pt idx="38">
                  <c:v>1.2440795682774845E-2</c:v>
                </c:pt>
                <c:pt idx="39">
                  <c:v>1.2154724280650446E-2</c:v>
                </c:pt>
                <c:pt idx="40">
                  <c:v>1.2502244179790782E-2</c:v>
                </c:pt>
                <c:pt idx="41">
                  <c:v>1.2452541177972946E-2</c:v>
                </c:pt>
                <c:pt idx="42">
                  <c:v>1.221625756675419E-2</c:v>
                </c:pt>
                <c:pt idx="43">
                  <c:v>1.2607721808226604E-2</c:v>
                </c:pt>
                <c:pt idx="44">
                  <c:v>1.1018721817900881E-2</c:v>
                </c:pt>
                <c:pt idx="45">
                  <c:v>9.4289337260722444E-3</c:v>
                </c:pt>
                <c:pt idx="46">
                  <c:v>6.7715231192260099E-3</c:v>
                </c:pt>
                <c:pt idx="47">
                  <c:v>1.0666158988117827E-2</c:v>
                </c:pt>
                <c:pt idx="48">
                  <c:v>9.435232833792986E-3</c:v>
                </c:pt>
                <c:pt idx="49">
                  <c:v>5.246002063863906E-3</c:v>
                </c:pt>
                <c:pt idx="50">
                  <c:v>2.6374048055540981E-3</c:v>
                </c:pt>
                <c:pt idx="51">
                  <c:v>3.5441717855645197E-3</c:v>
                </c:pt>
                <c:pt idx="52">
                  <c:v>3.6162073101004698E-3</c:v>
                </c:pt>
                <c:pt idx="53">
                  <c:v>3.141338009726559E-3</c:v>
                </c:pt>
                <c:pt idx="54">
                  <c:v>1.7200487487062427E-3</c:v>
                </c:pt>
                <c:pt idx="55">
                  <c:v>1.7722353719804916E-3</c:v>
                </c:pt>
                <c:pt idx="56">
                  <c:v>1.4377196086890135E-3</c:v>
                </c:pt>
                <c:pt idx="57">
                  <c:v>3.296248486783143E-4</c:v>
                </c:pt>
                <c:pt idx="58">
                  <c:v>4.0229335273759832E-4</c:v>
                </c:pt>
              </c:numCache>
            </c:numRef>
          </c:yVal>
          <c:smooth val="1"/>
          <c:extLst>
            <c:ext xmlns:c16="http://schemas.microsoft.com/office/drawing/2014/chart" uri="{C3380CC4-5D6E-409C-BE32-E72D297353CC}">
              <c16:uniqueId val="{00000000-AB64-254E-9C66-6E7CF874DCC2}"/>
            </c:ext>
          </c:extLst>
        </c:ser>
        <c:dLbls>
          <c:showLegendKey val="0"/>
          <c:showVal val="0"/>
          <c:showCatName val="0"/>
          <c:showSerName val="0"/>
          <c:showPercent val="0"/>
          <c:showBubbleSize val="0"/>
        </c:dLbls>
        <c:axId val="229542224"/>
        <c:axId val="222086544"/>
      </c:scatterChart>
      <c:valAx>
        <c:axId val="2295422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086544"/>
        <c:crosses val="autoZero"/>
        <c:crossBetween val="midCat"/>
      </c:valAx>
      <c:valAx>
        <c:axId val="222086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5422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 Migration</a:t>
            </a:r>
            <a:r>
              <a:rPr lang="en-US" baseline="0"/>
              <a:t> -</a:t>
            </a:r>
            <a:r>
              <a:rPr lang="en-US"/>
              <a:t>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Distribution!$K$6</c:f>
              <c:strCache>
                <c:ptCount val="1"/>
                <c:pt idx="0">
                  <c:v>Distribution</c:v>
                </c:pt>
              </c:strCache>
            </c:strRef>
          </c:tx>
          <c:spPr>
            <a:ln w="19050" cap="rnd">
              <a:solidFill>
                <a:schemeClr val="accent1"/>
              </a:solidFill>
              <a:round/>
            </a:ln>
            <a:effectLst/>
          </c:spPr>
          <c:marker>
            <c:symbol val="none"/>
          </c:marker>
          <c:xVal>
            <c:numRef>
              <c:f>Distribution!$J$7:$J$65</c:f>
              <c:numCache>
                <c:formatCode>General</c:formatCode>
                <c:ptCount val="59"/>
                <c:pt idx="0">
                  <c:v>3.734</c:v>
                </c:pt>
                <c:pt idx="1">
                  <c:v>1.891</c:v>
                </c:pt>
                <c:pt idx="2">
                  <c:v>4.9000000000000002E-2</c:v>
                </c:pt>
                <c:pt idx="3">
                  <c:v>3.2000000000000001E-2</c:v>
                </c:pt>
                <c:pt idx="4">
                  <c:v>1.4999999999999999E-2</c:v>
                </c:pt>
                <c:pt idx="5">
                  <c:v>-3.0000000000000001E-3</c:v>
                </c:pt>
                <c:pt idx="6">
                  <c:v>-0.02</c:v>
                </c:pt>
                <c:pt idx="7">
                  <c:v>-3.6999999999999998E-2</c:v>
                </c:pt>
                <c:pt idx="8">
                  <c:v>7.9000000000000001E-2</c:v>
                </c:pt>
                <c:pt idx="9">
                  <c:v>0.19500000000000001</c:v>
                </c:pt>
                <c:pt idx="10">
                  <c:v>0.311</c:v>
                </c:pt>
                <c:pt idx="11">
                  <c:v>0.42699999999999999</c:v>
                </c:pt>
                <c:pt idx="12">
                  <c:v>0.54300000000000004</c:v>
                </c:pt>
                <c:pt idx="13">
                  <c:v>0.67900000000000005</c:v>
                </c:pt>
                <c:pt idx="14">
                  <c:v>0.81499999999999995</c:v>
                </c:pt>
                <c:pt idx="15">
                  <c:v>0.95</c:v>
                </c:pt>
                <c:pt idx="16">
                  <c:v>1.0860000000000001</c:v>
                </c:pt>
                <c:pt idx="17">
                  <c:v>1.222</c:v>
                </c:pt>
                <c:pt idx="18">
                  <c:v>3.1320000000000001</c:v>
                </c:pt>
                <c:pt idx="19">
                  <c:v>5.0419999999999998</c:v>
                </c:pt>
                <c:pt idx="20">
                  <c:v>6.952</c:v>
                </c:pt>
                <c:pt idx="21">
                  <c:v>8.8620000000000001</c:v>
                </c:pt>
                <c:pt idx="22">
                  <c:v>10.772</c:v>
                </c:pt>
                <c:pt idx="23">
                  <c:v>10.294</c:v>
                </c:pt>
                <c:pt idx="24">
                  <c:v>9.3369999999999997</c:v>
                </c:pt>
                <c:pt idx="25">
                  <c:v>9.8149999999999995</c:v>
                </c:pt>
                <c:pt idx="26">
                  <c:v>8.8580000000000005</c:v>
                </c:pt>
                <c:pt idx="27">
                  <c:v>8.3800000000000008</c:v>
                </c:pt>
                <c:pt idx="28">
                  <c:v>10.348000000000001</c:v>
                </c:pt>
                <c:pt idx="29">
                  <c:v>12.316000000000001</c:v>
                </c:pt>
                <c:pt idx="30">
                  <c:v>14.284000000000001</c:v>
                </c:pt>
                <c:pt idx="31">
                  <c:v>16.251999999999999</c:v>
                </c:pt>
                <c:pt idx="32">
                  <c:v>18.22</c:v>
                </c:pt>
                <c:pt idx="33">
                  <c:v>17.981000000000002</c:v>
                </c:pt>
                <c:pt idx="34">
                  <c:v>17.742000000000001</c:v>
                </c:pt>
                <c:pt idx="35">
                  <c:v>17.504000000000001</c:v>
                </c:pt>
                <c:pt idx="36">
                  <c:v>17.265000000000001</c:v>
                </c:pt>
                <c:pt idx="37">
                  <c:v>17.026</c:v>
                </c:pt>
                <c:pt idx="38">
                  <c:v>14.516</c:v>
                </c:pt>
                <c:pt idx="39">
                  <c:v>12.005000000000001</c:v>
                </c:pt>
                <c:pt idx="40">
                  <c:v>4.4740000000000002</c:v>
                </c:pt>
                <c:pt idx="41">
                  <c:v>9.4949999999999992</c:v>
                </c:pt>
                <c:pt idx="42">
                  <c:v>9.7200000000000006</c:v>
                </c:pt>
                <c:pt idx="43">
                  <c:v>6.984</c:v>
                </c:pt>
                <c:pt idx="44">
                  <c:v>14.967000000000001</c:v>
                </c:pt>
                <c:pt idx="45">
                  <c:v>20.213000000000001</c:v>
                </c:pt>
                <c:pt idx="46">
                  <c:v>25.46</c:v>
                </c:pt>
                <c:pt idx="47">
                  <c:v>30.706</c:v>
                </c:pt>
                <c:pt idx="48">
                  <c:v>26.93</c:v>
                </c:pt>
                <c:pt idx="49">
                  <c:v>23.154</c:v>
                </c:pt>
                <c:pt idx="50">
                  <c:v>19.378</c:v>
                </c:pt>
                <c:pt idx="51">
                  <c:v>15.602</c:v>
                </c:pt>
                <c:pt idx="52">
                  <c:v>11.826000000000001</c:v>
                </c:pt>
                <c:pt idx="53">
                  <c:v>10.406000000000001</c:v>
                </c:pt>
                <c:pt idx="54">
                  <c:v>8.9849999999999994</c:v>
                </c:pt>
                <c:pt idx="55">
                  <c:v>7.5650000000000004</c:v>
                </c:pt>
                <c:pt idx="56">
                  <c:v>6.1440000000000001</c:v>
                </c:pt>
                <c:pt idx="57">
                  <c:v>4.7240000000000002</c:v>
                </c:pt>
                <c:pt idx="58">
                  <c:v>4.6859999999999999</c:v>
                </c:pt>
              </c:numCache>
            </c:numRef>
          </c:xVal>
          <c:yVal>
            <c:numRef>
              <c:f>Distribution!$K$7:$K$65</c:f>
              <c:numCache>
                <c:formatCode>General</c:formatCode>
                <c:ptCount val="59"/>
                <c:pt idx="0">
                  <c:v>3.996891856789337E-2</c:v>
                </c:pt>
                <c:pt idx="1">
                  <c:v>3.3097212843204597E-2</c:v>
                </c:pt>
                <c:pt idx="2">
                  <c:v>2.5949323167991697E-2</c:v>
                </c:pt>
                <c:pt idx="3">
                  <c:v>2.5884520661859079E-2</c:v>
                </c:pt>
                <c:pt idx="4">
                  <c:v>2.5819759603389662E-2</c:v>
                </c:pt>
                <c:pt idx="5">
                  <c:v>2.5751234802411583E-2</c:v>
                </c:pt>
                <c:pt idx="6">
                  <c:v>2.5686560647910837E-2</c:v>
                </c:pt>
                <c:pt idx="7">
                  <c:v>2.5621929462939463E-2</c:v>
                </c:pt>
                <c:pt idx="8">
                  <c:v>2.6063780105554511E-2</c:v>
                </c:pt>
                <c:pt idx="9">
                  <c:v>2.650749552045267E-2</c:v>
                </c:pt>
                <c:pt idx="10">
                  <c:v>2.6952913189073013E-2</c:v>
                </c:pt>
                <c:pt idx="11">
                  <c:v>2.7399866726395578E-2</c:v>
                </c:pt>
                <c:pt idx="12">
                  <c:v>2.784818596164023E-2</c:v>
                </c:pt>
                <c:pt idx="13">
                  <c:v>2.8375306454340186E-2</c:v>
                </c:pt>
                <c:pt idx="14">
                  <c:v>2.8903778522604218E-2</c:v>
                </c:pt>
                <c:pt idx="15">
                  <c:v>2.9429412317637554E-2</c:v>
                </c:pt>
                <c:pt idx="16">
                  <c:v>2.9959697390630292E-2</c:v>
                </c:pt>
                <c:pt idx="17">
                  <c:v>3.0490438138593728E-2</c:v>
                </c:pt>
                <c:pt idx="18">
                  <c:v>3.7807462174248692E-2</c:v>
                </c:pt>
                <c:pt idx="19">
                  <c:v>4.4200928329356751E-2</c:v>
                </c:pt>
                <c:pt idx="20">
                  <c:v>4.8722016918063042E-2</c:v>
                </c:pt>
                <c:pt idx="21">
                  <c:v>5.0635969421540312E-2</c:v>
                </c:pt>
                <c:pt idx="22">
                  <c:v>4.9617285715833251E-2</c:v>
                </c:pt>
                <c:pt idx="23">
                  <c:v>5.0146400675588898E-2</c:v>
                </c:pt>
                <c:pt idx="24">
                  <c:v>5.0658463568654916E-2</c:v>
                </c:pt>
                <c:pt idx="25">
                  <c:v>5.0495222878930865E-2</c:v>
                </c:pt>
                <c:pt idx="26">
                  <c:v>5.0634997458364535E-2</c:v>
                </c:pt>
                <c:pt idx="27">
                  <c:v>5.0425181448889966E-2</c:v>
                </c:pt>
                <c:pt idx="28">
                  <c:v>5.0095595800430548E-2</c:v>
                </c:pt>
                <c:pt idx="29">
                  <c:v>4.6753671539120356E-2</c:v>
                </c:pt>
                <c:pt idx="30">
                  <c:v>4.0991706215379078E-2</c:v>
                </c:pt>
                <c:pt idx="31">
                  <c:v>3.3762948660237095E-2</c:v>
                </c:pt>
                <c:pt idx="32">
                  <c:v>2.6124551300790867E-2</c:v>
                </c:pt>
                <c:pt idx="33">
                  <c:v>2.7041090354331016E-2</c:v>
                </c:pt>
                <c:pt idx="34">
                  <c:v>2.7964003435823278E-2</c:v>
                </c:pt>
                <c:pt idx="35">
                  <c:v>2.8887889019381972E-2</c:v>
                </c:pt>
                <c:pt idx="36">
                  <c:v>2.9818940295814847E-2</c:v>
                </c:pt>
                <c:pt idx="37">
                  <c:v>3.075164781025274E-2</c:v>
                </c:pt>
                <c:pt idx="38">
                  <c:v>4.019521348008652E-2</c:v>
                </c:pt>
                <c:pt idx="39">
                  <c:v>4.7463450664391768E-2</c:v>
                </c:pt>
                <c:pt idx="40">
                  <c:v>4.2454447092875658E-2</c:v>
                </c:pt>
                <c:pt idx="41">
                  <c:v>5.062508962834595E-2</c:v>
                </c:pt>
                <c:pt idx="42">
                  <c:v>5.0542456005079534E-2</c:v>
                </c:pt>
                <c:pt idx="43">
                  <c:v>4.8777118871754413E-2</c:v>
                </c:pt>
                <c:pt idx="44">
                  <c:v>3.8594856918964957E-2</c:v>
                </c:pt>
                <c:pt idx="45">
                  <c:v>1.8905454170180202E-2</c:v>
                </c:pt>
                <c:pt idx="46">
                  <c:v>5.9389711788372596E-3</c:v>
                </c:pt>
                <c:pt idx="47">
                  <c:v>1.1969979997632841E-3</c:v>
                </c:pt>
                <c:pt idx="48">
                  <c:v>3.9649249167191493E-3</c:v>
                </c:pt>
                <c:pt idx="49">
                  <c:v>1.0434658142372219E-2</c:v>
                </c:pt>
                <c:pt idx="50">
                  <c:v>2.1818415007093708E-2</c:v>
                </c:pt>
                <c:pt idx="51">
                  <c:v>3.6246817899707622E-2</c:v>
                </c:pt>
                <c:pt idx="52">
                  <c:v>4.7842987263694202E-2</c:v>
                </c:pt>
                <c:pt idx="53">
                  <c:v>5.0038462881223759E-2</c:v>
                </c:pt>
                <c:pt idx="54">
                  <c:v>5.0659482636433682E-2</c:v>
                </c:pt>
                <c:pt idx="55">
                  <c:v>4.9645640620100288E-2</c:v>
                </c:pt>
                <c:pt idx="56">
                  <c:v>4.7092603543865894E-2</c:v>
                </c:pt>
                <c:pt idx="57">
                  <c:v>4.3242198660339001E-2</c:v>
                </c:pt>
                <c:pt idx="58">
                  <c:v>4.3124327291443269E-2</c:v>
                </c:pt>
              </c:numCache>
            </c:numRef>
          </c:yVal>
          <c:smooth val="1"/>
          <c:extLst>
            <c:ext xmlns:c16="http://schemas.microsoft.com/office/drawing/2014/chart" uri="{C3380CC4-5D6E-409C-BE32-E72D297353CC}">
              <c16:uniqueId val="{00000000-EB42-8343-A266-D53B27FC7340}"/>
            </c:ext>
          </c:extLst>
        </c:ser>
        <c:dLbls>
          <c:showLegendKey val="0"/>
          <c:showVal val="0"/>
          <c:showCatName val="0"/>
          <c:showSerName val="0"/>
          <c:showPercent val="0"/>
          <c:showBubbleSize val="0"/>
        </c:dLbls>
        <c:axId val="236096832"/>
        <c:axId val="221494224"/>
      </c:scatterChart>
      <c:valAx>
        <c:axId val="236096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494224"/>
        <c:crosses val="autoZero"/>
        <c:crossBetween val="midCat"/>
      </c:valAx>
      <c:valAx>
        <c:axId val="221494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0968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Population -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Distribution!$M$6</c:f>
              <c:strCache>
                <c:ptCount val="1"/>
                <c:pt idx="0">
                  <c:v>Distribution</c:v>
                </c:pt>
              </c:strCache>
            </c:strRef>
          </c:tx>
          <c:spPr>
            <a:ln w="19050" cap="rnd">
              <a:solidFill>
                <a:schemeClr val="accent1"/>
              </a:solidFill>
              <a:round/>
            </a:ln>
            <a:effectLst/>
          </c:spPr>
          <c:marker>
            <c:symbol val="none"/>
          </c:marker>
          <c:xVal>
            <c:numRef>
              <c:f>Distribution!$L$7:$L$65</c:f>
              <c:numCache>
                <c:formatCode>General</c:formatCode>
                <c:ptCount val="59"/>
                <c:pt idx="0">
                  <c:v>1.7023999999999999</c:v>
                </c:pt>
                <c:pt idx="1">
                  <c:v>1.7502</c:v>
                </c:pt>
                <c:pt idx="2">
                  <c:v>1.7949999999999999</c:v>
                </c:pt>
                <c:pt idx="3">
                  <c:v>1.8415999999999999</c:v>
                </c:pt>
                <c:pt idx="4">
                  <c:v>1.8869</c:v>
                </c:pt>
                <c:pt idx="5">
                  <c:v>1.9343999999999999</c:v>
                </c:pt>
                <c:pt idx="6">
                  <c:v>1.9776</c:v>
                </c:pt>
                <c:pt idx="7">
                  <c:v>2.012</c:v>
                </c:pt>
                <c:pt idx="8">
                  <c:v>2.0425</c:v>
                </c:pt>
                <c:pt idx="9">
                  <c:v>2.0745070000000001</c:v>
                </c:pt>
                <c:pt idx="10">
                  <c:v>2.1128999999999998</c:v>
                </c:pt>
                <c:pt idx="11">
                  <c:v>2.1524000000000001</c:v>
                </c:pt>
                <c:pt idx="12">
                  <c:v>2.1930000000000001</c:v>
                </c:pt>
                <c:pt idx="13">
                  <c:v>2.2298</c:v>
                </c:pt>
                <c:pt idx="14">
                  <c:v>2.2625999999999999</c:v>
                </c:pt>
                <c:pt idx="15">
                  <c:v>2.2932999999999999</c:v>
                </c:pt>
                <c:pt idx="16">
                  <c:v>2.3252999999999999</c:v>
                </c:pt>
                <c:pt idx="17">
                  <c:v>2.3536000000000001</c:v>
                </c:pt>
                <c:pt idx="18">
                  <c:v>2.3835000000000002</c:v>
                </c:pt>
                <c:pt idx="19">
                  <c:v>2.413945</c:v>
                </c:pt>
                <c:pt idx="20">
                  <c:v>2.5328349999999999</c:v>
                </c:pt>
                <c:pt idx="21">
                  <c:v>2.6464660000000002</c:v>
                </c:pt>
                <c:pt idx="22">
                  <c:v>2.6810610000000001</c:v>
                </c:pt>
                <c:pt idx="23">
                  <c:v>2.732221</c:v>
                </c:pt>
                <c:pt idx="24">
                  <c:v>2.7333729999999998</c:v>
                </c:pt>
                <c:pt idx="25">
                  <c:v>2.735957</c:v>
                </c:pt>
                <c:pt idx="26">
                  <c:v>2.7747890000000002</c:v>
                </c:pt>
                <c:pt idx="27">
                  <c:v>2.8461080000000001</c:v>
                </c:pt>
                <c:pt idx="28">
                  <c:v>2.930901</c:v>
                </c:pt>
                <c:pt idx="29">
                  <c:v>3.047132</c:v>
                </c:pt>
                <c:pt idx="30">
                  <c:v>3.1350829999999998</c:v>
                </c:pt>
                <c:pt idx="31">
                  <c:v>3.2306979999999998</c:v>
                </c:pt>
                <c:pt idx="32">
                  <c:v>3.3134709999999998</c:v>
                </c:pt>
                <c:pt idx="33">
                  <c:v>3.4190480000000001</c:v>
                </c:pt>
                <c:pt idx="34">
                  <c:v>3.5245060000000001</c:v>
                </c:pt>
                <c:pt idx="35">
                  <c:v>3.6707040000000002</c:v>
                </c:pt>
                <c:pt idx="36">
                  <c:v>3.7960379999999998</c:v>
                </c:pt>
                <c:pt idx="37">
                  <c:v>3.9272130000000001</c:v>
                </c:pt>
                <c:pt idx="38">
                  <c:v>3.958723</c:v>
                </c:pt>
                <c:pt idx="39">
                  <c:v>4.0278869999999998</c:v>
                </c:pt>
                <c:pt idx="40">
                  <c:v>4.1148259999999999</c:v>
                </c:pt>
                <c:pt idx="41">
                  <c:v>4.1380119999999998</c:v>
                </c:pt>
                <c:pt idx="42">
                  <c:v>4.1666639999999999</c:v>
                </c:pt>
                <c:pt idx="43">
                  <c:v>4.1759500000000003</c:v>
                </c:pt>
                <c:pt idx="44">
                  <c:v>4.2657619999999996</c:v>
                </c:pt>
                <c:pt idx="45">
                  <c:v>4.4013650000000002</c:v>
                </c:pt>
                <c:pt idx="46">
                  <c:v>4.5885990000000003</c:v>
                </c:pt>
                <c:pt idx="47">
                  <c:v>4.8393959999999998</c:v>
                </c:pt>
                <c:pt idx="48">
                  <c:v>4.9875730000000003</c:v>
                </c:pt>
                <c:pt idx="49">
                  <c:v>5.0767319999999998</c:v>
                </c:pt>
                <c:pt idx="50">
                  <c:v>5.1836880000000001</c:v>
                </c:pt>
                <c:pt idx="51">
                  <c:v>5.3124370000000001</c:v>
                </c:pt>
                <c:pt idx="52">
                  <c:v>5.3991619999999996</c:v>
                </c:pt>
                <c:pt idx="53">
                  <c:v>5.4697240000000003</c:v>
                </c:pt>
                <c:pt idx="54">
                  <c:v>5.5350020000000004</c:v>
                </c:pt>
                <c:pt idx="55">
                  <c:v>5.6072829999999998</c:v>
                </c:pt>
                <c:pt idx="56">
                  <c:v>5.6122529999999999</c:v>
                </c:pt>
                <c:pt idx="57">
                  <c:v>5.6386760000000002</c:v>
                </c:pt>
                <c:pt idx="58">
                  <c:v>5.7035689999999999</c:v>
                </c:pt>
              </c:numCache>
            </c:numRef>
          </c:xVal>
          <c:yVal>
            <c:numRef>
              <c:f>Distribution!$M$7:$M$65</c:f>
              <c:numCache>
                <c:formatCode>General</c:formatCode>
                <c:ptCount val="59"/>
                <c:pt idx="0">
                  <c:v>0.1301168446509762</c:v>
                </c:pt>
                <c:pt idx="1">
                  <c:v>0.13676210188320256</c:v>
                </c:pt>
                <c:pt idx="2">
                  <c:v>0.14311127339887053</c:v>
                </c:pt>
                <c:pt idx="3">
                  <c:v>0.14982771312793502</c:v>
                </c:pt>
                <c:pt idx="4">
                  <c:v>0.15645386993219221</c:v>
                </c:pt>
                <c:pt idx="5">
                  <c:v>0.1634900320787912</c:v>
                </c:pt>
                <c:pt idx="6">
                  <c:v>0.16995411859758686</c:v>
                </c:pt>
                <c:pt idx="7">
                  <c:v>0.17513668700828872</c:v>
                </c:pt>
                <c:pt idx="8">
                  <c:v>0.17975181156866538</c:v>
                </c:pt>
                <c:pt idx="9">
                  <c:v>0.1846096351056172</c:v>
                </c:pt>
                <c:pt idx="10">
                  <c:v>0.19044826010163154</c:v>
                </c:pt>
                <c:pt idx="11">
                  <c:v>0.19645786144324376</c:v>
                </c:pt>
                <c:pt idx="12">
                  <c:v>0.202625206477211</c:v>
                </c:pt>
                <c:pt idx="13">
                  <c:v>0.2081958841661401</c:v>
                </c:pt>
                <c:pt idx="14">
                  <c:v>0.21313696731390544</c:v>
                </c:pt>
                <c:pt idx="15">
                  <c:v>0.21773438810131054</c:v>
                </c:pt>
                <c:pt idx="16">
                  <c:v>0.22249166826443656</c:v>
                </c:pt>
                <c:pt idx="17">
                  <c:v>0.22666377158676385</c:v>
                </c:pt>
                <c:pt idx="18">
                  <c:v>0.2310303320294875</c:v>
                </c:pt>
                <c:pt idx="19">
                  <c:v>0.23542688936230827</c:v>
                </c:pt>
                <c:pt idx="20">
                  <c:v>0.25200125939727452</c:v>
                </c:pt>
                <c:pt idx="21">
                  <c:v>0.26670699586388502</c:v>
                </c:pt>
                <c:pt idx="22">
                  <c:v>0.27091515705464464</c:v>
                </c:pt>
                <c:pt idx="23">
                  <c:v>0.27687809371886057</c:v>
                </c:pt>
                <c:pt idx="24">
                  <c:v>0.27700861597921522</c:v>
                </c:pt>
                <c:pt idx="25">
                  <c:v>0.27730076676832438</c:v>
                </c:pt>
                <c:pt idx="26">
                  <c:v>0.28158603097421647</c:v>
                </c:pt>
                <c:pt idx="27">
                  <c:v>0.28891507524980259</c:v>
                </c:pt>
                <c:pt idx="28">
                  <c:v>0.29664015970143987</c:v>
                </c:pt>
                <c:pt idx="29">
                  <c:v>0.30531483354202821</c:v>
                </c:pt>
                <c:pt idx="30">
                  <c:v>0.31029008258058188</c:v>
                </c:pt>
                <c:pt idx="31">
                  <c:v>0.31405293044682453</c:v>
                </c:pt>
                <c:pt idx="32">
                  <c:v>0.31587727434634638</c:v>
                </c:pt>
                <c:pt idx="33">
                  <c:v>0.31623614371620484</c:v>
                </c:pt>
                <c:pt idx="34">
                  <c:v>0.31438731519342128</c:v>
                </c:pt>
                <c:pt idx="35">
                  <c:v>0.30825542591021399</c:v>
                </c:pt>
                <c:pt idx="36">
                  <c:v>0.29986791050523581</c:v>
                </c:pt>
                <c:pt idx="37">
                  <c:v>0.28826784211846845</c:v>
                </c:pt>
                <c:pt idx="38">
                  <c:v>0.28508897600037258</c:v>
                </c:pt>
                <c:pt idx="39">
                  <c:v>0.2776253006979591</c:v>
                </c:pt>
                <c:pt idx="40">
                  <c:v>0.26737663456325361</c:v>
                </c:pt>
                <c:pt idx="41">
                  <c:v>0.26449544531617158</c:v>
                </c:pt>
                <c:pt idx="42">
                  <c:v>0.2608560300762735</c:v>
                </c:pt>
                <c:pt idx="43">
                  <c:v>0.25965852444857351</c:v>
                </c:pt>
                <c:pt idx="44">
                  <c:v>0.24766245988717361</c:v>
                </c:pt>
                <c:pt idx="45">
                  <c:v>0.22838633237502468</c:v>
                </c:pt>
                <c:pt idx="46">
                  <c:v>0.20036747022276968</c:v>
                </c:pt>
                <c:pt idx="47">
                  <c:v>0.16243725300178088</c:v>
                </c:pt>
                <c:pt idx="48">
                  <c:v>0.14085233405893402</c:v>
                </c:pt>
                <c:pt idx="49">
                  <c:v>0.12841503623927422</c:v>
                </c:pt>
                <c:pt idx="50">
                  <c:v>0.11417983985229371</c:v>
                </c:pt>
                <c:pt idx="51">
                  <c:v>9.8179772216032649E-2</c:v>
                </c:pt>
                <c:pt idx="52">
                  <c:v>8.8166620417738692E-2</c:v>
                </c:pt>
                <c:pt idx="53">
                  <c:v>8.0496622312842617E-2</c:v>
                </c:pt>
                <c:pt idx="54">
                  <c:v>7.3790451972253451E-2</c:v>
                </c:pt>
                <c:pt idx="55">
                  <c:v>6.6805494576646404E-2</c:v>
                </c:pt>
                <c:pt idx="56">
                  <c:v>6.6342246572669586E-2</c:v>
                </c:pt>
                <c:pt idx="57">
                  <c:v>6.3916118429806795E-2</c:v>
                </c:pt>
                <c:pt idx="58">
                  <c:v>5.8219010170742928E-2</c:v>
                </c:pt>
              </c:numCache>
            </c:numRef>
          </c:yVal>
          <c:smooth val="1"/>
          <c:extLst>
            <c:ext xmlns:c16="http://schemas.microsoft.com/office/drawing/2014/chart" uri="{C3380CC4-5D6E-409C-BE32-E72D297353CC}">
              <c16:uniqueId val="{00000000-9963-E143-898E-CD97B1B69D32}"/>
            </c:ext>
          </c:extLst>
        </c:ser>
        <c:dLbls>
          <c:showLegendKey val="0"/>
          <c:showVal val="0"/>
          <c:showCatName val="0"/>
          <c:showSerName val="0"/>
          <c:showPercent val="0"/>
          <c:showBubbleSize val="0"/>
        </c:dLbls>
        <c:axId val="235424144"/>
        <c:axId val="235225472"/>
      </c:scatterChart>
      <c:valAx>
        <c:axId val="2354241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225472"/>
        <c:crosses val="autoZero"/>
        <c:crossBetween val="midCat"/>
      </c:valAx>
      <c:valAx>
        <c:axId val="235225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4241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Crude</a:t>
            </a:r>
            <a:r>
              <a:rPr lang="en-GB" baseline="0"/>
              <a:t> Birth Rate - </a:t>
            </a:r>
            <a:r>
              <a:rPr lang="en-GB"/>
              <a:t>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Distribution!$O$6</c:f>
              <c:strCache>
                <c:ptCount val="1"/>
                <c:pt idx="0">
                  <c:v>Distribution</c:v>
                </c:pt>
              </c:strCache>
            </c:strRef>
          </c:tx>
          <c:spPr>
            <a:ln w="19050" cap="rnd">
              <a:solidFill>
                <a:schemeClr val="accent1"/>
              </a:solidFill>
              <a:round/>
            </a:ln>
            <a:effectLst/>
          </c:spPr>
          <c:marker>
            <c:symbol val="none"/>
          </c:marker>
          <c:xVal>
            <c:numRef>
              <c:f>Distribution!$N$7:$N$65</c:f>
              <c:numCache>
                <c:formatCode>General</c:formatCode>
                <c:ptCount val="59"/>
                <c:pt idx="0">
                  <c:v>35.200000000000003</c:v>
                </c:pt>
                <c:pt idx="1">
                  <c:v>33.700000000000003</c:v>
                </c:pt>
                <c:pt idx="2">
                  <c:v>33.200000000000003</c:v>
                </c:pt>
                <c:pt idx="3">
                  <c:v>31.6</c:v>
                </c:pt>
                <c:pt idx="4">
                  <c:v>29.5</c:v>
                </c:pt>
                <c:pt idx="5">
                  <c:v>28.3</c:v>
                </c:pt>
                <c:pt idx="6">
                  <c:v>25.6</c:v>
                </c:pt>
                <c:pt idx="7">
                  <c:v>23.5</c:v>
                </c:pt>
                <c:pt idx="8">
                  <c:v>21.8</c:v>
                </c:pt>
                <c:pt idx="9">
                  <c:v>22.1</c:v>
                </c:pt>
                <c:pt idx="10">
                  <c:v>22.3</c:v>
                </c:pt>
                <c:pt idx="11">
                  <c:v>23.1</c:v>
                </c:pt>
                <c:pt idx="12">
                  <c:v>22</c:v>
                </c:pt>
                <c:pt idx="13">
                  <c:v>19.399999999999999</c:v>
                </c:pt>
                <c:pt idx="14">
                  <c:v>17.7</c:v>
                </c:pt>
                <c:pt idx="15">
                  <c:v>18.7</c:v>
                </c:pt>
                <c:pt idx="16">
                  <c:v>16.5</c:v>
                </c:pt>
                <c:pt idx="17">
                  <c:v>16.8</c:v>
                </c:pt>
                <c:pt idx="18">
                  <c:v>17.100000000000001</c:v>
                </c:pt>
                <c:pt idx="19">
                  <c:v>17.600000000000001</c:v>
                </c:pt>
                <c:pt idx="20">
                  <c:v>17.600000000000001</c:v>
                </c:pt>
                <c:pt idx="21">
                  <c:v>17.5</c:v>
                </c:pt>
                <c:pt idx="22">
                  <c:v>16.3</c:v>
                </c:pt>
                <c:pt idx="23">
                  <c:v>16.5</c:v>
                </c:pt>
                <c:pt idx="24">
                  <c:v>14.8</c:v>
                </c:pt>
                <c:pt idx="25">
                  <c:v>16.600000000000001</c:v>
                </c:pt>
                <c:pt idx="26">
                  <c:v>16.600000000000001</c:v>
                </c:pt>
                <c:pt idx="27">
                  <c:v>19.8</c:v>
                </c:pt>
                <c:pt idx="28">
                  <c:v>17.5</c:v>
                </c:pt>
                <c:pt idx="29">
                  <c:v>18.2</c:v>
                </c:pt>
                <c:pt idx="30">
                  <c:v>17.100000000000001</c:v>
                </c:pt>
                <c:pt idx="31">
                  <c:v>16.8</c:v>
                </c:pt>
                <c:pt idx="32">
                  <c:v>16.8</c:v>
                </c:pt>
                <c:pt idx="33">
                  <c:v>16.2</c:v>
                </c:pt>
                <c:pt idx="34">
                  <c:v>15.6</c:v>
                </c:pt>
                <c:pt idx="35">
                  <c:v>15.2</c:v>
                </c:pt>
                <c:pt idx="36">
                  <c:v>14.5</c:v>
                </c:pt>
                <c:pt idx="37">
                  <c:v>13.1</c:v>
                </c:pt>
                <c:pt idx="38">
                  <c:v>12.8</c:v>
                </c:pt>
                <c:pt idx="39">
                  <c:v>13.7</c:v>
                </c:pt>
                <c:pt idx="40">
                  <c:v>10.5</c:v>
                </c:pt>
                <c:pt idx="41">
                  <c:v>11.8</c:v>
                </c:pt>
                <c:pt idx="42">
                  <c:v>10.3</c:v>
                </c:pt>
                <c:pt idx="43">
                  <c:v>11.4</c:v>
                </c:pt>
                <c:pt idx="44">
                  <c:v>10.199999999999999</c:v>
                </c:pt>
                <c:pt idx="45">
                  <c:v>10.3</c:v>
                </c:pt>
                <c:pt idx="46">
                  <c:v>10.3</c:v>
                </c:pt>
                <c:pt idx="47">
                  <c:v>10.199999999999999</c:v>
                </c:pt>
                <c:pt idx="48">
                  <c:v>9.9</c:v>
                </c:pt>
                <c:pt idx="49">
                  <c:v>9.3000000000000007</c:v>
                </c:pt>
                <c:pt idx="50">
                  <c:v>9.5</c:v>
                </c:pt>
                <c:pt idx="51">
                  <c:v>10.1</c:v>
                </c:pt>
                <c:pt idx="52">
                  <c:v>9.3000000000000007</c:v>
                </c:pt>
                <c:pt idx="53">
                  <c:v>9.8000000000000007</c:v>
                </c:pt>
                <c:pt idx="54">
                  <c:v>9.6999999999999993</c:v>
                </c:pt>
                <c:pt idx="55">
                  <c:v>9.4</c:v>
                </c:pt>
                <c:pt idx="56">
                  <c:v>8.9</c:v>
                </c:pt>
                <c:pt idx="57">
                  <c:v>8.8000000000000007</c:v>
                </c:pt>
                <c:pt idx="58">
                  <c:v>8.8000000000000007</c:v>
                </c:pt>
              </c:numCache>
            </c:numRef>
          </c:xVal>
          <c:yVal>
            <c:numRef>
              <c:f>Distribution!$O$7:$O$65</c:f>
              <c:numCache>
                <c:formatCode>General</c:formatCode>
                <c:ptCount val="59"/>
                <c:pt idx="0">
                  <c:v>9.4835629741475951E-4</c:v>
                </c:pt>
                <c:pt idx="1">
                  <c:v>1.8219388754692459E-3</c:v>
                </c:pt>
                <c:pt idx="2">
                  <c:v>2.2372717905467915E-3</c:v>
                </c:pt>
                <c:pt idx="3">
                  <c:v>4.1417343221299184E-3</c:v>
                </c:pt>
                <c:pt idx="4">
                  <c:v>8.448289804980396E-3</c:v>
                </c:pt>
                <c:pt idx="5">
                  <c:v>1.2093321374209152E-2</c:v>
                </c:pt>
                <c:pt idx="6">
                  <c:v>2.381536632196652E-2</c:v>
                </c:pt>
                <c:pt idx="7">
                  <c:v>3.5643582840355681E-2</c:v>
                </c:pt>
                <c:pt idx="8">
                  <c:v>4.5633010337771236E-2</c:v>
                </c:pt>
                <c:pt idx="9">
                  <c:v>4.3912206560517281E-2</c:v>
                </c:pt>
                <c:pt idx="10">
                  <c:v>4.2748653537902095E-2</c:v>
                </c:pt>
                <c:pt idx="11">
                  <c:v>3.8019159211652914E-2</c:v>
                </c:pt>
                <c:pt idx="12">
                  <c:v>4.4489404894711107E-2</c:v>
                </c:pt>
                <c:pt idx="13">
                  <c:v>5.7313103121301841E-2</c:v>
                </c:pt>
                <c:pt idx="14">
                  <c:v>6.1825902031097717E-2</c:v>
                </c:pt>
                <c:pt idx="15">
                  <c:v>5.9640717670051031E-2</c:v>
                </c:pt>
                <c:pt idx="16">
                  <c:v>6.2493814873035632E-2</c:v>
                </c:pt>
                <c:pt idx="17">
                  <c:v>6.2533258872015593E-2</c:v>
                </c:pt>
                <c:pt idx="18">
                  <c:v>6.2434500498953618E-2</c:v>
                </c:pt>
                <c:pt idx="19">
                  <c:v>6.1964975459713266E-2</c:v>
                </c:pt>
                <c:pt idx="20">
                  <c:v>6.1964975459713266E-2</c:v>
                </c:pt>
                <c:pt idx="21">
                  <c:v>6.2089103113956844E-2</c:v>
                </c:pt>
                <c:pt idx="22">
                  <c:v>6.239083119732701E-2</c:v>
                </c:pt>
                <c:pt idx="23">
                  <c:v>6.2493814873035632E-2</c:v>
                </c:pt>
                <c:pt idx="24">
                  <c:v>5.9723116392421616E-2</c:v>
                </c:pt>
                <c:pt idx="25">
                  <c:v>6.2522321408461479E-2</c:v>
                </c:pt>
                <c:pt idx="26">
                  <c:v>6.2522321408461479E-2</c:v>
                </c:pt>
                <c:pt idx="27">
                  <c:v>5.5722009858402442E-2</c:v>
                </c:pt>
                <c:pt idx="28">
                  <c:v>6.2089103113956844E-2</c:v>
                </c:pt>
                <c:pt idx="29">
                  <c:v>6.0910282570149896E-2</c:v>
                </c:pt>
                <c:pt idx="30">
                  <c:v>6.2434500498953618E-2</c:v>
                </c:pt>
                <c:pt idx="31">
                  <c:v>6.2533258872015593E-2</c:v>
                </c:pt>
                <c:pt idx="32">
                  <c:v>6.2533258872015593E-2</c:v>
                </c:pt>
                <c:pt idx="33">
                  <c:v>6.2316429889502714E-2</c:v>
                </c:pt>
                <c:pt idx="34">
                  <c:v>6.1553433313941058E-2</c:v>
                </c:pt>
                <c:pt idx="35">
                  <c:v>6.0750674156376312E-2</c:v>
                </c:pt>
                <c:pt idx="36">
                  <c:v>5.8811933912729861E-2</c:v>
                </c:pt>
                <c:pt idx="37">
                  <c:v>5.3162682777005692E-2</c:v>
                </c:pt>
                <c:pt idx="38">
                  <c:v>5.169962095754236E-2</c:v>
                </c:pt>
                <c:pt idx="39">
                  <c:v>5.5842468728677236E-2</c:v>
                </c:pt>
                <c:pt idx="40">
                  <c:v>3.8784911393276458E-2</c:v>
                </c:pt>
                <c:pt idx="41">
                  <c:v>4.6360954593065266E-2</c:v>
                </c:pt>
                <c:pt idx="42">
                  <c:v>3.7595908857743374E-2</c:v>
                </c:pt>
                <c:pt idx="43">
                  <c:v>4.4078856439372774E-2</c:v>
                </c:pt>
                <c:pt idx="44">
                  <c:v>3.7001506449933844E-2</c:v>
                </c:pt>
                <c:pt idx="45">
                  <c:v>3.7595908857743374E-2</c:v>
                </c:pt>
                <c:pt idx="46">
                  <c:v>3.7595908857743374E-2</c:v>
                </c:pt>
                <c:pt idx="47">
                  <c:v>3.7001506449933844E-2</c:v>
                </c:pt>
                <c:pt idx="48">
                  <c:v>3.5222125647762566E-2</c:v>
                </c:pt>
                <c:pt idx="49">
                  <c:v>3.1704910769889856E-2</c:v>
                </c:pt>
                <c:pt idx="50">
                  <c:v>3.2868741500178801E-2</c:v>
                </c:pt>
                <c:pt idx="51">
                  <c:v>3.6407554437461749E-2</c:v>
                </c:pt>
                <c:pt idx="52">
                  <c:v>3.1704910769889856E-2</c:v>
                </c:pt>
                <c:pt idx="53">
                  <c:v>3.4631197956064001E-2</c:v>
                </c:pt>
                <c:pt idx="54">
                  <c:v>3.4041818466143063E-2</c:v>
                </c:pt>
                <c:pt idx="55">
                  <c:v>3.2285548100924474E-2</c:v>
                </c:pt>
                <c:pt idx="56">
                  <c:v>2.9412562226589511E-2</c:v>
                </c:pt>
                <c:pt idx="57">
                  <c:v>2.8848128859598723E-2</c:v>
                </c:pt>
                <c:pt idx="58">
                  <c:v>2.8848128859598723E-2</c:v>
                </c:pt>
              </c:numCache>
            </c:numRef>
          </c:yVal>
          <c:smooth val="1"/>
          <c:extLst>
            <c:ext xmlns:c16="http://schemas.microsoft.com/office/drawing/2014/chart" uri="{C3380CC4-5D6E-409C-BE32-E72D297353CC}">
              <c16:uniqueId val="{00000000-D30D-AE48-B9D1-FAA7E4F8E20D}"/>
            </c:ext>
          </c:extLst>
        </c:ser>
        <c:dLbls>
          <c:showLegendKey val="0"/>
          <c:showVal val="0"/>
          <c:showCatName val="0"/>
          <c:showSerName val="0"/>
          <c:showPercent val="0"/>
          <c:showBubbleSize val="0"/>
        </c:dLbls>
        <c:axId val="203519248"/>
        <c:axId val="228086448"/>
      </c:scatterChart>
      <c:valAx>
        <c:axId val="2035192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086448"/>
        <c:crosses val="autoZero"/>
        <c:crossBetween val="midCat"/>
      </c:valAx>
      <c:valAx>
        <c:axId val="228086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192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Age Dependency</a:t>
            </a:r>
            <a:r>
              <a:rPr lang="en-GB" baseline="0"/>
              <a:t> Ratio - </a:t>
            </a:r>
            <a:r>
              <a:rPr lang="en-GB"/>
              <a:t>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Distribution!$Q$6</c:f>
              <c:strCache>
                <c:ptCount val="1"/>
                <c:pt idx="0">
                  <c:v>Distribution</c:v>
                </c:pt>
              </c:strCache>
            </c:strRef>
          </c:tx>
          <c:spPr>
            <a:ln w="19050" cap="rnd">
              <a:solidFill>
                <a:schemeClr val="accent1"/>
              </a:solidFill>
              <a:round/>
            </a:ln>
            <a:effectLst/>
          </c:spPr>
          <c:marker>
            <c:symbol val="none"/>
          </c:marker>
          <c:xVal>
            <c:numRef>
              <c:f>Distribution!$P$7:$P$65</c:f>
              <c:numCache>
                <c:formatCode>General</c:formatCode>
                <c:ptCount val="59"/>
                <c:pt idx="0">
                  <c:v>3.9690503189999999</c:v>
                </c:pt>
                <c:pt idx="1">
                  <c:v>4.2173749430000003</c:v>
                </c:pt>
                <c:pt idx="2">
                  <c:v>4.4628468830000001</c:v>
                </c:pt>
                <c:pt idx="3">
                  <c:v>4.6997948970000003</c:v>
                </c:pt>
                <c:pt idx="4">
                  <c:v>4.9323890390000003</c:v>
                </c:pt>
                <c:pt idx="5">
                  <c:v>5.0920384109999999</c:v>
                </c:pt>
                <c:pt idx="6">
                  <c:v>5.2586077280000003</c:v>
                </c:pt>
                <c:pt idx="7">
                  <c:v>5.4270890869999997</c:v>
                </c:pt>
                <c:pt idx="8">
                  <c:v>5.5915066940000004</c:v>
                </c:pt>
                <c:pt idx="9">
                  <c:v>5.7507372739999996</c:v>
                </c:pt>
                <c:pt idx="10">
                  <c:v>5.9023653310000004</c:v>
                </c:pt>
                <c:pt idx="11">
                  <c:v>6.0453455180000004</c:v>
                </c:pt>
                <c:pt idx="12">
                  <c:v>6.1923823249999996</c:v>
                </c:pt>
                <c:pt idx="13">
                  <c:v>6.350505171</c:v>
                </c:pt>
                <c:pt idx="14">
                  <c:v>6.5174013320000004</c:v>
                </c:pt>
                <c:pt idx="15">
                  <c:v>6.6349555489999998</c:v>
                </c:pt>
                <c:pt idx="16">
                  <c:v>6.737297925</c:v>
                </c:pt>
                <c:pt idx="17">
                  <c:v>6.820147092</c:v>
                </c:pt>
                <c:pt idx="18">
                  <c:v>6.8818367670000002</c:v>
                </c:pt>
                <c:pt idx="19">
                  <c:v>6.9261709109999998</c:v>
                </c:pt>
                <c:pt idx="20">
                  <c:v>7.0329637639999998</c:v>
                </c:pt>
                <c:pt idx="21">
                  <c:v>7.1441306669999998</c:v>
                </c:pt>
                <c:pt idx="22">
                  <c:v>7.2594705299999998</c:v>
                </c:pt>
                <c:pt idx="23">
                  <c:v>7.3766018640000004</c:v>
                </c:pt>
                <c:pt idx="24">
                  <c:v>7.5378889349999998</c:v>
                </c:pt>
                <c:pt idx="25">
                  <c:v>7.4947336739999999</c:v>
                </c:pt>
                <c:pt idx="26">
                  <c:v>7.5596750760000004</c:v>
                </c:pt>
                <c:pt idx="27">
                  <c:v>7.5793966690000003</c:v>
                </c:pt>
                <c:pt idx="28">
                  <c:v>7.615728914</c:v>
                </c:pt>
                <c:pt idx="29">
                  <c:v>7.6758022879999999</c:v>
                </c:pt>
                <c:pt idx="30">
                  <c:v>7.7107618259999997</c:v>
                </c:pt>
                <c:pt idx="31">
                  <c:v>7.7580100339999998</c:v>
                </c:pt>
                <c:pt idx="32">
                  <c:v>7.8158808310000003</c:v>
                </c:pt>
                <c:pt idx="33">
                  <c:v>7.8959234150000004</c:v>
                </c:pt>
                <c:pt idx="34">
                  <c:v>8.0219506670000005</c:v>
                </c:pt>
                <c:pt idx="35">
                  <c:v>8.1800876030000005</c:v>
                </c:pt>
                <c:pt idx="36">
                  <c:v>8.3078968050000004</c:v>
                </c:pt>
                <c:pt idx="37">
                  <c:v>8.3895927669999999</c:v>
                </c:pt>
                <c:pt idx="38">
                  <c:v>8.4467961739999993</c:v>
                </c:pt>
                <c:pt idx="39">
                  <c:v>8.5222994110000005</c:v>
                </c:pt>
                <c:pt idx="40">
                  <c:v>9.3254822429999997</c:v>
                </c:pt>
                <c:pt idx="41">
                  <c:v>8.8250973760000004</c:v>
                </c:pt>
                <c:pt idx="42">
                  <c:v>9.4422825760000002</c:v>
                </c:pt>
                <c:pt idx="43">
                  <c:v>9.1109521099999995</c:v>
                </c:pt>
                <c:pt idx="44">
                  <c:v>9.4897244710000006</c:v>
                </c:pt>
                <c:pt idx="45">
                  <c:v>9.4723379540000003</c:v>
                </c:pt>
                <c:pt idx="46">
                  <c:v>9.3761649620000007</c:v>
                </c:pt>
                <c:pt idx="47">
                  <c:v>9.2329274980000005</c:v>
                </c:pt>
                <c:pt idx="48">
                  <c:v>9.1467199830000006</c:v>
                </c:pt>
                <c:pt idx="49">
                  <c:v>9.2196686870000004</c:v>
                </c:pt>
                <c:pt idx="50">
                  <c:v>9.7267712619999998</c:v>
                </c:pt>
                <c:pt idx="51">
                  <c:v>10.25525223</c:v>
                </c:pt>
                <c:pt idx="52">
                  <c:v>10.723924009999999</c:v>
                </c:pt>
                <c:pt idx="53">
                  <c:v>11.1285227</c:v>
                </c:pt>
                <c:pt idx="54">
                  <c:v>11.55154186</c:v>
                </c:pt>
                <c:pt idx="55">
                  <c:v>12.53298579</c:v>
                </c:pt>
                <c:pt idx="56">
                  <c:v>13.7031835</c:v>
                </c:pt>
                <c:pt idx="57">
                  <c:v>15.03229913</c:v>
                </c:pt>
                <c:pt idx="58">
                  <c:v>16.463730349999999</c:v>
                </c:pt>
              </c:numCache>
            </c:numRef>
          </c:xVal>
          <c:yVal>
            <c:numRef>
              <c:f>Distribution!$Q$7:$Q$65</c:f>
              <c:numCache>
                <c:formatCode>General</c:formatCode>
                <c:ptCount val="59"/>
                <c:pt idx="0">
                  <c:v>4.0779128655050158E-2</c:v>
                </c:pt>
                <c:pt idx="1">
                  <c:v>4.8108006516722313E-2</c:v>
                </c:pt>
                <c:pt idx="2">
                  <c:v>5.6068242511679516E-2</c:v>
                </c:pt>
                <c:pt idx="3">
                  <c:v>6.4373316297224231E-2</c:v>
                </c:pt>
                <c:pt idx="4">
                  <c:v>7.3042960244605784E-2</c:v>
                </c:pt>
                <c:pt idx="5">
                  <c:v>7.9239255770586561E-2</c:v>
                </c:pt>
                <c:pt idx="6">
                  <c:v>8.5869303731615235E-2</c:v>
                </c:pt>
                <c:pt idx="7">
                  <c:v>9.2696052610207899E-2</c:v>
                </c:pt>
                <c:pt idx="8">
                  <c:v>9.9419460779916632E-2</c:v>
                </c:pt>
                <c:pt idx="9">
                  <c:v>0.10593220328212459</c:v>
                </c:pt>
                <c:pt idx="10">
                  <c:v>0.11208214638231347</c:v>
                </c:pt>
                <c:pt idx="11">
                  <c:v>0.11778739426452177</c:v>
                </c:pt>
                <c:pt idx="12">
                  <c:v>0.12351098425651164</c:v>
                </c:pt>
                <c:pt idx="13">
                  <c:v>0.12944714373371652</c:v>
                </c:pt>
                <c:pt idx="14">
                  <c:v>0.13539939653069266</c:v>
                </c:pt>
                <c:pt idx="15">
                  <c:v>0.13936050162281605</c:v>
                </c:pt>
                <c:pt idx="16">
                  <c:v>0.14263134979277042</c:v>
                </c:pt>
                <c:pt idx="17">
                  <c:v>0.14514674412108788</c:v>
                </c:pt>
                <c:pt idx="18">
                  <c:v>0.14693755661956312</c:v>
                </c:pt>
                <c:pt idx="19">
                  <c:v>0.14817921892281505</c:v>
                </c:pt>
                <c:pt idx="20">
                  <c:v>0.15100700211803572</c:v>
                </c:pt>
                <c:pt idx="21">
                  <c:v>0.15369245422698002</c:v>
                </c:pt>
                <c:pt idx="22">
                  <c:v>0.15618349133128615</c:v>
                </c:pt>
                <c:pt idx="23">
                  <c:v>0.15838911113035556</c:v>
                </c:pt>
                <c:pt idx="24">
                  <c:v>0.16086473865041981</c:v>
                </c:pt>
                <c:pt idx="25">
                  <c:v>0.16026770712720731</c:v>
                </c:pt>
                <c:pt idx="26">
                  <c:v>0.16114768630256812</c:v>
                </c:pt>
                <c:pt idx="27">
                  <c:v>0.16139306803420742</c:v>
                </c:pt>
                <c:pt idx="28">
                  <c:v>0.16181820957300827</c:v>
                </c:pt>
                <c:pt idx="29">
                  <c:v>0.16244397561120394</c:v>
                </c:pt>
                <c:pt idx="30">
                  <c:v>0.16276348015708642</c:v>
                </c:pt>
                <c:pt idx="31">
                  <c:v>0.16314265461235664</c:v>
                </c:pt>
                <c:pt idx="32">
                  <c:v>0.16352406907582864</c:v>
                </c:pt>
                <c:pt idx="33">
                  <c:v>0.16389988726607496</c:v>
                </c:pt>
                <c:pt idx="34">
                  <c:v>0.16413221460551064</c:v>
                </c:pt>
                <c:pt idx="35">
                  <c:v>0.1638000622499606</c:v>
                </c:pt>
                <c:pt idx="36">
                  <c:v>0.16302707283444456</c:v>
                </c:pt>
                <c:pt idx="37">
                  <c:v>0.16229961862549877</c:v>
                </c:pt>
                <c:pt idx="38">
                  <c:v>0.16168342842701464</c:v>
                </c:pt>
                <c:pt idx="39">
                  <c:v>0.16073733103165355</c:v>
                </c:pt>
                <c:pt idx="40">
                  <c:v>0.14225374905903604</c:v>
                </c:pt>
                <c:pt idx="41">
                  <c:v>0.15548371995857996</c:v>
                </c:pt>
                <c:pt idx="42">
                  <c:v>0.13848384388661267</c:v>
                </c:pt>
                <c:pt idx="43">
                  <c:v>0.1485510792847213</c:v>
                </c:pt>
                <c:pt idx="44">
                  <c:v>0.13689096551030874</c:v>
                </c:pt>
                <c:pt idx="45">
                  <c:v>0.13747866577310736</c:v>
                </c:pt>
                <c:pt idx="46">
                  <c:v>0.14064532780477731</c:v>
                </c:pt>
                <c:pt idx="47">
                  <c:v>0.14507573179452934</c:v>
                </c:pt>
                <c:pt idx="48">
                  <c:v>0.14756193754103372</c:v>
                </c:pt>
                <c:pt idx="49">
                  <c:v>0.14546727646664151</c:v>
                </c:pt>
                <c:pt idx="50">
                  <c:v>0.12846703856153538</c:v>
                </c:pt>
                <c:pt idx="51">
                  <c:v>0.10775238932429508</c:v>
                </c:pt>
                <c:pt idx="52">
                  <c:v>8.8619076964419272E-2</c:v>
                </c:pt>
                <c:pt idx="53">
                  <c:v>7.2652026616965112E-2</c:v>
                </c:pt>
                <c:pt idx="54">
                  <c:v>5.7302304486219223E-2</c:v>
                </c:pt>
                <c:pt idx="55">
                  <c:v>2.9401066453906673E-2</c:v>
                </c:pt>
                <c:pt idx="56">
                  <c:v>1.0721918712405274E-2</c:v>
                </c:pt>
                <c:pt idx="57">
                  <c:v>2.5738901674480889E-3</c:v>
                </c:pt>
                <c:pt idx="58">
                  <c:v>3.9624476757696376E-4</c:v>
                </c:pt>
              </c:numCache>
            </c:numRef>
          </c:yVal>
          <c:smooth val="1"/>
          <c:extLst>
            <c:ext xmlns:c16="http://schemas.microsoft.com/office/drawing/2014/chart" uri="{C3380CC4-5D6E-409C-BE32-E72D297353CC}">
              <c16:uniqueId val="{00000000-06E5-8A45-81B9-EF3842A28651}"/>
            </c:ext>
          </c:extLst>
        </c:ser>
        <c:dLbls>
          <c:showLegendKey val="0"/>
          <c:showVal val="0"/>
          <c:showCatName val="0"/>
          <c:showSerName val="0"/>
          <c:showPercent val="0"/>
          <c:showBubbleSize val="0"/>
        </c:dLbls>
        <c:axId val="242480496"/>
        <c:axId val="223267136"/>
      </c:scatterChart>
      <c:valAx>
        <c:axId val="2424804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267136"/>
        <c:crosses val="autoZero"/>
        <c:crossBetween val="midCat"/>
      </c:valAx>
      <c:valAx>
        <c:axId val="223267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480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GDP -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Distribution!$C$6</c:f>
              <c:strCache>
                <c:ptCount val="1"/>
                <c:pt idx="0">
                  <c:v>Distribution</c:v>
                </c:pt>
              </c:strCache>
            </c:strRef>
          </c:tx>
          <c:spPr>
            <a:ln w="19050" cap="rnd">
              <a:solidFill>
                <a:schemeClr val="accent1"/>
              </a:solidFill>
              <a:round/>
            </a:ln>
            <a:effectLst/>
          </c:spPr>
          <c:marker>
            <c:symbol val="none"/>
          </c:marker>
          <c:xVal>
            <c:numRef>
              <c:f>Distribution!$B$7:$B$65</c:f>
              <c:numCache>
                <c:formatCode>General</c:formatCode>
                <c:ptCount val="59"/>
                <c:pt idx="0">
                  <c:v>0.76463478370000004</c:v>
                </c:pt>
                <c:pt idx="1">
                  <c:v>0.82624461000000005</c:v>
                </c:pt>
                <c:pt idx="2">
                  <c:v>0.9176140076</c:v>
                </c:pt>
                <c:pt idx="3">
                  <c:v>0.89415915329999995</c:v>
                </c:pt>
                <c:pt idx="4">
                  <c:v>0.97465046389999999</c:v>
                </c:pt>
                <c:pt idx="5">
                  <c:v>1.0964327709999999</c:v>
                </c:pt>
                <c:pt idx="6">
                  <c:v>1.238043904</c:v>
                </c:pt>
                <c:pt idx="7">
                  <c:v>1.4257154059999999</c:v>
                </c:pt>
                <c:pt idx="8">
                  <c:v>1.6599046129999999</c:v>
                </c:pt>
                <c:pt idx="9">
                  <c:v>1.9205866979999999</c:v>
                </c:pt>
                <c:pt idx="10">
                  <c:v>2.2637854439999998</c:v>
                </c:pt>
                <c:pt idx="11">
                  <c:v>2.7214409810000002</c:v>
                </c:pt>
                <c:pt idx="12">
                  <c:v>3.6962133330000002</c:v>
                </c:pt>
                <c:pt idx="13">
                  <c:v>5.2215349560000002</c:v>
                </c:pt>
                <c:pt idx="14">
                  <c:v>5.6336739299999996</c:v>
                </c:pt>
                <c:pt idx="15">
                  <c:v>6.3270779739999998</c:v>
                </c:pt>
                <c:pt idx="16">
                  <c:v>6.6185850740000003</c:v>
                </c:pt>
                <c:pt idx="17">
                  <c:v>7.5171763550000001</c:v>
                </c:pt>
                <c:pt idx="18">
                  <c:v>9.2969217240000006</c:v>
                </c:pt>
                <c:pt idx="19">
                  <c:v>11.89625678</c:v>
                </c:pt>
                <c:pt idx="20">
                  <c:v>14.175228840000001</c:v>
                </c:pt>
                <c:pt idx="21">
                  <c:v>16.084252379999999</c:v>
                </c:pt>
                <c:pt idx="22">
                  <c:v>17.784112149999999</c:v>
                </c:pt>
                <c:pt idx="23">
                  <c:v>19.749361100000002</c:v>
                </c:pt>
                <c:pt idx="24">
                  <c:v>18.586746059999999</c:v>
                </c:pt>
                <c:pt idx="25">
                  <c:v>19.15653275</c:v>
                </c:pt>
                <c:pt idx="26">
                  <c:v>20.919215579999999</c:v>
                </c:pt>
                <c:pt idx="27">
                  <c:v>25.371462489999999</c:v>
                </c:pt>
                <c:pt idx="28">
                  <c:v>30.465364739999998</c:v>
                </c:pt>
                <c:pt idx="29">
                  <c:v>36.144336770000002</c:v>
                </c:pt>
                <c:pt idx="30">
                  <c:v>45.466164980000002</c:v>
                </c:pt>
                <c:pt idx="31">
                  <c:v>52.130263970000001</c:v>
                </c:pt>
                <c:pt idx="32">
                  <c:v>60.603478150000001</c:v>
                </c:pt>
                <c:pt idx="33">
                  <c:v>73.69084719</c:v>
                </c:pt>
                <c:pt idx="34">
                  <c:v>87.810991959999996</c:v>
                </c:pt>
                <c:pt idx="35">
                  <c:v>96.295886519999996</c:v>
                </c:pt>
                <c:pt idx="36">
                  <c:v>100.12419180000001</c:v>
                </c:pt>
                <c:pt idx="37">
                  <c:v>85.728310230000005</c:v>
                </c:pt>
                <c:pt idx="38">
                  <c:v>86.284660770000002</c:v>
                </c:pt>
                <c:pt idx="39">
                  <c:v>96.074477959999996</c:v>
                </c:pt>
                <c:pt idx="40">
                  <c:v>97.645448279999997</c:v>
                </c:pt>
                <c:pt idx="41">
                  <c:v>89.794943349999997</c:v>
                </c:pt>
                <c:pt idx="42">
                  <c:v>115.0354988</c:v>
                </c:pt>
                <c:pt idx="43">
                  <c:v>92.537752710000007</c:v>
                </c:pt>
                <c:pt idx="44">
                  <c:v>127.8076184</c:v>
                </c:pt>
                <c:pt idx="45">
                  <c:v>148.63037320000001</c:v>
                </c:pt>
                <c:pt idx="46">
                  <c:v>180.94194150000001</c:v>
                </c:pt>
                <c:pt idx="47">
                  <c:v>193.61198669999999</c:v>
                </c:pt>
                <c:pt idx="48">
                  <c:v>194.152286</c:v>
                </c:pt>
                <c:pt idx="49">
                  <c:v>239.80938760000001</c:v>
                </c:pt>
                <c:pt idx="50">
                  <c:v>279.35116870000002</c:v>
                </c:pt>
                <c:pt idx="51">
                  <c:v>295.08722089999998</c:v>
                </c:pt>
                <c:pt idx="52">
                  <c:v>307.57636059999999</c:v>
                </c:pt>
                <c:pt idx="53">
                  <c:v>314.85115619999999</c:v>
                </c:pt>
                <c:pt idx="54">
                  <c:v>308.00414610000001</c:v>
                </c:pt>
                <c:pt idx="55">
                  <c:v>318.65233439999997</c:v>
                </c:pt>
                <c:pt idx="56">
                  <c:v>341.86335000000003</c:v>
                </c:pt>
                <c:pt idx="57">
                  <c:v>373.21708189999998</c:v>
                </c:pt>
                <c:pt idx="58">
                  <c:v>372.06252749999999</c:v>
                </c:pt>
              </c:numCache>
            </c:numRef>
          </c:xVal>
          <c:yVal>
            <c:numRef>
              <c:f>Distribution!$C$7:$C$65</c:f>
              <c:numCache>
                <c:formatCode>General</c:formatCode>
                <c:ptCount val="59"/>
                <c:pt idx="0">
                  <c:v>2.5269137580569306E-3</c:v>
                </c:pt>
                <c:pt idx="1">
                  <c:v>2.5280092525591605E-3</c:v>
                </c:pt>
                <c:pt idx="2">
                  <c:v>2.5296334273299807E-3</c:v>
                </c:pt>
                <c:pt idx="3">
                  <c:v>2.5292165505665441E-3</c:v>
                </c:pt>
                <c:pt idx="4">
                  <c:v>2.5306470112303522E-3</c:v>
                </c:pt>
                <c:pt idx="5">
                  <c:v>2.5328104284204249E-3</c:v>
                </c:pt>
                <c:pt idx="6">
                  <c:v>2.5353248015518881E-3</c:v>
                </c:pt>
                <c:pt idx="7">
                  <c:v>2.5386548368129527E-3</c:v>
                </c:pt>
                <c:pt idx="8">
                  <c:v>2.5428067946350109E-3</c:v>
                </c:pt>
                <c:pt idx="9">
                  <c:v>2.5474238480801652E-3</c:v>
                </c:pt>
                <c:pt idx="10">
                  <c:v>2.5534949090733894E-3</c:v>
                </c:pt>
                <c:pt idx="11">
                  <c:v>2.5615772311355089E-3</c:v>
                </c:pt>
                <c:pt idx="12">
                  <c:v>2.5787394548639027E-3</c:v>
                </c:pt>
                <c:pt idx="13">
                  <c:v>2.6054453641387119E-3</c:v>
                </c:pt>
                <c:pt idx="14">
                  <c:v>2.6126286960283058E-3</c:v>
                </c:pt>
                <c:pt idx="15">
                  <c:v>2.6246819702642672E-3</c:v>
                </c:pt>
                <c:pt idx="16">
                  <c:v>2.6297368405633586E-3</c:v>
                </c:pt>
                <c:pt idx="17">
                  <c:v>2.6452718374973968E-3</c:v>
                </c:pt>
                <c:pt idx="18">
                  <c:v>2.6758232633229992E-3</c:v>
                </c:pt>
                <c:pt idx="19">
                  <c:v>2.7198931340303273E-3</c:v>
                </c:pt>
                <c:pt idx="20">
                  <c:v>2.7579537420755322E-3</c:v>
                </c:pt>
                <c:pt idx="21">
                  <c:v>2.7893913583373333E-3</c:v>
                </c:pt>
                <c:pt idx="22">
                  <c:v>2.8170240811741013E-3</c:v>
                </c:pt>
                <c:pt idx="23">
                  <c:v>2.8485264422043284E-3</c:v>
                </c:pt>
                <c:pt idx="24">
                  <c:v>2.8299488889194499E-3</c:v>
                </c:pt>
                <c:pt idx="25">
                  <c:v>2.8390751107126651E-3</c:v>
                </c:pt>
                <c:pt idx="26">
                  <c:v>2.867043158760115E-3</c:v>
                </c:pt>
                <c:pt idx="27">
                  <c:v>2.9358061795796415E-3</c:v>
                </c:pt>
                <c:pt idx="28">
                  <c:v>3.0108922271019816E-3</c:v>
                </c:pt>
                <c:pt idx="29">
                  <c:v>3.0896212991675209E-3</c:v>
                </c:pt>
                <c:pt idx="30">
                  <c:v>3.2061246711323067E-3</c:v>
                </c:pt>
                <c:pt idx="31">
                  <c:v>3.2786916622203001E-3</c:v>
                </c:pt>
                <c:pt idx="32">
                  <c:v>3.3568061470961169E-3</c:v>
                </c:pt>
                <c:pt idx="33">
                  <c:v>3.4437163771938472E-3</c:v>
                </c:pt>
                <c:pt idx="34">
                  <c:v>3.4883092069197042E-3</c:v>
                </c:pt>
                <c:pt idx="35">
                  <c:v>3.4896556814593008E-3</c:v>
                </c:pt>
                <c:pt idx="36">
                  <c:v>3.4839682834103447E-3</c:v>
                </c:pt>
                <c:pt idx="37">
                  <c:v>3.4850401399929643E-3</c:v>
                </c:pt>
                <c:pt idx="38">
                  <c:v>3.4860264766942632E-3</c:v>
                </c:pt>
                <c:pt idx="39">
                  <c:v>3.489865056309827E-3</c:v>
                </c:pt>
                <c:pt idx="40">
                  <c:v>3.4880965204047536E-3</c:v>
                </c:pt>
                <c:pt idx="41">
                  <c:v>3.4903475562125851E-3</c:v>
                </c:pt>
                <c:pt idx="42">
                  <c:v>3.4250548544966556E-3</c:v>
                </c:pt>
                <c:pt idx="43">
                  <c:v>3.4914336137462664E-3</c:v>
                </c:pt>
                <c:pt idx="44">
                  <c:v>3.329988932176529E-3</c:v>
                </c:pt>
                <c:pt idx="45">
                  <c:v>3.0965478158121043E-3</c:v>
                </c:pt>
                <c:pt idx="46">
                  <c:v>2.5902546690244666E-3</c:v>
                </c:pt>
                <c:pt idx="47">
                  <c:v>2.3629818758672998E-3</c:v>
                </c:pt>
                <c:pt idx="48">
                  <c:v>2.353103095270156E-3</c:v>
                </c:pt>
                <c:pt idx="49">
                  <c:v>1.5233927198829665E-3</c:v>
                </c:pt>
                <c:pt idx="50">
                  <c:v>9.1884676958864484E-4</c:v>
                </c:pt>
                <c:pt idx="51">
                  <c:v>7.2676854606261053E-4</c:v>
                </c:pt>
                <c:pt idx="52">
                  <c:v>5.9525212133833619E-4</c:v>
                </c:pt>
                <c:pt idx="53">
                  <c:v>5.269999720636223E-4</c:v>
                </c:pt>
                <c:pt idx="54">
                  <c:v>5.9107081278311627E-4</c:v>
                </c:pt>
                <c:pt idx="55">
                  <c:v>4.9371285795479487E-4</c:v>
                </c:pt>
                <c:pt idx="56">
                  <c:v>3.2360735321179494E-4</c:v>
                </c:pt>
                <c:pt idx="57">
                  <c:v>1.7129694494580816E-4</c:v>
                </c:pt>
                <c:pt idx="58">
                  <c:v>1.7559118130903962E-4</c:v>
                </c:pt>
              </c:numCache>
            </c:numRef>
          </c:yVal>
          <c:smooth val="1"/>
          <c:extLst>
            <c:ext xmlns:c16="http://schemas.microsoft.com/office/drawing/2014/chart" uri="{C3380CC4-5D6E-409C-BE32-E72D297353CC}">
              <c16:uniqueId val="{00000000-27C2-EF48-A79B-0688FD40A383}"/>
            </c:ext>
          </c:extLst>
        </c:ser>
        <c:dLbls>
          <c:showLegendKey val="0"/>
          <c:showVal val="0"/>
          <c:showCatName val="0"/>
          <c:showSerName val="0"/>
          <c:showPercent val="0"/>
          <c:showBubbleSize val="0"/>
        </c:dLbls>
        <c:axId val="235693088"/>
        <c:axId val="236253952"/>
      </c:scatterChart>
      <c:valAx>
        <c:axId val="235693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253952"/>
        <c:crosses val="autoZero"/>
        <c:crossBetween val="midCat"/>
      </c:valAx>
      <c:valAx>
        <c:axId val="236253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6930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Inflation Rate -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Distribution!$E$6</c:f>
              <c:strCache>
                <c:ptCount val="1"/>
                <c:pt idx="0">
                  <c:v>Distribution</c:v>
                </c:pt>
              </c:strCache>
            </c:strRef>
          </c:tx>
          <c:spPr>
            <a:ln w="19050" cap="rnd">
              <a:solidFill>
                <a:schemeClr val="accent1"/>
              </a:solidFill>
              <a:round/>
            </a:ln>
            <a:effectLst/>
          </c:spPr>
          <c:marker>
            <c:symbol val="none"/>
          </c:marker>
          <c:xVal>
            <c:numRef>
              <c:f>Distribution!$D$7:$D$65</c:f>
              <c:numCache>
                <c:formatCode>General</c:formatCode>
                <c:ptCount val="59"/>
                <c:pt idx="0">
                  <c:v>0.4</c:v>
                </c:pt>
                <c:pt idx="1">
                  <c:v>0.41959999999999997</c:v>
                </c:pt>
                <c:pt idx="2">
                  <c:v>2.2052</c:v>
                </c:pt>
                <c:pt idx="3">
                  <c:v>1.7261</c:v>
                </c:pt>
                <c:pt idx="4">
                  <c:v>0.17860000000000001</c:v>
                </c:pt>
                <c:pt idx="5">
                  <c:v>2.0057999999999998</c:v>
                </c:pt>
                <c:pt idx="6">
                  <c:v>3.3428</c:v>
                </c:pt>
                <c:pt idx="7">
                  <c:v>0.65539999999999998</c:v>
                </c:pt>
                <c:pt idx="8">
                  <c:v>-0.27310000000000001</c:v>
                </c:pt>
                <c:pt idx="9">
                  <c:v>0.46339999999999998</c:v>
                </c:pt>
                <c:pt idx="10">
                  <c:v>1.7609999999999999</c:v>
                </c:pt>
                <c:pt idx="11">
                  <c:v>2.0808</c:v>
                </c:pt>
                <c:pt idx="12">
                  <c:v>19.636700000000001</c:v>
                </c:pt>
                <c:pt idx="13">
                  <c:v>22.368400000000001</c:v>
                </c:pt>
                <c:pt idx="14">
                  <c:v>2.5365000000000002</c:v>
                </c:pt>
                <c:pt idx="15">
                  <c:v>-1.8419000000000001</c:v>
                </c:pt>
                <c:pt idx="16">
                  <c:v>3.1640000000000001</c:v>
                </c:pt>
                <c:pt idx="17">
                  <c:v>4.8724999999999996</c:v>
                </c:pt>
                <c:pt idx="18">
                  <c:v>4.0765000000000002</c:v>
                </c:pt>
                <c:pt idx="19">
                  <c:v>8.5268999999999995</c:v>
                </c:pt>
                <c:pt idx="20">
                  <c:v>8.1820000000000004</c:v>
                </c:pt>
                <c:pt idx="21">
                  <c:v>3.9163000000000001</c:v>
                </c:pt>
                <c:pt idx="22">
                  <c:v>1.1963999999999999</c:v>
                </c:pt>
                <c:pt idx="23">
                  <c:v>2.601</c:v>
                </c:pt>
                <c:pt idx="24">
                  <c:v>-1.3856999999999999</c:v>
                </c:pt>
                <c:pt idx="25">
                  <c:v>0.48010000000000003</c:v>
                </c:pt>
                <c:pt idx="26">
                  <c:v>0.52329999999999999</c:v>
                </c:pt>
                <c:pt idx="27">
                  <c:v>1.5232000000000001</c:v>
                </c:pt>
                <c:pt idx="28">
                  <c:v>2.3454999999999999</c:v>
                </c:pt>
                <c:pt idx="29">
                  <c:v>3.4607999999999999</c:v>
                </c:pt>
                <c:pt idx="30">
                  <c:v>3.4257</c:v>
                </c:pt>
                <c:pt idx="31">
                  <c:v>2.2631000000000001</c:v>
                </c:pt>
                <c:pt idx="32">
                  <c:v>2.2892999999999999</c:v>
                </c:pt>
                <c:pt idx="33">
                  <c:v>3.1000999999999999</c:v>
                </c:pt>
                <c:pt idx="34">
                  <c:v>1.7204999999999999</c:v>
                </c:pt>
                <c:pt idx="35">
                  <c:v>1.3832</c:v>
                </c:pt>
                <c:pt idx="36">
                  <c:v>2.0036</c:v>
                </c:pt>
                <c:pt idx="37">
                  <c:v>-0.26750000000000002</c:v>
                </c:pt>
                <c:pt idx="38">
                  <c:v>1.67E-2</c:v>
                </c:pt>
                <c:pt idx="39">
                  <c:v>1.3615999999999999</c:v>
                </c:pt>
                <c:pt idx="40">
                  <c:v>0.50790000000000002</c:v>
                </c:pt>
                <c:pt idx="41">
                  <c:v>0.99719999999999998</c:v>
                </c:pt>
                <c:pt idx="42">
                  <c:v>1.6627000000000001</c:v>
                </c:pt>
                <c:pt idx="43">
                  <c:v>-0.39169999999999999</c:v>
                </c:pt>
                <c:pt idx="44">
                  <c:v>0.42509999999999998</c:v>
                </c:pt>
                <c:pt idx="45">
                  <c:v>0.96289999999999998</c:v>
                </c:pt>
                <c:pt idx="46">
                  <c:v>2.1049000000000002</c:v>
                </c:pt>
                <c:pt idx="47">
                  <c:v>6.6277999999999997</c:v>
                </c:pt>
                <c:pt idx="48">
                  <c:v>0.59670000000000001</c:v>
                </c:pt>
                <c:pt idx="49">
                  <c:v>2.8237000000000001</c:v>
                </c:pt>
                <c:pt idx="50">
                  <c:v>5.2477999999999998</c:v>
                </c:pt>
                <c:pt idx="51">
                  <c:v>4.5755999999999997</c:v>
                </c:pt>
                <c:pt idx="52">
                  <c:v>2.3586</c:v>
                </c:pt>
                <c:pt idx="53">
                  <c:v>1.0250999999999999</c:v>
                </c:pt>
                <c:pt idx="54">
                  <c:v>-0.52259999999999995</c:v>
                </c:pt>
                <c:pt idx="55">
                  <c:v>-0.5323</c:v>
                </c:pt>
                <c:pt idx="56">
                  <c:v>0.57630000000000003</c:v>
                </c:pt>
                <c:pt idx="57">
                  <c:v>0.43859999999999999</c:v>
                </c:pt>
                <c:pt idx="58">
                  <c:v>0.56530000000000002</c:v>
                </c:pt>
              </c:numCache>
            </c:numRef>
          </c:xVal>
          <c:yVal>
            <c:numRef>
              <c:f>Distribution!$E$7:$E$65</c:f>
              <c:numCache>
                <c:formatCode>General</c:formatCode>
                <c:ptCount val="59"/>
                <c:pt idx="0">
                  <c:v>8.5960117903299327E-2</c:v>
                </c:pt>
                <c:pt idx="1">
                  <c:v>8.6177047541907206E-2</c:v>
                </c:pt>
                <c:pt idx="2">
                  <c:v>9.8264119634850558E-2</c:v>
                </c:pt>
                <c:pt idx="3">
                  <c:v>9.6693115170945351E-2</c:v>
                </c:pt>
                <c:pt idx="4">
                  <c:v>8.3411374020496087E-2</c:v>
                </c:pt>
                <c:pt idx="5">
                  <c:v>9.7773453067175928E-2</c:v>
                </c:pt>
                <c:pt idx="6">
                  <c:v>9.6525324664377424E-2</c:v>
                </c:pt>
                <c:pt idx="7">
                  <c:v>8.8667060247243287E-2</c:v>
                </c:pt>
                <c:pt idx="8">
                  <c:v>7.7718975700753715E-2</c:v>
                </c:pt>
                <c:pt idx="9">
                  <c:v>8.6656456157624961E-2</c:v>
                </c:pt>
                <c:pt idx="10">
                  <c:v>9.6852508210628643E-2</c:v>
                </c:pt>
                <c:pt idx="11">
                  <c:v>9.7985611632863248E-2</c:v>
                </c:pt>
                <c:pt idx="12">
                  <c:v>1.2867976223033577E-5</c:v>
                </c:pt>
                <c:pt idx="13">
                  <c:v>5.9030305188755949E-7</c:v>
                </c:pt>
                <c:pt idx="14">
                  <c:v>9.8554620176862423E-2</c:v>
                </c:pt>
                <c:pt idx="15">
                  <c:v>5.5195258171196575E-2</c:v>
                </c:pt>
                <c:pt idx="16">
                  <c:v>9.7304262981391165E-2</c:v>
                </c:pt>
                <c:pt idx="17">
                  <c:v>8.3203687600919798E-2</c:v>
                </c:pt>
                <c:pt idx="18">
                  <c:v>9.1505067251474614E-2</c:v>
                </c:pt>
                <c:pt idx="19">
                  <c:v>3.2733426345444079E-2</c:v>
                </c:pt>
                <c:pt idx="20">
                  <c:v>3.701318155860836E-2</c:v>
                </c:pt>
                <c:pt idx="21">
                  <c:v>9.2838364818787975E-2</c:v>
                </c:pt>
                <c:pt idx="22">
                  <c:v>9.3449129925027338E-2</c:v>
                </c:pt>
                <c:pt idx="23">
                  <c:v>9.8534486409220648E-2</c:v>
                </c:pt>
                <c:pt idx="24">
                  <c:v>6.1922416281018272E-2</c:v>
                </c:pt>
                <c:pt idx="25">
                  <c:v>8.6837268544904492E-2</c:v>
                </c:pt>
                <c:pt idx="26">
                  <c:v>8.7299857239612685E-2</c:v>
                </c:pt>
                <c:pt idx="27">
                  <c:v>9.5630720680402653E-2</c:v>
                </c:pt>
                <c:pt idx="28">
                  <c:v>9.8467523117397773E-2</c:v>
                </c:pt>
                <c:pt idx="29">
                  <c:v>9.5912121777700768E-2</c:v>
                </c:pt>
                <c:pt idx="30">
                  <c:v>9.6102648297839044E-2</c:v>
                </c:pt>
                <c:pt idx="31">
                  <c:v>9.8362329802874252E-2</c:v>
                </c:pt>
                <c:pt idx="32">
                  <c:v>9.8400186177226956E-2</c:v>
                </c:pt>
                <c:pt idx="33">
                  <c:v>9.75379938156615E-2</c:v>
                </c:pt>
                <c:pt idx="34">
                  <c:v>9.6666894628324715E-2</c:v>
                </c:pt>
                <c:pt idx="35">
                  <c:v>9.4765562922309199E-2</c:v>
                </c:pt>
                <c:pt idx="36">
                  <c:v>9.776672999450195E-2</c:v>
                </c:pt>
                <c:pt idx="37">
                  <c:v>7.7793042910752924E-2</c:v>
                </c:pt>
                <c:pt idx="38">
                  <c:v>8.1441187809984508E-2</c:v>
                </c:pt>
                <c:pt idx="39">
                  <c:v>9.4622700938363835E-2</c:v>
                </c:pt>
                <c:pt idx="40">
                  <c:v>8.7135809306975273E-2</c:v>
                </c:pt>
                <c:pt idx="41">
                  <c:v>9.1849689218454586E-2</c:v>
                </c:pt>
                <c:pt idx="42">
                  <c:v>9.6385897487733338E-2</c:v>
                </c:pt>
                <c:pt idx="43">
                  <c:v>7.6132565825760209E-2</c:v>
                </c:pt>
                <c:pt idx="44">
                  <c:v>8.6237655673323699E-2</c:v>
                </c:pt>
                <c:pt idx="45">
                  <c:v>9.1554680979275396E-2</c:v>
                </c:pt>
                <c:pt idx="46">
                  <c:v>9.804673708871392E-2</c:v>
                </c:pt>
                <c:pt idx="47">
                  <c:v>5.884580011779942E-2</c:v>
                </c:pt>
                <c:pt idx="48">
                  <c:v>8.8068484055699253E-2</c:v>
                </c:pt>
                <c:pt idx="49">
                  <c:v>9.8273012656412861E-2</c:v>
                </c:pt>
                <c:pt idx="50">
                  <c:v>7.8495268594452466E-2</c:v>
                </c:pt>
                <c:pt idx="51">
                  <c:v>8.6598787875012129E-2</c:v>
                </c:pt>
                <c:pt idx="52">
                  <c:v>9.8480497524162589E-2</c:v>
                </c:pt>
                <c:pt idx="53">
                  <c:v>9.2085476587872944E-2</c:v>
                </c:pt>
                <c:pt idx="54">
                  <c:v>7.4345066662238363E-2</c:v>
                </c:pt>
                <c:pt idx="55">
                  <c:v>7.421120267001298E-2</c:v>
                </c:pt>
                <c:pt idx="56">
                  <c:v>8.7857082348158616E-2</c:v>
                </c:pt>
                <c:pt idx="57">
                  <c:v>8.6385925711927714E-2</c:v>
                </c:pt>
                <c:pt idx="58">
                  <c:v>8.7742377093952995E-2</c:v>
                </c:pt>
              </c:numCache>
            </c:numRef>
          </c:yVal>
          <c:smooth val="1"/>
          <c:extLst>
            <c:ext xmlns:c16="http://schemas.microsoft.com/office/drawing/2014/chart" uri="{C3380CC4-5D6E-409C-BE32-E72D297353CC}">
              <c16:uniqueId val="{00000000-1233-4E4B-A740-103497EFF44E}"/>
            </c:ext>
          </c:extLst>
        </c:ser>
        <c:dLbls>
          <c:showLegendKey val="0"/>
          <c:showVal val="0"/>
          <c:showCatName val="0"/>
          <c:showSerName val="0"/>
          <c:showPercent val="0"/>
          <c:showBubbleSize val="0"/>
        </c:dLbls>
        <c:axId val="225307408"/>
        <c:axId val="219161376"/>
      </c:scatterChart>
      <c:valAx>
        <c:axId val="2253074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161376"/>
        <c:crosses val="autoZero"/>
        <c:crossBetween val="midCat"/>
      </c:valAx>
      <c:valAx>
        <c:axId val="219161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3074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[group project final final.xlsx]Pivot Table!PivotTable7</c:name>
    <c:fmtId val="0"/>
  </c:pivotSource>
  <c:chart>
    <c:title>
      <c:tx>
        <c:rich>
          <a:bodyPr rot="0" spcFirstLastPara="1" vertOverflow="ellipsis" vert="horz" wrap="square" anchor="ctr" anchorCtr="1"/>
          <a:lstStyle/>
          <a:p>
            <a:pPr>
              <a:defRPr sz="3200" b="1" i="0" u="none" strike="noStrike" kern="1200" spc="0" baseline="0">
                <a:solidFill>
                  <a:schemeClr val="tx1">
                    <a:lumMod val="65000"/>
                    <a:lumOff val="35000"/>
                  </a:schemeClr>
                </a:solidFill>
                <a:latin typeface="+mn-lt"/>
                <a:ea typeface="+mn-ea"/>
                <a:cs typeface="+mn-cs"/>
              </a:defRPr>
            </a:pPr>
            <a:r>
              <a:rPr lang="en-GB" sz="3200" b="1"/>
              <a:t>Net Migration VS Birth Rate</a:t>
            </a:r>
          </a:p>
        </c:rich>
      </c:tx>
      <c:layout>
        <c:manualLayout>
          <c:xMode val="edge"/>
          <c:yMode val="edge"/>
          <c:x val="0.3758602034821153"/>
          <c:y val="4.5721760653765937E-2"/>
        </c:manualLayout>
      </c:layout>
      <c:overlay val="0"/>
      <c:spPr>
        <a:noFill/>
        <a:ln>
          <a:noFill/>
        </a:ln>
        <a:effectLst/>
      </c:spPr>
      <c:txPr>
        <a:bodyPr rot="0" spcFirstLastPara="1" vertOverflow="ellipsis" vert="horz" wrap="square" anchor="ctr" anchorCtr="1"/>
        <a:lstStyle/>
        <a:p>
          <a:pPr>
            <a:defRPr sz="3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c:f>
              <c:strCache>
                <c:ptCount val="1"/>
                <c:pt idx="0">
                  <c:v>Sum of Net Migration (per 1000 population)</c:v>
                </c:pt>
              </c:strCache>
            </c:strRef>
          </c:tx>
          <c:spPr>
            <a:ln w="28575" cap="rnd">
              <a:solidFill>
                <a:schemeClr val="accent1"/>
              </a:solidFill>
              <a:round/>
            </a:ln>
            <a:effectLst/>
          </c:spPr>
          <c:marker>
            <c:symbol val="none"/>
          </c:marker>
          <c:cat>
            <c:multiLvlStrRef>
              <c:f>'Pivot Table'!$A$4:$A$122</c:f>
              <c:multiLvlStrCache>
                <c:ptCount val="59"/>
                <c:lvl>
                  <c:pt idx="0">
                    <c:v>0.7646347837</c:v>
                  </c:pt>
                  <c:pt idx="1">
                    <c:v>0.82624461</c:v>
                  </c:pt>
                  <c:pt idx="2">
                    <c:v>0.9176140076</c:v>
                  </c:pt>
                  <c:pt idx="3">
                    <c:v>0.8941591533</c:v>
                  </c:pt>
                  <c:pt idx="4">
                    <c:v>0.9746504639</c:v>
                  </c:pt>
                  <c:pt idx="5">
                    <c:v>1.096432771</c:v>
                  </c:pt>
                  <c:pt idx="6">
                    <c:v>1.238043904</c:v>
                  </c:pt>
                  <c:pt idx="7">
                    <c:v>1.425715406</c:v>
                  </c:pt>
                  <c:pt idx="8">
                    <c:v>1.659904613</c:v>
                  </c:pt>
                  <c:pt idx="9">
                    <c:v>1.920586698</c:v>
                  </c:pt>
                  <c:pt idx="10">
                    <c:v>2.263785444</c:v>
                  </c:pt>
                  <c:pt idx="11">
                    <c:v>2.721440981</c:v>
                  </c:pt>
                  <c:pt idx="12">
                    <c:v>3.696213333</c:v>
                  </c:pt>
                  <c:pt idx="13">
                    <c:v>5.221534956</c:v>
                  </c:pt>
                  <c:pt idx="14">
                    <c:v>5.63367393</c:v>
                  </c:pt>
                  <c:pt idx="15">
                    <c:v>6.327077974</c:v>
                  </c:pt>
                  <c:pt idx="16">
                    <c:v>6.618585074</c:v>
                  </c:pt>
                  <c:pt idx="17">
                    <c:v>7.517176355</c:v>
                  </c:pt>
                  <c:pt idx="18">
                    <c:v>9.296921724</c:v>
                  </c:pt>
                  <c:pt idx="19">
                    <c:v>11.89625678</c:v>
                  </c:pt>
                  <c:pt idx="20">
                    <c:v>14.17522884</c:v>
                  </c:pt>
                  <c:pt idx="21">
                    <c:v>16.08425238</c:v>
                  </c:pt>
                  <c:pt idx="22">
                    <c:v>17.78411215</c:v>
                  </c:pt>
                  <c:pt idx="23">
                    <c:v>19.7493611</c:v>
                  </c:pt>
                  <c:pt idx="24">
                    <c:v>19.15653275</c:v>
                  </c:pt>
                  <c:pt idx="25">
                    <c:v>18.58674606</c:v>
                  </c:pt>
                  <c:pt idx="26">
                    <c:v>20.91921558</c:v>
                  </c:pt>
                  <c:pt idx="27">
                    <c:v>25.37146249</c:v>
                  </c:pt>
                  <c:pt idx="28">
                    <c:v>30.46536474</c:v>
                  </c:pt>
                  <c:pt idx="29">
                    <c:v>36.14433677</c:v>
                  </c:pt>
                  <c:pt idx="30">
                    <c:v>45.46616498</c:v>
                  </c:pt>
                  <c:pt idx="31">
                    <c:v>52.13026397</c:v>
                  </c:pt>
                  <c:pt idx="32">
                    <c:v>60.60347815</c:v>
                  </c:pt>
                  <c:pt idx="33">
                    <c:v>73.69084719</c:v>
                  </c:pt>
                  <c:pt idx="34">
                    <c:v>87.81099196</c:v>
                  </c:pt>
                  <c:pt idx="35">
                    <c:v>96.29588652</c:v>
                  </c:pt>
                  <c:pt idx="36">
                    <c:v>100.1241918</c:v>
                  </c:pt>
                  <c:pt idx="37">
                    <c:v>85.72831023</c:v>
                  </c:pt>
                  <c:pt idx="38">
                    <c:v>86.28466077</c:v>
                  </c:pt>
                  <c:pt idx="39">
                    <c:v>96.07447796</c:v>
                  </c:pt>
                  <c:pt idx="40">
                    <c:v>89.79494335</c:v>
                  </c:pt>
                  <c:pt idx="41">
                    <c:v>92.53775271</c:v>
                  </c:pt>
                  <c:pt idx="42">
                    <c:v>97.64544828</c:v>
                  </c:pt>
                  <c:pt idx="43">
                    <c:v>115.0354988</c:v>
                  </c:pt>
                  <c:pt idx="44">
                    <c:v>127.8076184</c:v>
                  </c:pt>
                  <c:pt idx="45">
                    <c:v>148.6303732</c:v>
                  </c:pt>
                  <c:pt idx="46">
                    <c:v>180.9419415</c:v>
                  </c:pt>
                  <c:pt idx="47">
                    <c:v>193.6119867</c:v>
                  </c:pt>
                  <c:pt idx="48">
                    <c:v>194.152286</c:v>
                  </c:pt>
                  <c:pt idx="49">
                    <c:v>239.8093876</c:v>
                  </c:pt>
                  <c:pt idx="50">
                    <c:v>279.3511687</c:v>
                  </c:pt>
                  <c:pt idx="51">
                    <c:v>295.0872209</c:v>
                  </c:pt>
                  <c:pt idx="52">
                    <c:v>307.5763606</c:v>
                  </c:pt>
                  <c:pt idx="53">
                    <c:v>314.8511562</c:v>
                  </c:pt>
                  <c:pt idx="54">
                    <c:v>308.0041461</c:v>
                  </c:pt>
                  <c:pt idx="55">
                    <c:v>318.6523344</c:v>
                  </c:pt>
                  <c:pt idx="56">
                    <c:v>341.86335</c:v>
                  </c:pt>
                  <c:pt idx="57">
                    <c:v>373.2170819</c:v>
                  </c:pt>
                  <c:pt idx="58">
                    <c:v>372.0625275</c:v>
                  </c:pt>
                </c:lvl>
                <c:lvl>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lvl>
              </c:multiLvlStrCache>
            </c:multiLvlStrRef>
          </c:cat>
          <c:val>
            <c:numRef>
              <c:f>'Pivot Table'!$B$4:$B$122</c:f>
              <c:numCache>
                <c:formatCode>General</c:formatCode>
                <c:ptCount val="59"/>
                <c:pt idx="0">
                  <c:v>3.734</c:v>
                </c:pt>
                <c:pt idx="1">
                  <c:v>1.891</c:v>
                </c:pt>
                <c:pt idx="2">
                  <c:v>4.9000000000000002E-2</c:v>
                </c:pt>
                <c:pt idx="3">
                  <c:v>3.2000000000000001E-2</c:v>
                </c:pt>
                <c:pt idx="4">
                  <c:v>1.4999999999999999E-2</c:v>
                </c:pt>
                <c:pt idx="5">
                  <c:v>-3.0000000000000001E-3</c:v>
                </c:pt>
                <c:pt idx="6">
                  <c:v>-0.02</c:v>
                </c:pt>
                <c:pt idx="7">
                  <c:v>-3.6999999999999998E-2</c:v>
                </c:pt>
                <c:pt idx="8">
                  <c:v>7.9000000000000001E-2</c:v>
                </c:pt>
                <c:pt idx="9">
                  <c:v>0.19500000000000001</c:v>
                </c:pt>
                <c:pt idx="10">
                  <c:v>0.311</c:v>
                </c:pt>
                <c:pt idx="11">
                  <c:v>0.42699999999999999</c:v>
                </c:pt>
                <c:pt idx="12">
                  <c:v>0.54300000000000004</c:v>
                </c:pt>
                <c:pt idx="13">
                  <c:v>0.67900000000000005</c:v>
                </c:pt>
                <c:pt idx="14">
                  <c:v>0.81499999999999995</c:v>
                </c:pt>
                <c:pt idx="15">
                  <c:v>0.95</c:v>
                </c:pt>
                <c:pt idx="16">
                  <c:v>1.0860000000000001</c:v>
                </c:pt>
                <c:pt idx="17">
                  <c:v>1.222</c:v>
                </c:pt>
                <c:pt idx="18">
                  <c:v>3.1320000000000001</c:v>
                </c:pt>
                <c:pt idx="19">
                  <c:v>5.0419999999999998</c:v>
                </c:pt>
                <c:pt idx="20">
                  <c:v>6.952</c:v>
                </c:pt>
                <c:pt idx="21">
                  <c:v>8.8620000000000001</c:v>
                </c:pt>
                <c:pt idx="22">
                  <c:v>10.772</c:v>
                </c:pt>
                <c:pt idx="23">
                  <c:v>10.294</c:v>
                </c:pt>
                <c:pt idx="24">
                  <c:v>9.8149999999999995</c:v>
                </c:pt>
                <c:pt idx="25">
                  <c:v>9.3369999999999997</c:v>
                </c:pt>
                <c:pt idx="26">
                  <c:v>8.8580000000000005</c:v>
                </c:pt>
                <c:pt idx="27">
                  <c:v>8.3800000000000008</c:v>
                </c:pt>
                <c:pt idx="28">
                  <c:v>10.348000000000001</c:v>
                </c:pt>
                <c:pt idx="29">
                  <c:v>12.316000000000001</c:v>
                </c:pt>
                <c:pt idx="30">
                  <c:v>14.284000000000001</c:v>
                </c:pt>
                <c:pt idx="31">
                  <c:v>16.251999999999999</c:v>
                </c:pt>
                <c:pt idx="32">
                  <c:v>18.22</c:v>
                </c:pt>
                <c:pt idx="33">
                  <c:v>17.981000000000002</c:v>
                </c:pt>
                <c:pt idx="34">
                  <c:v>17.742000000000001</c:v>
                </c:pt>
                <c:pt idx="35">
                  <c:v>17.504000000000001</c:v>
                </c:pt>
                <c:pt idx="36">
                  <c:v>17.265000000000001</c:v>
                </c:pt>
                <c:pt idx="37">
                  <c:v>17.026</c:v>
                </c:pt>
                <c:pt idx="38">
                  <c:v>14.516</c:v>
                </c:pt>
                <c:pt idx="39">
                  <c:v>12.005000000000001</c:v>
                </c:pt>
                <c:pt idx="40">
                  <c:v>9.4949999999999992</c:v>
                </c:pt>
                <c:pt idx="41">
                  <c:v>6.984</c:v>
                </c:pt>
                <c:pt idx="42">
                  <c:v>4.4740000000000002</c:v>
                </c:pt>
                <c:pt idx="43">
                  <c:v>9.7200000000000006</c:v>
                </c:pt>
                <c:pt idx="44">
                  <c:v>14.967000000000001</c:v>
                </c:pt>
                <c:pt idx="45">
                  <c:v>20.213000000000001</c:v>
                </c:pt>
                <c:pt idx="46">
                  <c:v>25.46</c:v>
                </c:pt>
                <c:pt idx="47">
                  <c:v>30.706</c:v>
                </c:pt>
                <c:pt idx="48">
                  <c:v>26.93</c:v>
                </c:pt>
                <c:pt idx="49">
                  <c:v>23.154</c:v>
                </c:pt>
                <c:pt idx="50">
                  <c:v>19.378</c:v>
                </c:pt>
                <c:pt idx="51">
                  <c:v>15.602</c:v>
                </c:pt>
                <c:pt idx="52">
                  <c:v>11.826000000000001</c:v>
                </c:pt>
                <c:pt idx="53">
                  <c:v>10.406000000000001</c:v>
                </c:pt>
                <c:pt idx="54">
                  <c:v>8.9849999999999994</c:v>
                </c:pt>
                <c:pt idx="55">
                  <c:v>7.5650000000000004</c:v>
                </c:pt>
                <c:pt idx="56">
                  <c:v>6.1440000000000001</c:v>
                </c:pt>
                <c:pt idx="57">
                  <c:v>4.7240000000000002</c:v>
                </c:pt>
                <c:pt idx="58">
                  <c:v>4.6859999999999999</c:v>
                </c:pt>
              </c:numCache>
            </c:numRef>
          </c:val>
          <c:smooth val="0"/>
          <c:extLst>
            <c:ext xmlns:c16="http://schemas.microsoft.com/office/drawing/2014/chart" uri="{C3380CC4-5D6E-409C-BE32-E72D297353CC}">
              <c16:uniqueId val="{00000000-FAAB-8744-97A3-CF5950419237}"/>
            </c:ext>
          </c:extLst>
        </c:ser>
        <c:ser>
          <c:idx val="1"/>
          <c:order val="1"/>
          <c:tx>
            <c:strRef>
              <c:f>'Pivot Table'!$C$3</c:f>
              <c:strCache>
                <c:ptCount val="1"/>
                <c:pt idx="0">
                  <c:v>Sum of BOT (Billions of US $ )</c:v>
                </c:pt>
              </c:strCache>
            </c:strRef>
          </c:tx>
          <c:spPr>
            <a:ln w="28575" cap="rnd">
              <a:solidFill>
                <a:schemeClr val="accent2"/>
              </a:solidFill>
              <a:round/>
            </a:ln>
            <a:effectLst/>
          </c:spPr>
          <c:marker>
            <c:symbol val="none"/>
          </c:marker>
          <c:cat>
            <c:multiLvlStrRef>
              <c:f>'Pivot Table'!$A$4:$A$122</c:f>
              <c:multiLvlStrCache>
                <c:ptCount val="59"/>
                <c:lvl>
                  <c:pt idx="0">
                    <c:v>0.7646347837</c:v>
                  </c:pt>
                  <c:pt idx="1">
                    <c:v>0.82624461</c:v>
                  </c:pt>
                  <c:pt idx="2">
                    <c:v>0.9176140076</c:v>
                  </c:pt>
                  <c:pt idx="3">
                    <c:v>0.8941591533</c:v>
                  </c:pt>
                  <c:pt idx="4">
                    <c:v>0.9746504639</c:v>
                  </c:pt>
                  <c:pt idx="5">
                    <c:v>1.096432771</c:v>
                  </c:pt>
                  <c:pt idx="6">
                    <c:v>1.238043904</c:v>
                  </c:pt>
                  <c:pt idx="7">
                    <c:v>1.425715406</c:v>
                  </c:pt>
                  <c:pt idx="8">
                    <c:v>1.659904613</c:v>
                  </c:pt>
                  <c:pt idx="9">
                    <c:v>1.920586698</c:v>
                  </c:pt>
                  <c:pt idx="10">
                    <c:v>2.263785444</c:v>
                  </c:pt>
                  <c:pt idx="11">
                    <c:v>2.721440981</c:v>
                  </c:pt>
                  <c:pt idx="12">
                    <c:v>3.696213333</c:v>
                  </c:pt>
                  <c:pt idx="13">
                    <c:v>5.221534956</c:v>
                  </c:pt>
                  <c:pt idx="14">
                    <c:v>5.63367393</c:v>
                  </c:pt>
                  <c:pt idx="15">
                    <c:v>6.327077974</c:v>
                  </c:pt>
                  <c:pt idx="16">
                    <c:v>6.618585074</c:v>
                  </c:pt>
                  <c:pt idx="17">
                    <c:v>7.517176355</c:v>
                  </c:pt>
                  <c:pt idx="18">
                    <c:v>9.296921724</c:v>
                  </c:pt>
                  <c:pt idx="19">
                    <c:v>11.89625678</c:v>
                  </c:pt>
                  <c:pt idx="20">
                    <c:v>14.17522884</c:v>
                  </c:pt>
                  <c:pt idx="21">
                    <c:v>16.08425238</c:v>
                  </c:pt>
                  <c:pt idx="22">
                    <c:v>17.78411215</c:v>
                  </c:pt>
                  <c:pt idx="23">
                    <c:v>19.7493611</c:v>
                  </c:pt>
                  <c:pt idx="24">
                    <c:v>19.15653275</c:v>
                  </c:pt>
                  <c:pt idx="25">
                    <c:v>18.58674606</c:v>
                  </c:pt>
                  <c:pt idx="26">
                    <c:v>20.91921558</c:v>
                  </c:pt>
                  <c:pt idx="27">
                    <c:v>25.37146249</c:v>
                  </c:pt>
                  <c:pt idx="28">
                    <c:v>30.46536474</c:v>
                  </c:pt>
                  <c:pt idx="29">
                    <c:v>36.14433677</c:v>
                  </c:pt>
                  <c:pt idx="30">
                    <c:v>45.46616498</c:v>
                  </c:pt>
                  <c:pt idx="31">
                    <c:v>52.13026397</c:v>
                  </c:pt>
                  <c:pt idx="32">
                    <c:v>60.60347815</c:v>
                  </c:pt>
                  <c:pt idx="33">
                    <c:v>73.69084719</c:v>
                  </c:pt>
                  <c:pt idx="34">
                    <c:v>87.81099196</c:v>
                  </c:pt>
                  <c:pt idx="35">
                    <c:v>96.29588652</c:v>
                  </c:pt>
                  <c:pt idx="36">
                    <c:v>100.1241918</c:v>
                  </c:pt>
                  <c:pt idx="37">
                    <c:v>85.72831023</c:v>
                  </c:pt>
                  <c:pt idx="38">
                    <c:v>86.28466077</c:v>
                  </c:pt>
                  <c:pt idx="39">
                    <c:v>96.07447796</c:v>
                  </c:pt>
                  <c:pt idx="40">
                    <c:v>89.79494335</c:v>
                  </c:pt>
                  <c:pt idx="41">
                    <c:v>92.53775271</c:v>
                  </c:pt>
                  <c:pt idx="42">
                    <c:v>97.64544828</c:v>
                  </c:pt>
                  <c:pt idx="43">
                    <c:v>115.0354988</c:v>
                  </c:pt>
                  <c:pt idx="44">
                    <c:v>127.8076184</c:v>
                  </c:pt>
                  <c:pt idx="45">
                    <c:v>148.6303732</c:v>
                  </c:pt>
                  <c:pt idx="46">
                    <c:v>180.9419415</c:v>
                  </c:pt>
                  <c:pt idx="47">
                    <c:v>193.6119867</c:v>
                  </c:pt>
                  <c:pt idx="48">
                    <c:v>194.152286</c:v>
                  </c:pt>
                  <c:pt idx="49">
                    <c:v>239.8093876</c:v>
                  </c:pt>
                  <c:pt idx="50">
                    <c:v>279.3511687</c:v>
                  </c:pt>
                  <c:pt idx="51">
                    <c:v>295.0872209</c:v>
                  </c:pt>
                  <c:pt idx="52">
                    <c:v>307.5763606</c:v>
                  </c:pt>
                  <c:pt idx="53">
                    <c:v>314.8511562</c:v>
                  </c:pt>
                  <c:pt idx="54">
                    <c:v>308.0041461</c:v>
                  </c:pt>
                  <c:pt idx="55">
                    <c:v>318.6523344</c:v>
                  </c:pt>
                  <c:pt idx="56">
                    <c:v>341.86335</c:v>
                  </c:pt>
                  <c:pt idx="57">
                    <c:v>373.2170819</c:v>
                  </c:pt>
                  <c:pt idx="58">
                    <c:v>372.0625275</c:v>
                  </c:pt>
                </c:lvl>
                <c:lvl>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lvl>
              </c:multiLvlStrCache>
            </c:multiLvlStrRef>
          </c:cat>
          <c:val>
            <c:numRef>
              <c:f>'Pivot Table'!$C$4:$C$122</c:f>
              <c:numCache>
                <c:formatCode>General</c:formatCode>
                <c:ptCount val="59"/>
                <c:pt idx="0">
                  <c:v>-0.1112962237</c:v>
                </c:pt>
                <c:pt idx="1">
                  <c:v>-8.5946687569999999E-2</c:v>
                </c:pt>
                <c:pt idx="2">
                  <c:v>-0.13373840319999999</c:v>
                </c:pt>
                <c:pt idx="3">
                  <c:v>-9.7118776949999999E-2</c:v>
                </c:pt>
                <c:pt idx="4">
                  <c:v>-0.10786619629999999</c:v>
                </c:pt>
                <c:pt idx="5">
                  <c:v>-7.9184633480000002E-2</c:v>
                </c:pt>
                <c:pt idx="6">
                  <c:v>-9.0977394490000002E-2</c:v>
                </c:pt>
                <c:pt idx="7">
                  <c:v>-7.8139291779999995E-2</c:v>
                </c:pt>
                <c:pt idx="8">
                  <c:v>-0.15680125440000001</c:v>
                </c:pt>
                <c:pt idx="9">
                  <c:v>-0.3650202535</c:v>
                </c:pt>
                <c:pt idx="10">
                  <c:v>-0.46112635569999999</c:v>
                </c:pt>
                <c:pt idx="11">
                  <c:v>-0.42386993150000002</c:v>
                </c:pt>
                <c:pt idx="12">
                  <c:v>-0.33472000000000002</c:v>
                </c:pt>
                <c:pt idx="13">
                  <c:v>-0.78436558960000002</c:v>
                </c:pt>
                <c:pt idx="14">
                  <c:v>-0.52546267800000002</c:v>
                </c:pt>
                <c:pt idx="15">
                  <c:v>-0.4389997048</c:v>
                </c:pt>
                <c:pt idx="16">
                  <c:v>-9.7013113159999997E-2</c:v>
                </c:pt>
                <c:pt idx="17">
                  <c:v>-0.28002787569999998</c:v>
                </c:pt>
                <c:pt idx="18">
                  <c:v>-0.52581354440000005</c:v>
                </c:pt>
                <c:pt idx="19">
                  <c:v>-0.82373769890000004</c:v>
                </c:pt>
                <c:pt idx="20">
                  <c:v>-0.4837941341</c:v>
                </c:pt>
                <c:pt idx="21">
                  <c:v>-0.29469399349999997</c:v>
                </c:pt>
                <c:pt idx="22">
                  <c:v>0.1038785047</c:v>
                </c:pt>
                <c:pt idx="23">
                  <c:v>-3.8570752479999998E-2</c:v>
                </c:pt>
                <c:pt idx="24">
                  <c:v>5.7428156199999997E-2</c:v>
                </c:pt>
                <c:pt idx="25">
                  <c:v>0.48984137080000001</c:v>
                </c:pt>
                <c:pt idx="26">
                  <c:v>0.62092403780000005</c:v>
                </c:pt>
                <c:pt idx="27">
                  <c:v>2.4257834759999999</c:v>
                </c:pt>
                <c:pt idx="28">
                  <c:v>3.3568872989999998</c:v>
                </c:pt>
                <c:pt idx="29">
                  <c:v>3.6335435569999999</c:v>
                </c:pt>
                <c:pt idx="30">
                  <c:v>6.0035311140000003</c:v>
                </c:pt>
                <c:pt idx="31">
                  <c:v>6.3284223449999999</c:v>
                </c:pt>
                <c:pt idx="32">
                  <c:v>5.9905928949999998</c:v>
                </c:pt>
                <c:pt idx="33">
                  <c:v>11.915935579999999</c:v>
                </c:pt>
                <c:pt idx="34">
                  <c:v>14.73698321</c:v>
                </c:pt>
                <c:pt idx="35">
                  <c:v>15.768510640000001</c:v>
                </c:pt>
                <c:pt idx="36">
                  <c:v>14.74764278</c:v>
                </c:pt>
                <c:pt idx="37">
                  <c:v>18.428059269999999</c:v>
                </c:pt>
                <c:pt idx="38">
                  <c:v>14.672861360000001</c:v>
                </c:pt>
                <c:pt idx="39">
                  <c:v>11.85295824</c:v>
                </c:pt>
                <c:pt idx="40">
                  <c:v>14.812803479999999</c:v>
                </c:pt>
                <c:pt idx="41">
                  <c:v>17.05121188</c:v>
                </c:pt>
                <c:pt idx="42">
                  <c:v>27.295660659999999</c:v>
                </c:pt>
                <c:pt idx="43">
                  <c:v>30.345994560000001</c:v>
                </c:pt>
                <c:pt idx="44">
                  <c:v>38.200192260000001</c:v>
                </c:pt>
                <c:pt idx="45">
                  <c:v>45.647114360000003</c:v>
                </c:pt>
                <c:pt idx="46">
                  <c:v>56.581116049999999</c:v>
                </c:pt>
                <c:pt idx="47">
                  <c:v>40.001837590000001</c:v>
                </c:pt>
                <c:pt idx="48">
                  <c:v>45.620075630000002</c:v>
                </c:pt>
                <c:pt idx="49">
                  <c:v>63.09952329</c:v>
                </c:pt>
                <c:pt idx="50">
                  <c:v>76.980203529999997</c:v>
                </c:pt>
                <c:pt idx="51">
                  <c:v>71.488597260000006</c:v>
                </c:pt>
                <c:pt idx="52">
                  <c:v>71.092623669999995</c:v>
                </c:pt>
                <c:pt idx="53">
                  <c:v>73.800331470000003</c:v>
                </c:pt>
                <c:pt idx="54">
                  <c:v>84.078411410000001</c:v>
                </c:pt>
                <c:pt idx="55">
                  <c:v>83.608396670000005</c:v>
                </c:pt>
                <c:pt idx="56">
                  <c:v>86.827069300000005</c:v>
                </c:pt>
                <c:pt idx="57">
                  <c:v>106.09638200000001</c:v>
                </c:pt>
                <c:pt idx="58">
                  <c:v>103.75392170000001</c:v>
                </c:pt>
              </c:numCache>
            </c:numRef>
          </c:val>
          <c:smooth val="0"/>
          <c:extLst>
            <c:ext xmlns:c16="http://schemas.microsoft.com/office/drawing/2014/chart" uri="{C3380CC4-5D6E-409C-BE32-E72D297353CC}">
              <c16:uniqueId val="{00000002-FAAB-8744-97A3-CF5950419237}"/>
            </c:ext>
          </c:extLst>
        </c:ser>
        <c:dLbls>
          <c:showLegendKey val="0"/>
          <c:showVal val="0"/>
          <c:showCatName val="0"/>
          <c:showSerName val="0"/>
          <c:showPercent val="0"/>
          <c:showBubbleSize val="0"/>
        </c:dLbls>
        <c:smooth val="0"/>
        <c:axId val="225756272"/>
        <c:axId val="226013136"/>
      </c:lineChart>
      <c:catAx>
        <c:axId val="22575627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013136"/>
        <c:crosses val="autoZero"/>
        <c:auto val="1"/>
        <c:lblAlgn val="ctr"/>
        <c:lblOffset val="100"/>
        <c:noMultiLvlLbl val="0"/>
      </c:catAx>
      <c:valAx>
        <c:axId val="226013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756272"/>
        <c:crosses val="autoZero"/>
        <c:crossBetween val="between"/>
      </c:valAx>
      <c:spPr>
        <a:noFill/>
        <a:ln>
          <a:noFill/>
        </a:ln>
        <a:effectLst/>
      </c:spPr>
    </c:plotArea>
    <c:legend>
      <c:legendPos val="t"/>
      <c:layout>
        <c:manualLayout>
          <c:xMode val="edge"/>
          <c:yMode val="edge"/>
          <c:x val="0.65457693125782623"/>
          <c:y val="6.6131397768225533E-2"/>
          <c:w val="0.28044212122399526"/>
          <c:h val="2.50631406923191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GDP,</a:t>
            </a:r>
            <a:r>
              <a:rPr lang="en-GB" baseline="0"/>
              <a:t> Manufacturing Output, BOT (Millions)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Correlation!$C$3</c:f>
              <c:strCache>
                <c:ptCount val="1"/>
                <c:pt idx="0">
                  <c:v>GDP (Billions of US $)</c:v>
                </c:pt>
              </c:strCache>
            </c:strRef>
          </c:tx>
          <c:spPr>
            <a:ln w="19050" cap="rnd">
              <a:solidFill>
                <a:schemeClr val="accent1"/>
              </a:solidFill>
              <a:round/>
            </a:ln>
            <a:effectLst/>
          </c:spPr>
          <c:marker>
            <c:symbol val="none"/>
          </c:marker>
          <c:cat>
            <c:numRef>
              <c:f>Correlation!$B$4:$B$62</c:f>
              <c:numCache>
                <c:formatCode>General</c:formatCode>
                <c:ptCount val="59"/>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numCache>
            </c:numRef>
          </c:cat>
          <c:val>
            <c:numRef>
              <c:f>Correlation!$C$4:$C$62</c:f>
              <c:numCache>
                <c:formatCode>General</c:formatCode>
                <c:ptCount val="59"/>
                <c:pt idx="0">
                  <c:v>0.76463478370000004</c:v>
                </c:pt>
                <c:pt idx="1">
                  <c:v>0.82624461000000005</c:v>
                </c:pt>
                <c:pt idx="2">
                  <c:v>0.9176140076</c:v>
                </c:pt>
                <c:pt idx="3">
                  <c:v>0.89415915329999995</c:v>
                </c:pt>
                <c:pt idx="4">
                  <c:v>0.97465046389999999</c:v>
                </c:pt>
                <c:pt idx="5">
                  <c:v>1.0964327709999999</c:v>
                </c:pt>
                <c:pt idx="6">
                  <c:v>1.238043904</c:v>
                </c:pt>
                <c:pt idx="7">
                  <c:v>1.4257154059999999</c:v>
                </c:pt>
                <c:pt idx="8">
                  <c:v>1.6599046129999999</c:v>
                </c:pt>
                <c:pt idx="9">
                  <c:v>1.9205866979999999</c:v>
                </c:pt>
                <c:pt idx="10">
                  <c:v>2.2637854439999998</c:v>
                </c:pt>
                <c:pt idx="11">
                  <c:v>2.7214409810000002</c:v>
                </c:pt>
                <c:pt idx="12">
                  <c:v>3.6962133330000002</c:v>
                </c:pt>
                <c:pt idx="13">
                  <c:v>5.2215349560000002</c:v>
                </c:pt>
                <c:pt idx="14">
                  <c:v>5.6336739299999996</c:v>
                </c:pt>
                <c:pt idx="15">
                  <c:v>6.3270779739999998</c:v>
                </c:pt>
                <c:pt idx="16">
                  <c:v>6.6185850740000003</c:v>
                </c:pt>
                <c:pt idx="17">
                  <c:v>7.5171763550000001</c:v>
                </c:pt>
                <c:pt idx="18">
                  <c:v>9.2969217240000006</c:v>
                </c:pt>
                <c:pt idx="19">
                  <c:v>11.89625678</c:v>
                </c:pt>
                <c:pt idx="20">
                  <c:v>14.175228840000001</c:v>
                </c:pt>
                <c:pt idx="21">
                  <c:v>16.084252379999999</c:v>
                </c:pt>
                <c:pt idx="22">
                  <c:v>17.784112149999999</c:v>
                </c:pt>
                <c:pt idx="23">
                  <c:v>19.749361100000002</c:v>
                </c:pt>
                <c:pt idx="24">
                  <c:v>19.15653275</c:v>
                </c:pt>
                <c:pt idx="25">
                  <c:v>18.586746059999999</c:v>
                </c:pt>
                <c:pt idx="26">
                  <c:v>20.919215579999999</c:v>
                </c:pt>
                <c:pt idx="27">
                  <c:v>25.371462489999999</c:v>
                </c:pt>
                <c:pt idx="28">
                  <c:v>30.465364739999998</c:v>
                </c:pt>
                <c:pt idx="29">
                  <c:v>36.144336770000002</c:v>
                </c:pt>
                <c:pt idx="30">
                  <c:v>45.466164980000002</c:v>
                </c:pt>
                <c:pt idx="31">
                  <c:v>52.130263970000001</c:v>
                </c:pt>
                <c:pt idx="32">
                  <c:v>60.603478150000001</c:v>
                </c:pt>
                <c:pt idx="33">
                  <c:v>73.69084719</c:v>
                </c:pt>
                <c:pt idx="34">
                  <c:v>87.810991959999996</c:v>
                </c:pt>
                <c:pt idx="35">
                  <c:v>96.295886519999996</c:v>
                </c:pt>
                <c:pt idx="36">
                  <c:v>100.12419180000001</c:v>
                </c:pt>
                <c:pt idx="37">
                  <c:v>85.728310230000005</c:v>
                </c:pt>
                <c:pt idx="38">
                  <c:v>86.284660770000002</c:v>
                </c:pt>
                <c:pt idx="39">
                  <c:v>96.074477959999996</c:v>
                </c:pt>
                <c:pt idx="40">
                  <c:v>89.794943349999997</c:v>
                </c:pt>
                <c:pt idx="41">
                  <c:v>92.537752710000007</c:v>
                </c:pt>
                <c:pt idx="42">
                  <c:v>97.645448279999997</c:v>
                </c:pt>
                <c:pt idx="43">
                  <c:v>115.0354988</c:v>
                </c:pt>
                <c:pt idx="44">
                  <c:v>127.8076184</c:v>
                </c:pt>
                <c:pt idx="45">
                  <c:v>148.63037320000001</c:v>
                </c:pt>
                <c:pt idx="46">
                  <c:v>180.94194150000001</c:v>
                </c:pt>
                <c:pt idx="47">
                  <c:v>193.61198669999999</c:v>
                </c:pt>
                <c:pt idx="48">
                  <c:v>194.152286</c:v>
                </c:pt>
                <c:pt idx="49">
                  <c:v>239.80938760000001</c:v>
                </c:pt>
                <c:pt idx="50">
                  <c:v>279.35116870000002</c:v>
                </c:pt>
                <c:pt idx="51">
                  <c:v>295.08722089999998</c:v>
                </c:pt>
                <c:pt idx="52">
                  <c:v>307.57636059999999</c:v>
                </c:pt>
                <c:pt idx="53">
                  <c:v>314.85115619999999</c:v>
                </c:pt>
                <c:pt idx="54">
                  <c:v>308.00414610000001</c:v>
                </c:pt>
                <c:pt idx="55">
                  <c:v>318.65233439999997</c:v>
                </c:pt>
                <c:pt idx="56">
                  <c:v>341.86335000000003</c:v>
                </c:pt>
                <c:pt idx="57">
                  <c:v>373.21708189999998</c:v>
                </c:pt>
                <c:pt idx="58">
                  <c:v>372.06252749999999</c:v>
                </c:pt>
              </c:numCache>
            </c:numRef>
          </c:val>
          <c:smooth val="0"/>
          <c:extLst>
            <c:ext xmlns:c16="http://schemas.microsoft.com/office/drawing/2014/chart" uri="{C3380CC4-5D6E-409C-BE32-E72D297353CC}">
              <c16:uniqueId val="{00000000-1F86-2C4F-A084-0CD37EAF9A21}"/>
            </c:ext>
          </c:extLst>
        </c:ser>
        <c:ser>
          <c:idx val="1"/>
          <c:order val="1"/>
          <c:tx>
            <c:strRef>
              <c:f>Correlation!$E$3</c:f>
              <c:strCache>
                <c:ptCount val="1"/>
                <c:pt idx="0">
                  <c:v>Manufacturing Output (Billions of US $)</c:v>
                </c:pt>
              </c:strCache>
            </c:strRef>
          </c:tx>
          <c:spPr>
            <a:ln w="19050" cap="rnd">
              <a:solidFill>
                <a:schemeClr val="accent2"/>
              </a:solidFill>
              <a:round/>
            </a:ln>
            <a:effectLst/>
          </c:spPr>
          <c:marker>
            <c:symbol val="none"/>
          </c:marker>
          <c:val>
            <c:numRef>
              <c:f>Correlation!$E$4:$E$62</c:f>
              <c:numCache>
                <c:formatCode>General</c:formatCode>
                <c:ptCount val="59"/>
                <c:pt idx="0">
                  <c:v>7.8759963000000002E-2</c:v>
                </c:pt>
                <c:pt idx="1">
                  <c:v>8.8658043000000006E-2</c:v>
                </c:pt>
                <c:pt idx="2">
                  <c:v>0.107310858</c:v>
                </c:pt>
                <c:pt idx="3">
                  <c:v>0.114562917</c:v>
                </c:pt>
                <c:pt idx="4">
                  <c:v>0.13194172200000001</c:v>
                </c:pt>
                <c:pt idx="5">
                  <c:v>0.15451456899999999</c:v>
                </c:pt>
                <c:pt idx="6">
                  <c:v>0.17894943199999999</c:v>
                </c:pt>
                <c:pt idx="7">
                  <c:v>0.21537305600000001</c:v>
                </c:pt>
                <c:pt idx="8">
                  <c:v>0.26848948099999997</c:v>
                </c:pt>
                <c:pt idx="9">
                  <c:v>0.33522801499999999</c:v>
                </c:pt>
                <c:pt idx="10">
                  <c:v>0.421011368</c:v>
                </c:pt>
                <c:pt idx="11">
                  <c:v>0.54889041900000002</c:v>
                </c:pt>
                <c:pt idx="12">
                  <c:v>0.78716444399999996</c:v>
                </c:pt>
                <c:pt idx="13">
                  <c:v>1.1486530479999999</c:v>
                </c:pt>
                <c:pt idx="14">
                  <c:v>1.207681891</c:v>
                </c:pt>
                <c:pt idx="15">
                  <c:v>1.397166111</c:v>
                </c:pt>
                <c:pt idx="16">
                  <c:v>1.495588473</c:v>
                </c:pt>
                <c:pt idx="17">
                  <c:v>1.7542018530000001</c:v>
                </c:pt>
                <c:pt idx="18">
                  <c:v>2.3475373789999998</c:v>
                </c:pt>
                <c:pt idx="19">
                  <c:v>3.1556148259999999</c:v>
                </c:pt>
                <c:pt idx="20">
                  <c:v>3.6512703160000002</c:v>
                </c:pt>
                <c:pt idx="21">
                  <c:v>3.5856486959999998</c:v>
                </c:pt>
                <c:pt idx="22">
                  <c:v>3.8172429910000001</c:v>
                </c:pt>
                <c:pt idx="23">
                  <c:v>4.2268338849999996</c:v>
                </c:pt>
                <c:pt idx="24">
                  <c:v>3.8534058409999998</c:v>
                </c:pt>
                <c:pt idx="25">
                  <c:v>4.2031725829999997</c:v>
                </c:pt>
                <c:pt idx="26">
                  <c:v>5.0394507209999997</c:v>
                </c:pt>
                <c:pt idx="27">
                  <c:v>6.6164767329999998</c:v>
                </c:pt>
                <c:pt idx="28">
                  <c:v>7.7081097200000004</c:v>
                </c:pt>
                <c:pt idx="29">
                  <c:v>8.8207455259999996</c:v>
                </c:pt>
                <c:pt idx="30">
                  <c:v>11.57562952</c:v>
                </c:pt>
                <c:pt idx="31">
                  <c:v>12.69355433</c:v>
                </c:pt>
                <c:pt idx="32">
                  <c:v>14.830795889999999</c:v>
                </c:pt>
                <c:pt idx="33">
                  <c:v>17.40925756</c:v>
                </c:pt>
                <c:pt idx="34">
                  <c:v>21.061521089999999</c:v>
                </c:pt>
                <c:pt idx="35">
                  <c:v>22.30907801</c:v>
                </c:pt>
                <c:pt idx="36">
                  <c:v>22.17901401</c:v>
                </c:pt>
                <c:pt idx="37">
                  <c:v>19.449569790000002</c:v>
                </c:pt>
                <c:pt idx="38">
                  <c:v>19.716637169999998</c:v>
                </c:pt>
                <c:pt idx="39">
                  <c:v>24.846287700000001</c:v>
                </c:pt>
                <c:pt idx="40">
                  <c:v>21.00725568</c:v>
                </c:pt>
                <c:pt idx="41">
                  <c:v>22.891656430000001</c:v>
                </c:pt>
                <c:pt idx="42">
                  <c:v>24.182298240000001</c:v>
                </c:pt>
                <c:pt idx="43">
                  <c:v>31.196899779999999</c:v>
                </c:pt>
                <c:pt idx="44">
                  <c:v>34.606164380000003</c:v>
                </c:pt>
                <c:pt idx="45">
                  <c:v>39.502989489999997</c:v>
                </c:pt>
                <c:pt idx="46">
                  <c:v>43.10516887</c:v>
                </c:pt>
                <c:pt idx="47">
                  <c:v>39.856314930000003</c:v>
                </c:pt>
                <c:pt idx="48">
                  <c:v>39.361223789999997</c:v>
                </c:pt>
                <c:pt idx="49">
                  <c:v>49.817601760000002</c:v>
                </c:pt>
                <c:pt idx="50">
                  <c:v>54.704086500000003</c:v>
                </c:pt>
                <c:pt idx="51">
                  <c:v>56.411298709999997</c:v>
                </c:pt>
                <c:pt idx="52">
                  <c:v>54.251578360000003</c:v>
                </c:pt>
                <c:pt idx="53">
                  <c:v>56.672480470000004</c:v>
                </c:pt>
                <c:pt idx="54">
                  <c:v>55.715885950000001</c:v>
                </c:pt>
                <c:pt idx="55">
                  <c:v>55.933116179999999</c:v>
                </c:pt>
                <c:pt idx="56">
                  <c:v>63.00948657</c:v>
                </c:pt>
                <c:pt idx="57">
                  <c:v>77.410587190000001</c:v>
                </c:pt>
                <c:pt idx="58">
                  <c:v>73.677759859999995</c:v>
                </c:pt>
              </c:numCache>
            </c:numRef>
          </c:val>
          <c:smooth val="0"/>
          <c:extLst>
            <c:ext xmlns:c16="http://schemas.microsoft.com/office/drawing/2014/chart" uri="{C3380CC4-5D6E-409C-BE32-E72D297353CC}">
              <c16:uniqueId val="{00000001-1F86-2C4F-A084-0CD37EAF9A21}"/>
            </c:ext>
          </c:extLst>
        </c:ser>
        <c:ser>
          <c:idx val="2"/>
          <c:order val="2"/>
          <c:tx>
            <c:strRef>
              <c:f>Correlation!$F$3</c:f>
              <c:strCache>
                <c:ptCount val="1"/>
                <c:pt idx="0">
                  <c:v>BOT (Billions of US $ )</c:v>
                </c:pt>
              </c:strCache>
            </c:strRef>
          </c:tx>
          <c:spPr>
            <a:ln w="19050" cap="rnd">
              <a:solidFill>
                <a:schemeClr val="accent3"/>
              </a:solidFill>
              <a:round/>
            </a:ln>
            <a:effectLst/>
          </c:spPr>
          <c:marker>
            <c:symbol val="none"/>
          </c:marker>
          <c:val>
            <c:numRef>
              <c:f>Correlation!$F$4:$F$62</c:f>
              <c:numCache>
                <c:formatCode>General</c:formatCode>
                <c:ptCount val="59"/>
                <c:pt idx="0">
                  <c:v>-0.1112962237</c:v>
                </c:pt>
                <c:pt idx="1">
                  <c:v>-8.5946687569999999E-2</c:v>
                </c:pt>
                <c:pt idx="2">
                  <c:v>-0.13373840319999999</c:v>
                </c:pt>
                <c:pt idx="3">
                  <c:v>-9.7118776949999999E-2</c:v>
                </c:pt>
                <c:pt idx="4">
                  <c:v>-0.10786619629999999</c:v>
                </c:pt>
                <c:pt idx="5">
                  <c:v>-7.9184633480000002E-2</c:v>
                </c:pt>
                <c:pt idx="6">
                  <c:v>-9.0977394490000002E-2</c:v>
                </c:pt>
                <c:pt idx="7">
                  <c:v>-7.8139291779999995E-2</c:v>
                </c:pt>
                <c:pt idx="8">
                  <c:v>-0.15680125440000001</c:v>
                </c:pt>
                <c:pt idx="9">
                  <c:v>-0.3650202535</c:v>
                </c:pt>
                <c:pt idx="10">
                  <c:v>-0.46112635569999999</c:v>
                </c:pt>
                <c:pt idx="11">
                  <c:v>-0.42386993150000002</c:v>
                </c:pt>
                <c:pt idx="12">
                  <c:v>-0.33472000000000002</c:v>
                </c:pt>
                <c:pt idx="13">
                  <c:v>-0.78436558960000002</c:v>
                </c:pt>
                <c:pt idx="14">
                  <c:v>-0.52546267800000002</c:v>
                </c:pt>
                <c:pt idx="15">
                  <c:v>-0.4389997048</c:v>
                </c:pt>
                <c:pt idx="16">
                  <c:v>-9.7013113159999997E-2</c:v>
                </c:pt>
                <c:pt idx="17">
                  <c:v>-0.28002787569999998</c:v>
                </c:pt>
                <c:pt idx="18">
                  <c:v>-0.52581354440000005</c:v>
                </c:pt>
                <c:pt idx="19">
                  <c:v>-0.82373769890000004</c:v>
                </c:pt>
                <c:pt idx="20">
                  <c:v>-0.4837941341</c:v>
                </c:pt>
                <c:pt idx="21">
                  <c:v>-0.29469399349999997</c:v>
                </c:pt>
                <c:pt idx="22">
                  <c:v>0.1038785047</c:v>
                </c:pt>
                <c:pt idx="23">
                  <c:v>-3.8570752479999998E-2</c:v>
                </c:pt>
                <c:pt idx="24">
                  <c:v>5.7428156199999997E-2</c:v>
                </c:pt>
                <c:pt idx="25">
                  <c:v>0.48984137080000001</c:v>
                </c:pt>
                <c:pt idx="26">
                  <c:v>0.62092403780000005</c:v>
                </c:pt>
                <c:pt idx="27">
                  <c:v>2.4257834759999999</c:v>
                </c:pt>
                <c:pt idx="28">
                  <c:v>3.3568872989999998</c:v>
                </c:pt>
                <c:pt idx="29">
                  <c:v>3.6335435569999999</c:v>
                </c:pt>
                <c:pt idx="30">
                  <c:v>6.0035311140000003</c:v>
                </c:pt>
                <c:pt idx="31">
                  <c:v>6.3284223449999999</c:v>
                </c:pt>
                <c:pt idx="32">
                  <c:v>5.9905928949999998</c:v>
                </c:pt>
                <c:pt idx="33">
                  <c:v>11.915935579999999</c:v>
                </c:pt>
                <c:pt idx="34">
                  <c:v>14.73698321</c:v>
                </c:pt>
                <c:pt idx="35">
                  <c:v>15.768510640000001</c:v>
                </c:pt>
                <c:pt idx="36">
                  <c:v>14.74764278</c:v>
                </c:pt>
                <c:pt idx="37">
                  <c:v>18.428059269999999</c:v>
                </c:pt>
                <c:pt idx="38">
                  <c:v>14.672861360000001</c:v>
                </c:pt>
                <c:pt idx="39">
                  <c:v>11.85295824</c:v>
                </c:pt>
                <c:pt idx="40">
                  <c:v>14.812803479999999</c:v>
                </c:pt>
                <c:pt idx="41">
                  <c:v>17.05121188</c:v>
                </c:pt>
                <c:pt idx="42">
                  <c:v>27.295660659999999</c:v>
                </c:pt>
                <c:pt idx="43">
                  <c:v>30.345994560000001</c:v>
                </c:pt>
                <c:pt idx="44">
                  <c:v>38.200192260000001</c:v>
                </c:pt>
                <c:pt idx="45">
                  <c:v>45.647114360000003</c:v>
                </c:pt>
                <c:pt idx="46">
                  <c:v>56.581116049999999</c:v>
                </c:pt>
                <c:pt idx="47">
                  <c:v>40.001837590000001</c:v>
                </c:pt>
                <c:pt idx="48">
                  <c:v>45.620075630000002</c:v>
                </c:pt>
                <c:pt idx="49">
                  <c:v>63.09952329</c:v>
                </c:pt>
                <c:pt idx="50">
                  <c:v>76.980203529999997</c:v>
                </c:pt>
                <c:pt idx="51">
                  <c:v>71.488597260000006</c:v>
                </c:pt>
                <c:pt idx="52">
                  <c:v>71.092623669999995</c:v>
                </c:pt>
                <c:pt idx="53">
                  <c:v>73.800331470000003</c:v>
                </c:pt>
                <c:pt idx="54">
                  <c:v>84.078411410000001</c:v>
                </c:pt>
                <c:pt idx="55">
                  <c:v>83.608396670000005</c:v>
                </c:pt>
                <c:pt idx="56">
                  <c:v>86.827069300000005</c:v>
                </c:pt>
                <c:pt idx="57">
                  <c:v>106.09638200000001</c:v>
                </c:pt>
                <c:pt idx="58">
                  <c:v>103.75392170000001</c:v>
                </c:pt>
              </c:numCache>
            </c:numRef>
          </c:val>
          <c:smooth val="0"/>
          <c:extLst>
            <c:ext xmlns:c16="http://schemas.microsoft.com/office/drawing/2014/chart" uri="{C3380CC4-5D6E-409C-BE32-E72D297353CC}">
              <c16:uniqueId val="{00000002-1F86-2C4F-A084-0CD37EAF9A21}"/>
            </c:ext>
          </c:extLst>
        </c:ser>
        <c:dLbls>
          <c:showLegendKey val="0"/>
          <c:showVal val="0"/>
          <c:showCatName val="0"/>
          <c:showSerName val="0"/>
          <c:showPercent val="0"/>
          <c:showBubbleSize val="0"/>
        </c:dLbls>
        <c:smooth val="0"/>
        <c:axId val="239035296"/>
        <c:axId val="238729536"/>
      </c:lineChart>
      <c:catAx>
        <c:axId val="2390352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729536"/>
        <c:crosses val="autoZero"/>
        <c:auto val="1"/>
        <c:lblAlgn val="ctr"/>
        <c:lblOffset val="100"/>
        <c:noMultiLvlLbl val="0"/>
      </c:catAx>
      <c:valAx>
        <c:axId val="238729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0352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Net</a:t>
            </a:r>
            <a:r>
              <a:rPr lang="en-GB" baseline="0"/>
              <a:t> Miration VS Birth Rate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Correlation!$I$3</c:f>
              <c:strCache>
                <c:ptCount val="1"/>
                <c:pt idx="0">
                  <c:v>Crude Birth Rate (per 1000 population)</c:v>
                </c:pt>
              </c:strCache>
            </c:strRef>
          </c:tx>
          <c:spPr>
            <a:ln w="19050" cap="rnd">
              <a:solidFill>
                <a:schemeClr val="accent1"/>
              </a:solidFill>
              <a:round/>
            </a:ln>
            <a:effectLst/>
          </c:spPr>
          <c:marker>
            <c:symbol val="none"/>
          </c:marker>
          <c:cat>
            <c:numRef>
              <c:f>Correlation!$B$4:$B$62</c:f>
              <c:numCache>
                <c:formatCode>General</c:formatCode>
                <c:ptCount val="59"/>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numCache>
            </c:numRef>
          </c:cat>
          <c:val>
            <c:numRef>
              <c:f>Correlation!$G$3:$G$62</c:f>
              <c:numCache>
                <c:formatCode>General</c:formatCode>
                <c:ptCount val="60"/>
                <c:pt idx="0">
                  <c:v>0</c:v>
                </c:pt>
                <c:pt idx="1">
                  <c:v>3.734</c:v>
                </c:pt>
                <c:pt idx="2">
                  <c:v>1.891</c:v>
                </c:pt>
                <c:pt idx="3">
                  <c:v>4.9000000000000002E-2</c:v>
                </c:pt>
                <c:pt idx="4">
                  <c:v>3.2000000000000001E-2</c:v>
                </c:pt>
                <c:pt idx="5">
                  <c:v>1.4999999999999999E-2</c:v>
                </c:pt>
                <c:pt idx="6">
                  <c:v>-3.0000000000000001E-3</c:v>
                </c:pt>
                <c:pt idx="7">
                  <c:v>-0.02</c:v>
                </c:pt>
                <c:pt idx="8">
                  <c:v>-3.6999999999999998E-2</c:v>
                </c:pt>
                <c:pt idx="9">
                  <c:v>7.9000000000000001E-2</c:v>
                </c:pt>
                <c:pt idx="10">
                  <c:v>0.19500000000000001</c:v>
                </c:pt>
                <c:pt idx="11">
                  <c:v>0.311</c:v>
                </c:pt>
                <c:pt idx="12">
                  <c:v>0.42699999999999999</c:v>
                </c:pt>
                <c:pt idx="13">
                  <c:v>0.54300000000000004</c:v>
                </c:pt>
                <c:pt idx="14">
                  <c:v>0.67900000000000005</c:v>
                </c:pt>
                <c:pt idx="15">
                  <c:v>0.81499999999999995</c:v>
                </c:pt>
                <c:pt idx="16">
                  <c:v>0.95</c:v>
                </c:pt>
                <c:pt idx="17">
                  <c:v>1.0860000000000001</c:v>
                </c:pt>
                <c:pt idx="18">
                  <c:v>1.222</c:v>
                </c:pt>
                <c:pt idx="19">
                  <c:v>3.1320000000000001</c:v>
                </c:pt>
                <c:pt idx="20">
                  <c:v>5.0419999999999998</c:v>
                </c:pt>
                <c:pt idx="21">
                  <c:v>6.952</c:v>
                </c:pt>
                <c:pt idx="22">
                  <c:v>8.8620000000000001</c:v>
                </c:pt>
                <c:pt idx="23">
                  <c:v>10.772</c:v>
                </c:pt>
                <c:pt idx="24">
                  <c:v>10.294</c:v>
                </c:pt>
                <c:pt idx="25">
                  <c:v>9.8149999999999995</c:v>
                </c:pt>
                <c:pt idx="26">
                  <c:v>9.3369999999999997</c:v>
                </c:pt>
                <c:pt idx="27">
                  <c:v>8.8580000000000005</c:v>
                </c:pt>
                <c:pt idx="28">
                  <c:v>8.3800000000000008</c:v>
                </c:pt>
                <c:pt idx="29">
                  <c:v>10.348000000000001</c:v>
                </c:pt>
                <c:pt idx="30">
                  <c:v>12.316000000000001</c:v>
                </c:pt>
                <c:pt idx="31">
                  <c:v>14.284000000000001</c:v>
                </c:pt>
                <c:pt idx="32">
                  <c:v>16.251999999999999</c:v>
                </c:pt>
                <c:pt idx="33">
                  <c:v>18.22</c:v>
                </c:pt>
                <c:pt idx="34">
                  <c:v>17.981000000000002</c:v>
                </c:pt>
                <c:pt idx="35">
                  <c:v>17.742000000000001</c:v>
                </c:pt>
                <c:pt idx="36">
                  <c:v>17.504000000000001</c:v>
                </c:pt>
                <c:pt idx="37">
                  <c:v>17.265000000000001</c:v>
                </c:pt>
                <c:pt idx="38">
                  <c:v>17.026</c:v>
                </c:pt>
                <c:pt idx="39">
                  <c:v>14.516</c:v>
                </c:pt>
                <c:pt idx="40">
                  <c:v>12.005000000000001</c:v>
                </c:pt>
                <c:pt idx="41">
                  <c:v>9.4949999999999992</c:v>
                </c:pt>
                <c:pt idx="42">
                  <c:v>6.984</c:v>
                </c:pt>
                <c:pt idx="43">
                  <c:v>4.4740000000000002</c:v>
                </c:pt>
                <c:pt idx="44">
                  <c:v>9.7200000000000006</c:v>
                </c:pt>
                <c:pt idx="45">
                  <c:v>14.967000000000001</c:v>
                </c:pt>
                <c:pt idx="46">
                  <c:v>20.213000000000001</c:v>
                </c:pt>
                <c:pt idx="47">
                  <c:v>25.46</c:v>
                </c:pt>
                <c:pt idx="48">
                  <c:v>30.706</c:v>
                </c:pt>
                <c:pt idx="49">
                  <c:v>26.93</c:v>
                </c:pt>
                <c:pt idx="50">
                  <c:v>23.154</c:v>
                </c:pt>
                <c:pt idx="51">
                  <c:v>19.378</c:v>
                </c:pt>
                <c:pt idx="52">
                  <c:v>15.602</c:v>
                </c:pt>
                <c:pt idx="53">
                  <c:v>11.826000000000001</c:v>
                </c:pt>
                <c:pt idx="54">
                  <c:v>10.406000000000001</c:v>
                </c:pt>
                <c:pt idx="55">
                  <c:v>8.9849999999999994</c:v>
                </c:pt>
                <c:pt idx="56">
                  <c:v>7.5650000000000004</c:v>
                </c:pt>
                <c:pt idx="57">
                  <c:v>6.1440000000000001</c:v>
                </c:pt>
                <c:pt idx="58">
                  <c:v>4.7240000000000002</c:v>
                </c:pt>
                <c:pt idx="59">
                  <c:v>4.6859999999999999</c:v>
                </c:pt>
              </c:numCache>
            </c:numRef>
          </c:val>
          <c:smooth val="0"/>
          <c:extLst>
            <c:ext xmlns:c16="http://schemas.microsoft.com/office/drawing/2014/chart" uri="{C3380CC4-5D6E-409C-BE32-E72D297353CC}">
              <c16:uniqueId val="{00000000-F908-B940-83E7-87C8A00C1CDF}"/>
            </c:ext>
          </c:extLst>
        </c:ser>
        <c:ser>
          <c:idx val="1"/>
          <c:order val="1"/>
          <c:tx>
            <c:strRef>
              <c:f>Correlation!$G$3</c:f>
              <c:strCache>
                <c:ptCount val="1"/>
                <c:pt idx="0">
                  <c:v>Net Migration (per 1000 population)</c:v>
                </c:pt>
              </c:strCache>
            </c:strRef>
          </c:tx>
          <c:spPr>
            <a:ln w="19050" cap="rnd">
              <a:solidFill>
                <a:schemeClr val="accent2"/>
              </a:solidFill>
              <a:round/>
            </a:ln>
            <a:effectLst/>
          </c:spPr>
          <c:marker>
            <c:symbol val="none"/>
          </c:marker>
          <c:cat>
            <c:numRef>
              <c:f>Correlation!$B$4:$B$62</c:f>
              <c:numCache>
                <c:formatCode>General</c:formatCode>
                <c:ptCount val="59"/>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numCache>
            </c:numRef>
          </c:cat>
          <c:val>
            <c:numRef>
              <c:f>Correlation!$I$3:$I$62</c:f>
              <c:numCache>
                <c:formatCode>General</c:formatCode>
                <c:ptCount val="60"/>
                <c:pt idx="0">
                  <c:v>0</c:v>
                </c:pt>
                <c:pt idx="1">
                  <c:v>35.200000000000003</c:v>
                </c:pt>
                <c:pt idx="2">
                  <c:v>33.700000000000003</c:v>
                </c:pt>
                <c:pt idx="3">
                  <c:v>33.200000000000003</c:v>
                </c:pt>
                <c:pt idx="4">
                  <c:v>31.6</c:v>
                </c:pt>
                <c:pt idx="5">
                  <c:v>29.5</c:v>
                </c:pt>
                <c:pt idx="6">
                  <c:v>28.3</c:v>
                </c:pt>
                <c:pt idx="7">
                  <c:v>25.6</c:v>
                </c:pt>
                <c:pt idx="8">
                  <c:v>23.5</c:v>
                </c:pt>
                <c:pt idx="9">
                  <c:v>21.8</c:v>
                </c:pt>
                <c:pt idx="10">
                  <c:v>22.1</c:v>
                </c:pt>
                <c:pt idx="11">
                  <c:v>22.3</c:v>
                </c:pt>
                <c:pt idx="12">
                  <c:v>23.1</c:v>
                </c:pt>
                <c:pt idx="13">
                  <c:v>22</c:v>
                </c:pt>
                <c:pt idx="14">
                  <c:v>19.399999999999999</c:v>
                </c:pt>
                <c:pt idx="15">
                  <c:v>17.7</c:v>
                </c:pt>
                <c:pt idx="16">
                  <c:v>18.7</c:v>
                </c:pt>
                <c:pt idx="17">
                  <c:v>16.5</c:v>
                </c:pt>
                <c:pt idx="18">
                  <c:v>16.8</c:v>
                </c:pt>
                <c:pt idx="19">
                  <c:v>17.100000000000001</c:v>
                </c:pt>
                <c:pt idx="20">
                  <c:v>17.600000000000001</c:v>
                </c:pt>
                <c:pt idx="21">
                  <c:v>17.600000000000001</c:v>
                </c:pt>
                <c:pt idx="22">
                  <c:v>17.5</c:v>
                </c:pt>
                <c:pt idx="23">
                  <c:v>16.3</c:v>
                </c:pt>
                <c:pt idx="24">
                  <c:v>16.5</c:v>
                </c:pt>
                <c:pt idx="25">
                  <c:v>16.600000000000001</c:v>
                </c:pt>
                <c:pt idx="26">
                  <c:v>14.8</c:v>
                </c:pt>
                <c:pt idx="27">
                  <c:v>16.600000000000001</c:v>
                </c:pt>
                <c:pt idx="28">
                  <c:v>19.8</c:v>
                </c:pt>
                <c:pt idx="29">
                  <c:v>17.5</c:v>
                </c:pt>
                <c:pt idx="30">
                  <c:v>18.2</c:v>
                </c:pt>
                <c:pt idx="31">
                  <c:v>17.100000000000001</c:v>
                </c:pt>
                <c:pt idx="32">
                  <c:v>16.8</c:v>
                </c:pt>
                <c:pt idx="33">
                  <c:v>16.8</c:v>
                </c:pt>
                <c:pt idx="34">
                  <c:v>16.2</c:v>
                </c:pt>
                <c:pt idx="35">
                  <c:v>15.6</c:v>
                </c:pt>
                <c:pt idx="36">
                  <c:v>15.2</c:v>
                </c:pt>
                <c:pt idx="37">
                  <c:v>14.5</c:v>
                </c:pt>
                <c:pt idx="38">
                  <c:v>13.1</c:v>
                </c:pt>
                <c:pt idx="39">
                  <c:v>12.8</c:v>
                </c:pt>
                <c:pt idx="40">
                  <c:v>13.7</c:v>
                </c:pt>
                <c:pt idx="41">
                  <c:v>11.8</c:v>
                </c:pt>
                <c:pt idx="42">
                  <c:v>11.4</c:v>
                </c:pt>
                <c:pt idx="43">
                  <c:v>10.5</c:v>
                </c:pt>
                <c:pt idx="44">
                  <c:v>10.3</c:v>
                </c:pt>
                <c:pt idx="45">
                  <c:v>10.199999999999999</c:v>
                </c:pt>
                <c:pt idx="46">
                  <c:v>10.3</c:v>
                </c:pt>
                <c:pt idx="47">
                  <c:v>10.3</c:v>
                </c:pt>
                <c:pt idx="48">
                  <c:v>10.199999999999999</c:v>
                </c:pt>
                <c:pt idx="49">
                  <c:v>9.9</c:v>
                </c:pt>
                <c:pt idx="50">
                  <c:v>9.3000000000000007</c:v>
                </c:pt>
                <c:pt idx="51">
                  <c:v>9.5</c:v>
                </c:pt>
                <c:pt idx="52">
                  <c:v>10.1</c:v>
                </c:pt>
                <c:pt idx="53">
                  <c:v>9.3000000000000007</c:v>
                </c:pt>
                <c:pt idx="54">
                  <c:v>9.8000000000000007</c:v>
                </c:pt>
                <c:pt idx="55">
                  <c:v>9.6999999999999993</c:v>
                </c:pt>
                <c:pt idx="56">
                  <c:v>9.4</c:v>
                </c:pt>
                <c:pt idx="57">
                  <c:v>8.9</c:v>
                </c:pt>
                <c:pt idx="58">
                  <c:v>8.8000000000000007</c:v>
                </c:pt>
                <c:pt idx="59">
                  <c:v>8.8000000000000007</c:v>
                </c:pt>
              </c:numCache>
            </c:numRef>
          </c:val>
          <c:smooth val="0"/>
          <c:extLst>
            <c:ext xmlns:c16="http://schemas.microsoft.com/office/drawing/2014/chart" uri="{C3380CC4-5D6E-409C-BE32-E72D297353CC}">
              <c16:uniqueId val="{00000001-F908-B940-83E7-87C8A00C1CDF}"/>
            </c:ext>
          </c:extLst>
        </c:ser>
        <c:dLbls>
          <c:showLegendKey val="0"/>
          <c:showVal val="0"/>
          <c:showCatName val="0"/>
          <c:showSerName val="0"/>
          <c:showPercent val="0"/>
          <c:showBubbleSize val="0"/>
        </c:dLbls>
        <c:smooth val="0"/>
        <c:axId val="202412464"/>
        <c:axId val="229535936"/>
      </c:lineChart>
      <c:catAx>
        <c:axId val="2024124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535936"/>
        <c:crosses val="autoZero"/>
        <c:auto val="1"/>
        <c:lblAlgn val="ctr"/>
        <c:lblOffset val="100"/>
        <c:noMultiLvlLbl val="0"/>
      </c:catAx>
      <c:valAx>
        <c:axId val="229535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124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Manufacturing Output VS Age Dependency Ratio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Correlation!$E$3</c:f>
              <c:strCache>
                <c:ptCount val="1"/>
                <c:pt idx="0">
                  <c:v>Manufacturing Output (Billions of US $)</c:v>
                </c:pt>
              </c:strCache>
            </c:strRef>
          </c:tx>
          <c:spPr>
            <a:ln w="28575" cap="rnd">
              <a:solidFill>
                <a:schemeClr val="accent1"/>
              </a:solidFill>
              <a:round/>
            </a:ln>
            <a:effectLst/>
          </c:spPr>
          <c:marker>
            <c:symbol val="none"/>
          </c:marker>
          <c:cat>
            <c:numRef>
              <c:f>Correlation!$B$4:$B$62</c:f>
              <c:numCache>
                <c:formatCode>General</c:formatCode>
                <c:ptCount val="59"/>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numCache>
            </c:numRef>
          </c:cat>
          <c:val>
            <c:numRef>
              <c:f>Correlation!$E$4:$E$62</c:f>
              <c:numCache>
                <c:formatCode>General</c:formatCode>
                <c:ptCount val="59"/>
                <c:pt idx="0">
                  <c:v>7.8759963000000002E-2</c:v>
                </c:pt>
                <c:pt idx="1">
                  <c:v>8.8658043000000006E-2</c:v>
                </c:pt>
                <c:pt idx="2">
                  <c:v>0.107310858</c:v>
                </c:pt>
                <c:pt idx="3">
                  <c:v>0.114562917</c:v>
                </c:pt>
                <c:pt idx="4">
                  <c:v>0.13194172200000001</c:v>
                </c:pt>
                <c:pt idx="5">
                  <c:v>0.15451456899999999</c:v>
                </c:pt>
                <c:pt idx="6">
                  <c:v>0.17894943199999999</c:v>
                </c:pt>
                <c:pt idx="7">
                  <c:v>0.21537305600000001</c:v>
                </c:pt>
                <c:pt idx="8">
                  <c:v>0.26848948099999997</c:v>
                </c:pt>
                <c:pt idx="9">
                  <c:v>0.33522801499999999</c:v>
                </c:pt>
                <c:pt idx="10">
                  <c:v>0.421011368</c:v>
                </c:pt>
                <c:pt idx="11">
                  <c:v>0.54889041900000002</c:v>
                </c:pt>
                <c:pt idx="12">
                  <c:v>0.78716444399999996</c:v>
                </c:pt>
                <c:pt idx="13">
                  <c:v>1.1486530479999999</c:v>
                </c:pt>
                <c:pt idx="14">
                  <c:v>1.207681891</c:v>
                </c:pt>
                <c:pt idx="15">
                  <c:v>1.397166111</c:v>
                </c:pt>
                <c:pt idx="16">
                  <c:v>1.495588473</c:v>
                </c:pt>
                <c:pt idx="17">
                  <c:v>1.7542018530000001</c:v>
                </c:pt>
                <c:pt idx="18">
                  <c:v>2.3475373789999998</c:v>
                </c:pt>
                <c:pt idx="19">
                  <c:v>3.1556148259999999</c:v>
                </c:pt>
                <c:pt idx="20">
                  <c:v>3.6512703160000002</c:v>
                </c:pt>
                <c:pt idx="21">
                  <c:v>3.5856486959999998</c:v>
                </c:pt>
                <c:pt idx="22">
                  <c:v>3.8172429910000001</c:v>
                </c:pt>
                <c:pt idx="23">
                  <c:v>4.2268338849999996</c:v>
                </c:pt>
                <c:pt idx="24">
                  <c:v>3.8534058409999998</c:v>
                </c:pt>
                <c:pt idx="25">
                  <c:v>4.2031725829999997</c:v>
                </c:pt>
                <c:pt idx="26">
                  <c:v>5.0394507209999997</c:v>
                </c:pt>
                <c:pt idx="27">
                  <c:v>6.6164767329999998</c:v>
                </c:pt>
                <c:pt idx="28">
                  <c:v>7.7081097200000004</c:v>
                </c:pt>
                <c:pt idx="29">
                  <c:v>8.8207455259999996</c:v>
                </c:pt>
                <c:pt idx="30">
                  <c:v>11.57562952</c:v>
                </c:pt>
                <c:pt idx="31">
                  <c:v>12.69355433</c:v>
                </c:pt>
                <c:pt idx="32">
                  <c:v>14.830795889999999</c:v>
                </c:pt>
                <c:pt idx="33">
                  <c:v>17.40925756</c:v>
                </c:pt>
                <c:pt idx="34">
                  <c:v>21.061521089999999</c:v>
                </c:pt>
                <c:pt idx="35">
                  <c:v>22.30907801</c:v>
                </c:pt>
                <c:pt idx="36">
                  <c:v>22.17901401</c:v>
                </c:pt>
                <c:pt idx="37">
                  <c:v>19.449569790000002</c:v>
                </c:pt>
                <c:pt idx="38">
                  <c:v>19.716637169999998</c:v>
                </c:pt>
                <c:pt idx="39">
                  <c:v>24.846287700000001</c:v>
                </c:pt>
                <c:pt idx="40">
                  <c:v>21.00725568</c:v>
                </c:pt>
                <c:pt idx="41">
                  <c:v>22.891656430000001</c:v>
                </c:pt>
                <c:pt idx="42">
                  <c:v>24.182298240000001</c:v>
                </c:pt>
                <c:pt idx="43">
                  <c:v>31.196899779999999</c:v>
                </c:pt>
                <c:pt idx="44">
                  <c:v>34.606164380000003</c:v>
                </c:pt>
                <c:pt idx="45">
                  <c:v>39.502989489999997</c:v>
                </c:pt>
                <c:pt idx="46">
                  <c:v>43.10516887</c:v>
                </c:pt>
                <c:pt idx="47">
                  <c:v>39.856314930000003</c:v>
                </c:pt>
                <c:pt idx="48">
                  <c:v>39.361223789999997</c:v>
                </c:pt>
                <c:pt idx="49">
                  <c:v>49.817601760000002</c:v>
                </c:pt>
                <c:pt idx="50">
                  <c:v>54.704086500000003</c:v>
                </c:pt>
                <c:pt idx="51">
                  <c:v>56.411298709999997</c:v>
                </c:pt>
                <c:pt idx="52">
                  <c:v>54.251578360000003</c:v>
                </c:pt>
                <c:pt idx="53">
                  <c:v>56.672480470000004</c:v>
                </c:pt>
                <c:pt idx="54">
                  <c:v>55.715885950000001</c:v>
                </c:pt>
                <c:pt idx="55">
                  <c:v>55.933116179999999</c:v>
                </c:pt>
                <c:pt idx="56">
                  <c:v>63.00948657</c:v>
                </c:pt>
                <c:pt idx="57">
                  <c:v>77.410587190000001</c:v>
                </c:pt>
                <c:pt idx="58">
                  <c:v>73.677759859999995</c:v>
                </c:pt>
              </c:numCache>
            </c:numRef>
          </c:val>
          <c:smooth val="0"/>
          <c:extLst>
            <c:ext xmlns:c16="http://schemas.microsoft.com/office/drawing/2014/chart" uri="{C3380CC4-5D6E-409C-BE32-E72D297353CC}">
              <c16:uniqueId val="{00000001-3F87-8243-A082-B536382A9900}"/>
            </c:ext>
          </c:extLst>
        </c:ser>
        <c:ser>
          <c:idx val="1"/>
          <c:order val="1"/>
          <c:tx>
            <c:strRef>
              <c:f>Correlation!$J$3</c:f>
              <c:strCache>
                <c:ptCount val="1"/>
                <c:pt idx="0">
                  <c:v>Age Dependency Ratio</c:v>
                </c:pt>
              </c:strCache>
            </c:strRef>
          </c:tx>
          <c:spPr>
            <a:ln w="28575" cap="rnd">
              <a:solidFill>
                <a:schemeClr val="accent2"/>
              </a:solidFill>
              <a:round/>
            </a:ln>
            <a:effectLst/>
          </c:spPr>
          <c:marker>
            <c:symbol val="none"/>
          </c:marker>
          <c:cat>
            <c:numRef>
              <c:f>Correlation!$B$4:$B$62</c:f>
              <c:numCache>
                <c:formatCode>General</c:formatCode>
                <c:ptCount val="59"/>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numCache>
            </c:numRef>
          </c:cat>
          <c:val>
            <c:numRef>
              <c:f>Correlation!$J$4:$J$62</c:f>
              <c:numCache>
                <c:formatCode>General</c:formatCode>
                <c:ptCount val="59"/>
                <c:pt idx="0">
                  <c:v>3.9690503189999999</c:v>
                </c:pt>
                <c:pt idx="1">
                  <c:v>4.2173749430000003</c:v>
                </c:pt>
                <c:pt idx="2">
                  <c:v>4.4628468830000001</c:v>
                </c:pt>
                <c:pt idx="3">
                  <c:v>4.6997948970000003</c:v>
                </c:pt>
                <c:pt idx="4">
                  <c:v>4.9323890390000003</c:v>
                </c:pt>
                <c:pt idx="5">
                  <c:v>5.0920384109999999</c:v>
                </c:pt>
                <c:pt idx="6">
                  <c:v>5.2586077280000003</c:v>
                </c:pt>
                <c:pt idx="7">
                  <c:v>5.4270890869999997</c:v>
                </c:pt>
                <c:pt idx="8">
                  <c:v>5.5915066940000004</c:v>
                </c:pt>
                <c:pt idx="9">
                  <c:v>5.7507372739999996</c:v>
                </c:pt>
                <c:pt idx="10">
                  <c:v>5.9023653310000004</c:v>
                </c:pt>
                <c:pt idx="11">
                  <c:v>6.0453455180000004</c:v>
                </c:pt>
                <c:pt idx="12">
                  <c:v>6.1923823249999996</c:v>
                </c:pt>
                <c:pt idx="13">
                  <c:v>6.350505171</c:v>
                </c:pt>
                <c:pt idx="14">
                  <c:v>6.5174013320000004</c:v>
                </c:pt>
                <c:pt idx="15">
                  <c:v>6.6349555489999998</c:v>
                </c:pt>
                <c:pt idx="16">
                  <c:v>6.737297925</c:v>
                </c:pt>
                <c:pt idx="17">
                  <c:v>6.820147092</c:v>
                </c:pt>
                <c:pt idx="18">
                  <c:v>6.8818367670000002</c:v>
                </c:pt>
                <c:pt idx="19">
                  <c:v>6.9261709109999998</c:v>
                </c:pt>
                <c:pt idx="20">
                  <c:v>7.0329637639999998</c:v>
                </c:pt>
                <c:pt idx="21">
                  <c:v>7.1441306669999998</c:v>
                </c:pt>
                <c:pt idx="22">
                  <c:v>7.2594705299999998</c:v>
                </c:pt>
                <c:pt idx="23">
                  <c:v>7.3766018640000004</c:v>
                </c:pt>
                <c:pt idx="24">
                  <c:v>7.4947336739999999</c:v>
                </c:pt>
                <c:pt idx="25">
                  <c:v>7.5378889349999998</c:v>
                </c:pt>
                <c:pt idx="26">
                  <c:v>7.5596750760000004</c:v>
                </c:pt>
                <c:pt idx="27">
                  <c:v>7.5793966690000003</c:v>
                </c:pt>
                <c:pt idx="28">
                  <c:v>7.615728914</c:v>
                </c:pt>
                <c:pt idx="29">
                  <c:v>7.6758022879999999</c:v>
                </c:pt>
                <c:pt idx="30">
                  <c:v>7.7107618259999997</c:v>
                </c:pt>
                <c:pt idx="31">
                  <c:v>7.7580100339999998</c:v>
                </c:pt>
                <c:pt idx="32">
                  <c:v>7.8158808310000003</c:v>
                </c:pt>
                <c:pt idx="33">
                  <c:v>7.8959234150000004</c:v>
                </c:pt>
                <c:pt idx="34">
                  <c:v>8.0219506670000005</c:v>
                </c:pt>
                <c:pt idx="35">
                  <c:v>8.1800876030000005</c:v>
                </c:pt>
                <c:pt idx="36">
                  <c:v>8.3078968050000004</c:v>
                </c:pt>
                <c:pt idx="37">
                  <c:v>8.3895927669999999</c:v>
                </c:pt>
                <c:pt idx="38">
                  <c:v>8.4467961739999993</c:v>
                </c:pt>
                <c:pt idx="39">
                  <c:v>8.5222994110000005</c:v>
                </c:pt>
                <c:pt idx="40">
                  <c:v>8.8250973760000004</c:v>
                </c:pt>
                <c:pt idx="41">
                  <c:v>9.1109521099999995</c:v>
                </c:pt>
                <c:pt idx="42">
                  <c:v>9.3254822429999997</c:v>
                </c:pt>
                <c:pt idx="43">
                  <c:v>9.4422825760000002</c:v>
                </c:pt>
                <c:pt idx="44">
                  <c:v>9.4897244710000006</c:v>
                </c:pt>
                <c:pt idx="45">
                  <c:v>9.4723379540000003</c:v>
                </c:pt>
                <c:pt idx="46">
                  <c:v>9.3761649620000007</c:v>
                </c:pt>
                <c:pt idx="47">
                  <c:v>9.2329274980000005</c:v>
                </c:pt>
                <c:pt idx="48">
                  <c:v>9.1467199830000006</c:v>
                </c:pt>
                <c:pt idx="49">
                  <c:v>9.2196686870000004</c:v>
                </c:pt>
                <c:pt idx="50">
                  <c:v>9.7267712619999998</c:v>
                </c:pt>
                <c:pt idx="51">
                  <c:v>10.25525223</c:v>
                </c:pt>
                <c:pt idx="52">
                  <c:v>10.723924009999999</c:v>
                </c:pt>
                <c:pt idx="53">
                  <c:v>11.1285227</c:v>
                </c:pt>
                <c:pt idx="54">
                  <c:v>11.55154186</c:v>
                </c:pt>
                <c:pt idx="55">
                  <c:v>12.53298579</c:v>
                </c:pt>
                <c:pt idx="56">
                  <c:v>13.7031835</c:v>
                </c:pt>
                <c:pt idx="57">
                  <c:v>15.03229913</c:v>
                </c:pt>
                <c:pt idx="58">
                  <c:v>16.463730349999999</c:v>
                </c:pt>
              </c:numCache>
            </c:numRef>
          </c:val>
          <c:smooth val="0"/>
          <c:extLst>
            <c:ext xmlns:c16="http://schemas.microsoft.com/office/drawing/2014/chart" uri="{C3380CC4-5D6E-409C-BE32-E72D297353CC}">
              <c16:uniqueId val="{00000000-3F87-8243-A082-B536382A9900}"/>
            </c:ext>
          </c:extLst>
        </c:ser>
        <c:dLbls>
          <c:showLegendKey val="0"/>
          <c:showVal val="0"/>
          <c:showCatName val="0"/>
          <c:showSerName val="0"/>
          <c:showPercent val="0"/>
          <c:showBubbleSize val="0"/>
        </c:dLbls>
        <c:smooth val="0"/>
        <c:axId val="218269952"/>
        <c:axId val="254075984"/>
      </c:lineChart>
      <c:catAx>
        <c:axId val="218269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075984"/>
        <c:crosses val="autoZero"/>
        <c:auto val="1"/>
        <c:lblAlgn val="ctr"/>
        <c:lblOffset val="100"/>
        <c:noMultiLvlLbl val="0"/>
      </c:catAx>
      <c:valAx>
        <c:axId val="254075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2699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GDP VS</a:t>
            </a:r>
            <a:r>
              <a:rPr lang="en-GB" baseline="0"/>
              <a:t> Net Migration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Correlation!$C$3</c:f>
              <c:strCache>
                <c:ptCount val="1"/>
                <c:pt idx="0">
                  <c:v>GDP (Billions of US $)</c:v>
                </c:pt>
              </c:strCache>
            </c:strRef>
          </c:tx>
          <c:spPr>
            <a:solidFill>
              <a:schemeClr val="accent2"/>
            </a:solidFill>
            <a:ln>
              <a:noFill/>
            </a:ln>
            <a:effectLst/>
          </c:spPr>
          <c:invertIfNegative val="0"/>
          <c:cat>
            <c:numRef>
              <c:f>Correlation!$B$4:$B$62</c:f>
              <c:numCache>
                <c:formatCode>General</c:formatCode>
                <c:ptCount val="59"/>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numCache>
            </c:numRef>
          </c:cat>
          <c:val>
            <c:numRef>
              <c:f>Correlation!$E$4:$E$62</c:f>
              <c:numCache>
                <c:formatCode>General</c:formatCode>
                <c:ptCount val="59"/>
                <c:pt idx="0">
                  <c:v>7.8759963000000002E-2</c:v>
                </c:pt>
                <c:pt idx="1">
                  <c:v>8.8658043000000006E-2</c:v>
                </c:pt>
                <c:pt idx="2">
                  <c:v>0.107310858</c:v>
                </c:pt>
                <c:pt idx="3">
                  <c:v>0.114562917</c:v>
                </c:pt>
                <c:pt idx="4">
                  <c:v>0.13194172200000001</c:v>
                </c:pt>
                <c:pt idx="5">
                  <c:v>0.15451456899999999</c:v>
                </c:pt>
                <c:pt idx="6">
                  <c:v>0.17894943199999999</c:v>
                </c:pt>
                <c:pt idx="7">
                  <c:v>0.21537305600000001</c:v>
                </c:pt>
                <c:pt idx="8">
                  <c:v>0.26848948099999997</c:v>
                </c:pt>
                <c:pt idx="9">
                  <c:v>0.33522801499999999</c:v>
                </c:pt>
                <c:pt idx="10">
                  <c:v>0.421011368</c:v>
                </c:pt>
                <c:pt idx="11">
                  <c:v>0.54889041900000002</c:v>
                </c:pt>
                <c:pt idx="12">
                  <c:v>0.78716444399999996</c:v>
                </c:pt>
                <c:pt idx="13">
                  <c:v>1.1486530479999999</c:v>
                </c:pt>
                <c:pt idx="14">
                  <c:v>1.207681891</c:v>
                </c:pt>
                <c:pt idx="15">
                  <c:v>1.397166111</c:v>
                </c:pt>
                <c:pt idx="16">
                  <c:v>1.495588473</c:v>
                </c:pt>
                <c:pt idx="17">
                  <c:v>1.7542018530000001</c:v>
                </c:pt>
                <c:pt idx="18">
                  <c:v>2.3475373789999998</c:v>
                </c:pt>
                <c:pt idx="19">
                  <c:v>3.1556148259999999</c:v>
                </c:pt>
                <c:pt idx="20">
                  <c:v>3.6512703160000002</c:v>
                </c:pt>
                <c:pt idx="21">
                  <c:v>3.5856486959999998</c:v>
                </c:pt>
                <c:pt idx="22">
                  <c:v>3.8172429910000001</c:v>
                </c:pt>
                <c:pt idx="23">
                  <c:v>4.2268338849999996</c:v>
                </c:pt>
                <c:pt idx="24">
                  <c:v>3.8534058409999998</c:v>
                </c:pt>
                <c:pt idx="25">
                  <c:v>4.2031725829999997</c:v>
                </c:pt>
                <c:pt idx="26">
                  <c:v>5.0394507209999997</c:v>
                </c:pt>
                <c:pt idx="27">
                  <c:v>6.6164767329999998</c:v>
                </c:pt>
                <c:pt idx="28">
                  <c:v>7.7081097200000004</c:v>
                </c:pt>
                <c:pt idx="29">
                  <c:v>8.8207455259999996</c:v>
                </c:pt>
                <c:pt idx="30">
                  <c:v>11.57562952</c:v>
                </c:pt>
                <c:pt idx="31">
                  <c:v>12.69355433</c:v>
                </c:pt>
                <c:pt idx="32">
                  <c:v>14.830795889999999</c:v>
                </c:pt>
                <c:pt idx="33">
                  <c:v>17.40925756</c:v>
                </c:pt>
                <c:pt idx="34">
                  <c:v>21.061521089999999</c:v>
                </c:pt>
                <c:pt idx="35">
                  <c:v>22.30907801</c:v>
                </c:pt>
                <c:pt idx="36">
                  <c:v>22.17901401</c:v>
                </c:pt>
                <c:pt idx="37">
                  <c:v>19.449569790000002</c:v>
                </c:pt>
                <c:pt idx="38">
                  <c:v>19.716637169999998</c:v>
                </c:pt>
                <c:pt idx="39">
                  <c:v>24.846287700000001</c:v>
                </c:pt>
                <c:pt idx="40">
                  <c:v>21.00725568</c:v>
                </c:pt>
                <c:pt idx="41">
                  <c:v>22.891656430000001</c:v>
                </c:pt>
                <c:pt idx="42">
                  <c:v>24.182298240000001</c:v>
                </c:pt>
                <c:pt idx="43">
                  <c:v>31.196899779999999</c:v>
                </c:pt>
                <c:pt idx="44">
                  <c:v>34.606164380000003</c:v>
                </c:pt>
                <c:pt idx="45">
                  <c:v>39.502989489999997</c:v>
                </c:pt>
                <c:pt idx="46">
                  <c:v>43.10516887</c:v>
                </c:pt>
                <c:pt idx="47">
                  <c:v>39.856314930000003</c:v>
                </c:pt>
                <c:pt idx="48">
                  <c:v>39.361223789999997</c:v>
                </c:pt>
                <c:pt idx="49">
                  <c:v>49.817601760000002</c:v>
                </c:pt>
                <c:pt idx="50">
                  <c:v>54.704086500000003</c:v>
                </c:pt>
                <c:pt idx="51">
                  <c:v>56.411298709999997</c:v>
                </c:pt>
                <c:pt idx="52">
                  <c:v>54.251578360000003</c:v>
                </c:pt>
                <c:pt idx="53">
                  <c:v>56.672480470000004</c:v>
                </c:pt>
                <c:pt idx="54">
                  <c:v>55.715885950000001</c:v>
                </c:pt>
                <c:pt idx="55">
                  <c:v>55.933116179999999</c:v>
                </c:pt>
                <c:pt idx="56">
                  <c:v>63.00948657</c:v>
                </c:pt>
                <c:pt idx="57">
                  <c:v>77.410587190000001</c:v>
                </c:pt>
                <c:pt idx="58">
                  <c:v>73.677759859999995</c:v>
                </c:pt>
              </c:numCache>
            </c:numRef>
          </c:val>
          <c:extLst>
            <c:ext xmlns:c16="http://schemas.microsoft.com/office/drawing/2014/chart" uri="{C3380CC4-5D6E-409C-BE32-E72D297353CC}">
              <c16:uniqueId val="{00000001-E2A0-5D44-8573-B14F14721C48}"/>
            </c:ext>
          </c:extLst>
        </c:ser>
        <c:dLbls>
          <c:showLegendKey val="0"/>
          <c:showVal val="0"/>
          <c:showCatName val="0"/>
          <c:showSerName val="0"/>
          <c:showPercent val="0"/>
          <c:showBubbleSize val="0"/>
        </c:dLbls>
        <c:gapWidth val="150"/>
        <c:axId val="238601904"/>
        <c:axId val="315398384"/>
      </c:barChart>
      <c:lineChart>
        <c:grouping val="standard"/>
        <c:varyColors val="0"/>
        <c:ser>
          <c:idx val="2"/>
          <c:order val="1"/>
          <c:tx>
            <c:strRef>
              <c:f>Correlation!$G$3</c:f>
              <c:strCache>
                <c:ptCount val="1"/>
                <c:pt idx="0">
                  <c:v>Net Migration (per 1000 population)</c:v>
                </c:pt>
              </c:strCache>
            </c:strRef>
          </c:tx>
          <c:spPr>
            <a:ln w="28575" cap="rnd">
              <a:solidFill>
                <a:schemeClr val="accent3"/>
              </a:solidFill>
              <a:round/>
            </a:ln>
            <a:effectLst/>
          </c:spPr>
          <c:marker>
            <c:symbol val="none"/>
          </c:marker>
          <c:cat>
            <c:numRef>
              <c:f>Correlation!$B$4:$B$62</c:f>
              <c:numCache>
                <c:formatCode>General</c:formatCode>
                <c:ptCount val="59"/>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numCache>
            </c:numRef>
          </c:cat>
          <c:val>
            <c:numRef>
              <c:f>Correlation!$G$3:$G$62</c:f>
              <c:numCache>
                <c:formatCode>General</c:formatCode>
                <c:ptCount val="60"/>
                <c:pt idx="0">
                  <c:v>0</c:v>
                </c:pt>
                <c:pt idx="1">
                  <c:v>3.734</c:v>
                </c:pt>
                <c:pt idx="2">
                  <c:v>1.891</c:v>
                </c:pt>
                <c:pt idx="3">
                  <c:v>4.9000000000000002E-2</c:v>
                </c:pt>
                <c:pt idx="4">
                  <c:v>3.2000000000000001E-2</c:v>
                </c:pt>
                <c:pt idx="5">
                  <c:v>1.4999999999999999E-2</c:v>
                </c:pt>
                <c:pt idx="6">
                  <c:v>-3.0000000000000001E-3</c:v>
                </c:pt>
                <c:pt idx="7">
                  <c:v>-0.02</c:v>
                </c:pt>
                <c:pt idx="8">
                  <c:v>-3.6999999999999998E-2</c:v>
                </c:pt>
                <c:pt idx="9">
                  <c:v>7.9000000000000001E-2</c:v>
                </c:pt>
                <c:pt idx="10">
                  <c:v>0.19500000000000001</c:v>
                </c:pt>
                <c:pt idx="11">
                  <c:v>0.311</c:v>
                </c:pt>
                <c:pt idx="12">
                  <c:v>0.42699999999999999</c:v>
                </c:pt>
                <c:pt idx="13">
                  <c:v>0.54300000000000004</c:v>
                </c:pt>
                <c:pt idx="14">
                  <c:v>0.67900000000000005</c:v>
                </c:pt>
                <c:pt idx="15">
                  <c:v>0.81499999999999995</c:v>
                </c:pt>
                <c:pt idx="16">
                  <c:v>0.95</c:v>
                </c:pt>
                <c:pt idx="17">
                  <c:v>1.0860000000000001</c:v>
                </c:pt>
                <c:pt idx="18">
                  <c:v>1.222</c:v>
                </c:pt>
                <c:pt idx="19">
                  <c:v>3.1320000000000001</c:v>
                </c:pt>
                <c:pt idx="20">
                  <c:v>5.0419999999999998</c:v>
                </c:pt>
                <c:pt idx="21">
                  <c:v>6.952</c:v>
                </c:pt>
                <c:pt idx="22">
                  <c:v>8.8620000000000001</c:v>
                </c:pt>
                <c:pt idx="23">
                  <c:v>10.772</c:v>
                </c:pt>
                <c:pt idx="24">
                  <c:v>10.294</c:v>
                </c:pt>
                <c:pt idx="25">
                  <c:v>9.8149999999999995</c:v>
                </c:pt>
                <c:pt idx="26">
                  <c:v>9.3369999999999997</c:v>
                </c:pt>
                <c:pt idx="27">
                  <c:v>8.8580000000000005</c:v>
                </c:pt>
                <c:pt idx="28">
                  <c:v>8.3800000000000008</c:v>
                </c:pt>
                <c:pt idx="29">
                  <c:v>10.348000000000001</c:v>
                </c:pt>
                <c:pt idx="30">
                  <c:v>12.316000000000001</c:v>
                </c:pt>
                <c:pt idx="31">
                  <c:v>14.284000000000001</c:v>
                </c:pt>
                <c:pt idx="32">
                  <c:v>16.251999999999999</c:v>
                </c:pt>
                <c:pt idx="33">
                  <c:v>18.22</c:v>
                </c:pt>
                <c:pt idx="34">
                  <c:v>17.981000000000002</c:v>
                </c:pt>
                <c:pt idx="35">
                  <c:v>17.742000000000001</c:v>
                </c:pt>
                <c:pt idx="36">
                  <c:v>17.504000000000001</c:v>
                </c:pt>
                <c:pt idx="37">
                  <c:v>17.265000000000001</c:v>
                </c:pt>
                <c:pt idx="38">
                  <c:v>17.026</c:v>
                </c:pt>
                <c:pt idx="39">
                  <c:v>14.516</c:v>
                </c:pt>
                <c:pt idx="40">
                  <c:v>12.005000000000001</c:v>
                </c:pt>
                <c:pt idx="41">
                  <c:v>9.4949999999999992</c:v>
                </c:pt>
                <c:pt idx="42">
                  <c:v>6.984</c:v>
                </c:pt>
                <c:pt idx="43">
                  <c:v>4.4740000000000002</c:v>
                </c:pt>
                <c:pt idx="44">
                  <c:v>9.7200000000000006</c:v>
                </c:pt>
                <c:pt idx="45">
                  <c:v>14.967000000000001</c:v>
                </c:pt>
                <c:pt idx="46">
                  <c:v>20.213000000000001</c:v>
                </c:pt>
                <c:pt idx="47">
                  <c:v>25.46</c:v>
                </c:pt>
                <c:pt idx="48">
                  <c:v>30.706</c:v>
                </c:pt>
                <c:pt idx="49">
                  <c:v>26.93</c:v>
                </c:pt>
                <c:pt idx="50">
                  <c:v>23.154</c:v>
                </c:pt>
                <c:pt idx="51">
                  <c:v>19.378</c:v>
                </c:pt>
                <c:pt idx="52">
                  <c:v>15.602</c:v>
                </c:pt>
                <c:pt idx="53">
                  <c:v>11.826000000000001</c:v>
                </c:pt>
                <c:pt idx="54">
                  <c:v>10.406000000000001</c:v>
                </c:pt>
                <c:pt idx="55">
                  <c:v>8.9849999999999994</c:v>
                </c:pt>
                <c:pt idx="56">
                  <c:v>7.5650000000000004</c:v>
                </c:pt>
                <c:pt idx="57">
                  <c:v>6.1440000000000001</c:v>
                </c:pt>
                <c:pt idx="58">
                  <c:v>4.7240000000000002</c:v>
                </c:pt>
                <c:pt idx="59">
                  <c:v>4.6859999999999999</c:v>
                </c:pt>
              </c:numCache>
            </c:numRef>
          </c:val>
          <c:smooth val="0"/>
          <c:extLst>
            <c:ext xmlns:c16="http://schemas.microsoft.com/office/drawing/2014/chart" uri="{C3380CC4-5D6E-409C-BE32-E72D297353CC}">
              <c16:uniqueId val="{00000002-E2A0-5D44-8573-B14F14721C48}"/>
            </c:ext>
          </c:extLst>
        </c:ser>
        <c:dLbls>
          <c:showLegendKey val="0"/>
          <c:showVal val="0"/>
          <c:showCatName val="0"/>
          <c:showSerName val="0"/>
          <c:showPercent val="0"/>
          <c:showBubbleSize val="0"/>
        </c:dLbls>
        <c:marker val="1"/>
        <c:smooth val="0"/>
        <c:axId val="238601904"/>
        <c:axId val="315398384"/>
      </c:lineChart>
      <c:catAx>
        <c:axId val="238601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398384"/>
        <c:crosses val="autoZero"/>
        <c:auto val="1"/>
        <c:lblAlgn val="ctr"/>
        <c:lblOffset val="100"/>
        <c:noMultiLvlLbl val="0"/>
      </c:catAx>
      <c:valAx>
        <c:axId val="31539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60190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GDP VS</a:t>
            </a:r>
            <a:r>
              <a:rPr lang="en-GB" baseline="0"/>
              <a:t> Crude Birth Rate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Correlation!$C$3</c:f>
              <c:strCache>
                <c:ptCount val="1"/>
                <c:pt idx="0">
                  <c:v>GDP (Billions of US $)</c:v>
                </c:pt>
              </c:strCache>
            </c:strRef>
          </c:tx>
          <c:spPr>
            <a:ln w="28575" cap="rnd">
              <a:solidFill>
                <a:schemeClr val="accent2"/>
              </a:solidFill>
              <a:round/>
            </a:ln>
            <a:effectLst/>
          </c:spPr>
          <c:marker>
            <c:symbol val="none"/>
          </c:marker>
          <c:cat>
            <c:numRef>
              <c:f>Correlation!$B$4:$B$62</c:f>
              <c:numCache>
                <c:formatCode>General</c:formatCode>
                <c:ptCount val="59"/>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numCache>
            </c:numRef>
          </c:cat>
          <c:val>
            <c:numRef>
              <c:f>Correlation!$C$4:$C$62</c:f>
              <c:numCache>
                <c:formatCode>General</c:formatCode>
                <c:ptCount val="59"/>
                <c:pt idx="0">
                  <c:v>0.76463478370000004</c:v>
                </c:pt>
                <c:pt idx="1">
                  <c:v>0.82624461000000005</c:v>
                </c:pt>
                <c:pt idx="2">
                  <c:v>0.9176140076</c:v>
                </c:pt>
                <c:pt idx="3">
                  <c:v>0.89415915329999995</c:v>
                </c:pt>
                <c:pt idx="4">
                  <c:v>0.97465046389999999</c:v>
                </c:pt>
                <c:pt idx="5">
                  <c:v>1.0964327709999999</c:v>
                </c:pt>
                <c:pt idx="6">
                  <c:v>1.238043904</c:v>
                </c:pt>
                <c:pt idx="7">
                  <c:v>1.4257154059999999</c:v>
                </c:pt>
                <c:pt idx="8">
                  <c:v>1.6599046129999999</c:v>
                </c:pt>
                <c:pt idx="9">
                  <c:v>1.9205866979999999</c:v>
                </c:pt>
                <c:pt idx="10">
                  <c:v>2.2637854439999998</c:v>
                </c:pt>
                <c:pt idx="11">
                  <c:v>2.7214409810000002</c:v>
                </c:pt>
                <c:pt idx="12">
                  <c:v>3.6962133330000002</c:v>
                </c:pt>
                <c:pt idx="13">
                  <c:v>5.2215349560000002</c:v>
                </c:pt>
                <c:pt idx="14">
                  <c:v>5.6336739299999996</c:v>
                </c:pt>
                <c:pt idx="15">
                  <c:v>6.3270779739999998</c:v>
                </c:pt>
                <c:pt idx="16">
                  <c:v>6.6185850740000003</c:v>
                </c:pt>
                <c:pt idx="17">
                  <c:v>7.5171763550000001</c:v>
                </c:pt>
                <c:pt idx="18">
                  <c:v>9.2969217240000006</c:v>
                </c:pt>
                <c:pt idx="19">
                  <c:v>11.89625678</c:v>
                </c:pt>
                <c:pt idx="20">
                  <c:v>14.175228840000001</c:v>
                </c:pt>
                <c:pt idx="21">
                  <c:v>16.084252379999999</c:v>
                </c:pt>
                <c:pt idx="22">
                  <c:v>17.784112149999999</c:v>
                </c:pt>
                <c:pt idx="23">
                  <c:v>19.749361100000002</c:v>
                </c:pt>
                <c:pt idx="24">
                  <c:v>19.15653275</c:v>
                </c:pt>
                <c:pt idx="25">
                  <c:v>18.586746059999999</c:v>
                </c:pt>
                <c:pt idx="26">
                  <c:v>20.919215579999999</c:v>
                </c:pt>
                <c:pt idx="27">
                  <c:v>25.371462489999999</c:v>
                </c:pt>
                <c:pt idx="28">
                  <c:v>30.465364739999998</c:v>
                </c:pt>
                <c:pt idx="29">
                  <c:v>36.144336770000002</c:v>
                </c:pt>
                <c:pt idx="30">
                  <c:v>45.466164980000002</c:v>
                </c:pt>
                <c:pt idx="31">
                  <c:v>52.130263970000001</c:v>
                </c:pt>
                <c:pt idx="32">
                  <c:v>60.603478150000001</c:v>
                </c:pt>
                <c:pt idx="33">
                  <c:v>73.69084719</c:v>
                </c:pt>
                <c:pt idx="34">
                  <c:v>87.810991959999996</c:v>
                </c:pt>
                <c:pt idx="35">
                  <c:v>96.295886519999996</c:v>
                </c:pt>
                <c:pt idx="36">
                  <c:v>100.12419180000001</c:v>
                </c:pt>
                <c:pt idx="37">
                  <c:v>85.728310230000005</c:v>
                </c:pt>
                <c:pt idx="38">
                  <c:v>86.284660770000002</c:v>
                </c:pt>
                <c:pt idx="39">
                  <c:v>96.074477959999996</c:v>
                </c:pt>
                <c:pt idx="40">
                  <c:v>89.794943349999997</c:v>
                </c:pt>
                <c:pt idx="41">
                  <c:v>92.537752710000007</c:v>
                </c:pt>
                <c:pt idx="42">
                  <c:v>97.645448279999997</c:v>
                </c:pt>
                <c:pt idx="43">
                  <c:v>115.0354988</c:v>
                </c:pt>
                <c:pt idx="44">
                  <c:v>127.8076184</c:v>
                </c:pt>
                <c:pt idx="45">
                  <c:v>148.63037320000001</c:v>
                </c:pt>
                <c:pt idx="46">
                  <c:v>180.94194150000001</c:v>
                </c:pt>
                <c:pt idx="47">
                  <c:v>193.61198669999999</c:v>
                </c:pt>
                <c:pt idx="48">
                  <c:v>194.152286</c:v>
                </c:pt>
                <c:pt idx="49">
                  <c:v>239.80938760000001</c:v>
                </c:pt>
                <c:pt idx="50">
                  <c:v>279.35116870000002</c:v>
                </c:pt>
                <c:pt idx="51">
                  <c:v>295.08722089999998</c:v>
                </c:pt>
                <c:pt idx="52">
                  <c:v>307.57636059999999</c:v>
                </c:pt>
                <c:pt idx="53">
                  <c:v>314.85115619999999</c:v>
                </c:pt>
                <c:pt idx="54">
                  <c:v>308.00414610000001</c:v>
                </c:pt>
                <c:pt idx="55">
                  <c:v>318.65233439999997</c:v>
                </c:pt>
                <c:pt idx="56">
                  <c:v>341.86335000000003</c:v>
                </c:pt>
                <c:pt idx="57">
                  <c:v>373.21708189999998</c:v>
                </c:pt>
                <c:pt idx="58">
                  <c:v>372.06252749999999</c:v>
                </c:pt>
              </c:numCache>
            </c:numRef>
          </c:val>
          <c:smooth val="0"/>
          <c:extLst>
            <c:ext xmlns:c16="http://schemas.microsoft.com/office/drawing/2014/chart" uri="{C3380CC4-5D6E-409C-BE32-E72D297353CC}">
              <c16:uniqueId val="{00000001-8B5D-4C40-BCE4-C383C347BD50}"/>
            </c:ext>
          </c:extLst>
        </c:ser>
        <c:ser>
          <c:idx val="2"/>
          <c:order val="1"/>
          <c:tx>
            <c:strRef>
              <c:f>Correlation!$I$3</c:f>
              <c:strCache>
                <c:ptCount val="1"/>
                <c:pt idx="0">
                  <c:v>Crude Birth Rate (per 1000 population)</c:v>
                </c:pt>
              </c:strCache>
            </c:strRef>
          </c:tx>
          <c:spPr>
            <a:ln w="28575" cap="rnd">
              <a:solidFill>
                <a:schemeClr val="accent3"/>
              </a:solidFill>
              <a:round/>
            </a:ln>
            <a:effectLst/>
          </c:spPr>
          <c:marker>
            <c:symbol val="none"/>
          </c:marker>
          <c:cat>
            <c:numRef>
              <c:f>Correlation!$B$4:$B$62</c:f>
              <c:numCache>
                <c:formatCode>General</c:formatCode>
                <c:ptCount val="59"/>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numCache>
            </c:numRef>
          </c:cat>
          <c:val>
            <c:numRef>
              <c:f>Correlation!$I$4:$I$62</c:f>
              <c:numCache>
                <c:formatCode>General</c:formatCode>
                <c:ptCount val="59"/>
                <c:pt idx="0">
                  <c:v>35.200000000000003</c:v>
                </c:pt>
                <c:pt idx="1">
                  <c:v>33.700000000000003</c:v>
                </c:pt>
                <c:pt idx="2">
                  <c:v>33.200000000000003</c:v>
                </c:pt>
                <c:pt idx="3">
                  <c:v>31.6</c:v>
                </c:pt>
                <c:pt idx="4">
                  <c:v>29.5</c:v>
                </c:pt>
                <c:pt idx="5">
                  <c:v>28.3</c:v>
                </c:pt>
                <c:pt idx="6">
                  <c:v>25.6</c:v>
                </c:pt>
                <c:pt idx="7">
                  <c:v>23.5</c:v>
                </c:pt>
                <c:pt idx="8">
                  <c:v>21.8</c:v>
                </c:pt>
                <c:pt idx="9">
                  <c:v>22.1</c:v>
                </c:pt>
                <c:pt idx="10">
                  <c:v>22.3</c:v>
                </c:pt>
                <c:pt idx="11">
                  <c:v>23.1</c:v>
                </c:pt>
                <c:pt idx="12">
                  <c:v>22</c:v>
                </c:pt>
                <c:pt idx="13">
                  <c:v>19.399999999999999</c:v>
                </c:pt>
                <c:pt idx="14">
                  <c:v>17.7</c:v>
                </c:pt>
                <c:pt idx="15">
                  <c:v>18.7</c:v>
                </c:pt>
                <c:pt idx="16">
                  <c:v>16.5</c:v>
                </c:pt>
                <c:pt idx="17">
                  <c:v>16.8</c:v>
                </c:pt>
                <c:pt idx="18">
                  <c:v>17.100000000000001</c:v>
                </c:pt>
                <c:pt idx="19">
                  <c:v>17.600000000000001</c:v>
                </c:pt>
                <c:pt idx="20">
                  <c:v>17.600000000000001</c:v>
                </c:pt>
                <c:pt idx="21">
                  <c:v>17.5</c:v>
                </c:pt>
                <c:pt idx="22">
                  <c:v>16.3</c:v>
                </c:pt>
                <c:pt idx="23">
                  <c:v>16.5</c:v>
                </c:pt>
                <c:pt idx="24">
                  <c:v>16.600000000000001</c:v>
                </c:pt>
                <c:pt idx="25">
                  <c:v>14.8</c:v>
                </c:pt>
                <c:pt idx="26">
                  <c:v>16.600000000000001</c:v>
                </c:pt>
                <c:pt idx="27">
                  <c:v>19.8</c:v>
                </c:pt>
                <c:pt idx="28">
                  <c:v>17.5</c:v>
                </c:pt>
                <c:pt idx="29">
                  <c:v>18.2</c:v>
                </c:pt>
                <c:pt idx="30">
                  <c:v>17.100000000000001</c:v>
                </c:pt>
                <c:pt idx="31">
                  <c:v>16.8</c:v>
                </c:pt>
                <c:pt idx="32">
                  <c:v>16.8</c:v>
                </c:pt>
                <c:pt idx="33">
                  <c:v>16.2</c:v>
                </c:pt>
                <c:pt idx="34">
                  <c:v>15.6</c:v>
                </c:pt>
                <c:pt idx="35">
                  <c:v>15.2</c:v>
                </c:pt>
                <c:pt idx="36">
                  <c:v>14.5</c:v>
                </c:pt>
                <c:pt idx="37">
                  <c:v>13.1</c:v>
                </c:pt>
                <c:pt idx="38">
                  <c:v>12.8</c:v>
                </c:pt>
                <c:pt idx="39">
                  <c:v>13.7</c:v>
                </c:pt>
                <c:pt idx="40">
                  <c:v>11.8</c:v>
                </c:pt>
                <c:pt idx="41">
                  <c:v>11.4</c:v>
                </c:pt>
                <c:pt idx="42">
                  <c:v>10.5</c:v>
                </c:pt>
                <c:pt idx="43">
                  <c:v>10.3</c:v>
                </c:pt>
                <c:pt idx="44">
                  <c:v>10.199999999999999</c:v>
                </c:pt>
                <c:pt idx="45">
                  <c:v>10.3</c:v>
                </c:pt>
                <c:pt idx="46">
                  <c:v>10.3</c:v>
                </c:pt>
                <c:pt idx="47">
                  <c:v>10.199999999999999</c:v>
                </c:pt>
                <c:pt idx="48">
                  <c:v>9.9</c:v>
                </c:pt>
                <c:pt idx="49">
                  <c:v>9.3000000000000007</c:v>
                </c:pt>
                <c:pt idx="50">
                  <c:v>9.5</c:v>
                </c:pt>
                <c:pt idx="51">
                  <c:v>10.1</c:v>
                </c:pt>
                <c:pt idx="52">
                  <c:v>9.3000000000000007</c:v>
                </c:pt>
                <c:pt idx="53">
                  <c:v>9.8000000000000007</c:v>
                </c:pt>
                <c:pt idx="54">
                  <c:v>9.6999999999999993</c:v>
                </c:pt>
                <c:pt idx="55">
                  <c:v>9.4</c:v>
                </c:pt>
                <c:pt idx="56">
                  <c:v>8.9</c:v>
                </c:pt>
                <c:pt idx="57">
                  <c:v>8.8000000000000007</c:v>
                </c:pt>
                <c:pt idx="58">
                  <c:v>8.8000000000000007</c:v>
                </c:pt>
              </c:numCache>
            </c:numRef>
          </c:val>
          <c:smooth val="0"/>
          <c:extLst>
            <c:ext xmlns:c16="http://schemas.microsoft.com/office/drawing/2014/chart" uri="{C3380CC4-5D6E-409C-BE32-E72D297353CC}">
              <c16:uniqueId val="{00000002-8B5D-4C40-BCE4-C383C347BD50}"/>
            </c:ext>
          </c:extLst>
        </c:ser>
        <c:dLbls>
          <c:showLegendKey val="0"/>
          <c:showVal val="0"/>
          <c:showCatName val="0"/>
          <c:showSerName val="0"/>
          <c:showPercent val="0"/>
          <c:showBubbleSize val="0"/>
        </c:dLbls>
        <c:smooth val="0"/>
        <c:axId val="265969200"/>
        <c:axId val="238264064"/>
      </c:lineChart>
      <c:catAx>
        <c:axId val="26596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264064"/>
        <c:crosses val="autoZero"/>
        <c:auto val="1"/>
        <c:lblAlgn val="ctr"/>
        <c:lblOffset val="100"/>
        <c:noMultiLvlLbl val="0"/>
      </c:catAx>
      <c:valAx>
        <c:axId val="238264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6920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Population Vs Crude Birth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Correlation!$H$3</c:f>
              <c:strCache>
                <c:ptCount val="1"/>
                <c:pt idx="0">
                  <c:v>Population (Millions)</c:v>
                </c:pt>
              </c:strCache>
            </c:strRef>
          </c:tx>
          <c:spPr>
            <a:ln w="28575" cap="rnd">
              <a:solidFill>
                <a:schemeClr val="accent1"/>
              </a:solidFill>
              <a:round/>
            </a:ln>
            <a:effectLst/>
          </c:spPr>
          <c:marker>
            <c:symbol val="none"/>
          </c:marker>
          <c:cat>
            <c:numRef>
              <c:f>Correlation!$B$4:$B$62</c:f>
              <c:numCache>
                <c:formatCode>General</c:formatCode>
                <c:ptCount val="59"/>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numCache>
            </c:numRef>
          </c:cat>
          <c:val>
            <c:numRef>
              <c:f>Correlation!$H$4:$H$62</c:f>
              <c:numCache>
                <c:formatCode>General</c:formatCode>
                <c:ptCount val="59"/>
                <c:pt idx="0">
                  <c:v>1.7023999999999999</c:v>
                </c:pt>
                <c:pt idx="1">
                  <c:v>1.7502</c:v>
                </c:pt>
                <c:pt idx="2">
                  <c:v>1.7949999999999999</c:v>
                </c:pt>
                <c:pt idx="3">
                  <c:v>1.8415999999999999</c:v>
                </c:pt>
                <c:pt idx="4">
                  <c:v>1.8869</c:v>
                </c:pt>
                <c:pt idx="5">
                  <c:v>1.9343999999999999</c:v>
                </c:pt>
                <c:pt idx="6">
                  <c:v>1.9776</c:v>
                </c:pt>
                <c:pt idx="7">
                  <c:v>2.012</c:v>
                </c:pt>
                <c:pt idx="8">
                  <c:v>2.0425</c:v>
                </c:pt>
                <c:pt idx="9">
                  <c:v>2.0745070000000001</c:v>
                </c:pt>
                <c:pt idx="10">
                  <c:v>2.1128999999999998</c:v>
                </c:pt>
                <c:pt idx="11">
                  <c:v>2.1524000000000001</c:v>
                </c:pt>
                <c:pt idx="12">
                  <c:v>2.1930000000000001</c:v>
                </c:pt>
                <c:pt idx="13">
                  <c:v>2.2298</c:v>
                </c:pt>
                <c:pt idx="14">
                  <c:v>2.2625999999999999</c:v>
                </c:pt>
                <c:pt idx="15">
                  <c:v>2.2932999999999999</c:v>
                </c:pt>
                <c:pt idx="16">
                  <c:v>2.3252999999999999</c:v>
                </c:pt>
                <c:pt idx="17">
                  <c:v>2.3536000000000001</c:v>
                </c:pt>
                <c:pt idx="18">
                  <c:v>2.3835000000000002</c:v>
                </c:pt>
                <c:pt idx="19">
                  <c:v>2.413945</c:v>
                </c:pt>
                <c:pt idx="20">
                  <c:v>2.5328349999999999</c:v>
                </c:pt>
                <c:pt idx="21">
                  <c:v>2.6464660000000002</c:v>
                </c:pt>
                <c:pt idx="22">
                  <c:v>2.6810610000000001</c:v>
                </c:pt>
                <c:pt idx="23">
                  <c:v>2.732221</c:v>
                </c:pt>
                <c:pt idx="24">
                  <c:v>2.735957</c:v>
                </c:pt>
                <c:pt idx="25">
                  <c:v>2.7333729999999998</c:v>
                </c:pt>
                <c:pt idx="26">
                  <c:v>2.7747890000000002</c:v>
                </c:pt>
                <c:pt idx="27">
                  <c:v>2.8461080000000001</c:v>
                </c:pt>
                <c:pt idx="28">
                  <c:v>2.930901</c:v>
                </c:pt>
                <c:pt idx="29">
                  <c:v>3.047132</c:v>
                </c:pt>
                <c:pt idx="30">
                  <c:v>3.1350829999999998</c:v>
                </c:pt>
                <c:pt idx="31">
                  <c:v>3.2306979999999998</c:v>
                </c:pt>
                <c:pt idx="32">
                  <c:v>3.3134709999999998</c:v>
                </c:pt>
                <c:pt idx="33">
                  <c:v>3.4190480000000001</c:v>
                </c:pt>
                <c:pt idx="34">
                  <c:v>3.5245060000000001</c:v>
                </c:pt>
                <c:pt idx="35">
                  <c:v>3.6707040000000002</c:v>
                </c:pt>
                <c:pt idx="36">
                  <c:v>3.7960379999999998</c:v>
                </c:pt>
                <c:pt idx="37">
                  <c:v>3.9272130000000001</c:v>
                </c:pt>
                <c:pt idx="38">
                  <c:v>3.958723</c:v>
                </c:pt>
                <c:pt idx="39">
                  <c:v>4.0278869999999998</c:v>
                </c:pt>
                <c:pt idx="40">
                  <c:v>4.1380119999999998</c:v>
                </c:pt>
                <c:pt idx="41">
                  <c:v>4.1759500000000003</c:v>
                </c:pt>
                <c:pt idx="42">
                  <c:v>4.1148259999999999</c:v>
                </c:pt>
                <c:pt idx="43">
                  <c:v>4.1666639999999999</c:v>
                </c:pt>
                <c:pt idx="44">
                  <c:v>4.2657619999999996</c:v>
                </c:pt>
                <c:pt idx="45">
                  <c:v>4.4013650000000002</c:v>
                </c:pt>
                <c:pt idx="46">
                  <c:v>4.5885990000000003</c:v>
                </c:pt>
                <c:pt idx="47">
                  <c:v>4.8393959999999998</c:v>
                </c:pt>
                <c:pt idx="48">
                  <c:v>4.9875730000000003</c:v>
                </c:pt>
                <c:pt idx="49">
                  <c:v>5.0767319999999998</c:v>
                </c:pt>
                <c:pt idx="50">
                  <c:v>5.1836880000000001</c:v>
                </c:pt>
                <c:pt idx="51">
                  <c:v>5.3124370000000001</c:v>
                </c:pt>
                <c:pt idx="52">
                  <c:v>5.3991619999999996</c:v>
                </c:pt>
                <c:pt idx="53">
                  <c:v>5.4697240000000003</c:v>
                </c:pt>
                <c:pt idx="54">
                  <c:v>5.5350020000000004</c:v>
                </c:pt>
                <c:pt idx="55">
                  <c:v>5.6072829999999998</c:v>
                </c:pt>
                <c:pt idx="56">
                  <c:v>5.6122529999999999</c:v>
                </c:pt>
                <c:pt idx="57">
                  <c:v>5.6386760000000002</c:v>
                </c:pt>
                <c:pt idx="58">
                  <c:v>5.7035689999999999</c:v>
                </c:pt>
              </c:numCache>
            </c:numRef>
          </c:val>
          <c:smooth val="0"/>
          <c:extLst>
            <c:ext xmlns:c16="http://schemas.microsoft.com/office/drawing/2014/chart" uri="{C3380CC4-5D6E-409C-BE32-E72D297353CC}">
              <c16:uniqueId val="{00000000-28B8-EE4E-8795-D621762E0BFB}"/>
            </c:ext>
          </c:extLst>
        </c:ser>
        <c:ser>
          <c:idx val="1"/>
          <c:order val="1"/>
          <c:tx>
            <c:strRef>
              <c:f>Correlation!$I$3</c:f>
              <c:strCache>
                <c:ptCount val="1"/>
                <c:pt idx="0">
                  <c:v>Crude Birth Rate (per 1000 population)</c:v>
                </c:pt>
              </c:strCache>
            </c:strRef>
          </c:tx>
          <c:spPr>
            <a:ln w="28575" cap="rnd">
              <a:solidFill>
                <a:schemeClr val="accent2"/>
              </a:solidFill>
              <a:round/>
            </a:ln>
            <a:effectLst/>
          </c:spPr>
          <c:marker>
            <c:symbol val="none"/>
          </c:marker>
          <c:cat>
            <c:numRef>
              <c:f>Correlation!$B$4:$B$62</c:f>
              <c:numCache>
                <c:formatCode>General</c:formatCode>
                <c:ptCount val="59"/>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numCache>
            </c:numRef>
          </c:cat>
          <c:val>
            <c:numRef>
              <c:f>Correlation!$I$4:$I$62</c:f>
              <c:numCache>
                <c:formatCode>General</c:formatCode>
                <c:ptCount val="59"/>
                <c:pt idx="0">
                  <c:v>35.200000000000003</c:v>
                </c:pt>
                <c:pt idx="1">
                  <c:v>33.700000000000003</c:v>
                </c:pt>
                <c:pt idx="2">
                  <c:v>33.200000000000003</c:v>
                </c:pt>
                <c:pt idx="3">
                  <c:v>31.6</c:v>
                </c:pt>
                <c:pt idx="4">
                  <c:v>29.5</c:v>
                </c:pt>
                <c:pt idx="5">
                  <c:v>28.3</c:v>
                </c:pt>
                <c:pt idx="6">
                  <c:v>25.6</c:v>
                </c:pt>
                <c:pt idx="7">
                  <c:v>23.5</c:v>
                </c:pt>
                <c:pt idx="8">
                  <c:v>21.8</c:v>
                </c:pt>
                <c:pt idx="9">
                  <c:v>22.1</c:v>
                </c:pt>
                <c:pt idx="10">
                  <c:v>22.3</c:v>
                </c:pt>
                <c:pt idx="11">
                  <c:v>23.1</c:v>
                </c:pt>
                <c:pt idx="12">
                  <c:v>22</c:v>
                </c:pt>
                <c:pt idx="13">
                  <c:v>19.399999999999999</c:v>
                </c:pt>
                <c:pt idx="14">
                  <c:v>17.7</c:v>
                </c:pt>
                <c:pt idx="15">
                  <c:v>18.7</c:v>
                </c:pt>
                <c:pt idx="16">
                  <c:v>16.5</c:v>
                </c:pt>
                <c:pt idx="17">
                  <c:v>16.8</c:v>
                </c:pt>
                <c:pt idx="18">
                  <c:v>17.100000000000001</c:v>
                </c:pt>
                <c:pt idx="19">
                  <c:v>17.600000000000001</c:v>
                </c:pt>
                <c:pt idx="20">
                  <c:v>17.600000000000001</c:v>
                </c:pt>
                <c:pt idx="21">
                  <c:v>17.5</c:v>
                </c:pt>
                <c:pt idx="22">
                  <c:v>16.3</c:v>
                </c:pt>
                <c:pt idx="23">
                  <c:v>16.5</c:v>
                </c:pt>
                <c:pt idx="24">
                  <c:v>16.600000000000001</c:v>
                </c:pt>
                <c:pt idx="25">
                  <c:v>14.8</c:v>
                </c:pt>
                <c:pt idx="26">
                  <c:v>16.600000000000001</c:v>
                </c:pt>
                <c:pt idx="27">
                  <c:v>19.8</c:v>
                </c:pt>
                <c:pt idx="28">
                  <c:v>17.5</c:v>
                </c:pt>
                <c:pt idx="29">
                  <c:v>18.2</c:v>
                </c:pt>
                <c:pt idx="30">
                  <c:v>17.100000000000001</c:v>
                </c:pt>
                <c:pt idx="31">
                  <c:v>16.8</c:v>
                </c:pt>
                <c:pt idx="32">
                  <c:v>16.8</c:v>
                </c:pt>
                <c:pt idx="33">
                  <c:v>16.2</c:v>
                </c:pt>
                <c:pt idx="34">
                  <c:v>15.6</c:v>
                </c:pt>
                <c:pt idx="35">
                  <c:v>15.2</c:v>
                </c:pt>
                <c:pt idx="36">
                  <c:v>14.5</c:v>
                </c:pt>
                <c:pt idx="37">
                  <c:v>13.1</c:v>
                </c:pt>
                <c:pt idx="38">
                  <c:v>12.8</c:v>
                </c:pt>
                <c:pt idx="39">
                  <c:v>13.7</c:v>
                </c:pt>
                <c:pt idx="40">
                  <c:v>11.8</c:v>
                </c:pt>
                <c:pt idx="41">
                  <c:v>11.4</c:v>
                </c:pt>
                <c:pt idx="42">
                  <c:v>10.5</c:v>
                </c:pt>
                <c:pt idx="43">
                  <c:v>10.3</c:v>
                </c:pt>
                <c:pt idx="44">
                  <c:v>10.199999999999999</c:v>
                </c:pt>
                <c:pt idx="45">
                  <c:v>10.3</c:v>
                </c:pt>
                <c:pt idx="46">
                  <c:v>10.3</c:v>
                </c:pt>
                <c:pt idx="47">
                  <c:v>10.199999999999999</c:v>
                </c:pt>
                <c:pt idx="48">
                  <c:v>9.9</c:v>
                </c:pt>
                <c:pt idx="49">
                  <c:v>9.3000000000000007</c:v>
                </c:pt>
                <c:pt idx="50">
                  <c:v>9.5</c:v>
                </c:pt>
                <c:pt idx="51">
                  <c:v>10.1</c:v>
                </c:pt>
                <c:pt idx="52">
                  <c:v>9.3000000000000007</c:v>
                </c:pt>
                <c:pt idx="53">
                  <c:v>9.8000000000000007</c:v>
                </c:pt>
                <c:pt idx="54">
                  <c:v>9.6999999999999993</c:v>
                </c:pt>
                <c:pt idx="55">
                  <c:v>9.4</c:v>
                </c:pt>
                <c:pt idx="56">
                  <c:v>8.9</c:v>
                </c:pt>
                <c:pt idx="57">
                  <c:v>8.8000000000000007</c:v>
                </c:pt>
                <c:pt idx="58">
                  <c:v>8.8000000000000007</c:v>
                </c:pt>
              </c:numCache>
            </c:numRef>
          </c:val>
          <c:smooth val="0"/>
          <c:extLst>
            <c:ext xmlns:c16="http://schemas.microsoft.com/office/drawing/2014/chart" uri="{C3380CC4-5D6E-409C-BE32-E72D297353CC}">
              <c16:uniqueId val="{00000001-28B8-EE4E-8795-D621762E0BFB}"/>
            </c:ext>
          </c:extLst>
        </c:ser>
        <c:dLbls>
          <c:showLegendKey val="0"/>
          <c:showVal val="0"/>
          <c:showCatName val="0"/>
          <c:showSerName val="0"/>
          <c:showPercent val="0"/>
          <c:showBubbleSize val="0"/>
        </c:dLbls>
        <c:smooth val="0"/>
        <c:axId val="334674976"/>
        <c:axId val="204285808"/>
      </c:lineChart>
      <c:catAx>
        <c:axId val="334674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85808"/>
        <c:crosses val="autoZero"/>
        <c:auto val="1"/>
        <c:lblAlgn val="ctr"/>
        <c:lblOffset val="100"/>
        <c:noMultiLvlLbl val="0"/>
      </c:catAx>
      <c:valAx>
        <c:axId val="204285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6749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Inflation rate(%)   Residual Plot</a:t>
            </a:r>
          </a:p>
        </c:rich>
      </c:tx>
      <c:overlay val="0"/>
    </c:title>
    <c:autoTitleDeleted val="0"/>
    <c:plotArea>
      <c:layout/>
      <c:scatterChart>
        <c:scatterStyle val="lineMarker"/>
        <c:varyColors val="0"/>
        <c:ser>
          <c:idx val="0"/>
          <c:order val="0"/>
          <c:spPr>
            <a:ln w="19050">
              <a:noFill/>
            </a:ln>
          </c:spPr>
          <c:xVal>
            <c:numRef>
              <c:f>Modelling!$D$7:$D$65</c:f>
              <c:numCache>
                <c:formatCode>General</c:formatCode>
                <c:ptCount val="59"/>
                <c:pt idx="0">
                  <c:v>0.4</c:v>
                </c:pt>
                <c:pt idx="1">
                  <c:v>0.41959999999999997</c:v>
                </c:pt>
                <c:pt idx="2">
                  <c:v>2.2052</c:v>
                </c:pt>
                <c:pt idx="3">
                  <c:v>1.7261</c:v>
                </c:pt>
                <c:pt idx="4">
                  <c:v>0.17860000000000001</c:v>
                </c:pt>
                <c:pt idx="5">
                  <c:v>2.0057999999999998</c:v>
                </c:pt>
                <c:pt idx="6">
                  <c:v>3.3428</c:v>
                </c:pt>
                <c:pt idx="7">
                  <c:v>0.65539999999999998</c:v>
                </c:pt>
                <c:pt idx="8">
                  <c:v>-0.27310000000000001</c:v>
                </c:pt>
                <c:pt idx="9">
                  <c:v>0.46339999999999998</c:v>
                </c:pt>
                <c:pt idx="10">
                  <c:v>1.7609999999999999</c:v>
                </c:pt>
                <c:pt idx="11">
                  <c:v>2.0808</c:v>
                </c:pt>
                <c:pt idx="12">
                  <c:v>19.636700000000001</c:v>
                </c:pt>
                <c:pt idx="13">
                  <c:v>22.368400000000001</c:v>
                </c:pt>
                <c:pt idx="14">
                  <c:v>2.5365000000000002</c:v>
                </c:pt>
                <c:pt idx="15">
                  <c:v>-1.8419000000000001</c:v>
                </c:pt>
                <c:pt idx="16">
                  <c:v>3.1640000000000001</c:v>
                </c:pt>
                <c:pt idx="17">
                  <c:v>4.8724999999999996</c:v>
                </c:pt>
                <c:pt idx="18">
                  <c:v>4.0765000000000002</c:v>
                </c:pt>
                <c:pt idx="19">
                  <c:v>8.5268999999999995</c:v>
                </c:pt>
                <c:pt idx="20">
                  <c:v>8.1820000000000004</c:v>
                </c:pt>
                <c:pt idx="21">
                  <c:v>3.9163000000000001</c:v>
                </c:pt>
                <c:pt idx="22">
                  <c:v>1.1963999999999999</c:v>
                </c:pt>
                <c:pt idx="23">
                  <c:v>2.601</c:v>
                </c:pt>
                <c:pt idx="24">
                  <c:v>0.48010000000000003</c:v>
                </c:pt>
                <c:pt idx="25">
                  <c:v>-1.3856999999999999</c:v>
                </c:pt>
                <c:pt idx="26">
                  <c:v>0.52329999999999999</c:v>
                </c:pt>
                <c:pt idx="27">
                  <c:v>1.5232000000000001</c:v>
                </c:pt>
                <c:pt idx="28">
                  <c:v>2.3454999999999999</c:v>
                </c:pt>
                <c:pt idx="29">
                  <c:v>3.4607999999999999</c:v>
                </c:pt>
                <c:pt idx="30">
                  <c:v>3.4257</c:v>
                </c:pt>
                <c:pt idx="31">
                  <c:v>2.2631000000000001</c:v>
                </c:pt>
                <c:pt idx="32">
                  <c:v>2.2892999999999999</c:v>
                </c:pt>
                <c:pt idx="33">
                  <c:v>3.1000999999999999</c:v>
                </c:pt>
                <c:pt idx="34">
                  <c:v>1.7204999999999999</c:v>
                </c:pt>
                <c:pt idx="35">
                  <c:v>1.3832</c:v>
                </c:pt>
                <c:pt idx="36">
                  <c:v>2.0036</c:v>
                </c:pt>
                <c:pt idx="37">
                  <c:v>-0.26750000000000002</c:v>
                </c:pt>
                <c:pt idx="38">
                  <c:v>1.67E-2</c:v>
                </c:pt>
                <c:pt idx="39">
                  <c:v>1.3615999999999999</c:v>
                </c:pt>
                <c:pt idx="40">
                  <c:v>0.99719999999999998</c:v>
                </c:pt>
                <c:pt idx="41">
                  <c:v>-0.39169999999999999</c:v>
                </c:pt>
                <c:pt idx="42">
                  <c:v>0.50790000000000002</c:v>
                </c:pt>
                <c:pt idx="43">
                  <c:v>1.6627000000000001</c:v>
                </c:pt>
                <c:pt idx="44">
                  <c:v>0.42509999999999998</c:v>
                </c:pt>
                <c:pt idx="45">
                  <c:v>0.96289999999999998</c:v>
                </c:pt>
                <c:pt idx="46">
                  <c:v>2.1049000000000002</c:v>
                </c:pt>
                <c:pt idx="47">
                  <c:v>6.6277999999999997</c:v>
                </c:pt>
                <c:pt idx="48">
                  <c:v>0.59670000000000001</c:v>
                </c:pt>
                <c:pt idx="49">
                  <c:v>2.8237000000000001</c:v>
                </c:pt>
                <c:pt idx="50">
                  <c:v>5.2477999999999998</c:v>
                </c:pt>
                <c:pt idx="51">
                  <c:v>4.5755999999999997</c:v>
                </c:pt>
                <c:pt idx="52">
                  <c:v>2.3586</c:v>
                </c:pt>
                <c:pt idx="53">
                  <c:v>1.0250999999999999</c:v>
                </c:pt>
                <c:pt idx="54">
                  <c:v>-0.52259999999999995</c:v>
                </c:pt>
                <c:pt idx="55">
                  <c:v>-0.5323</c:v>
                </c:pt>
                <c:pt idx="56">
                  <c:v>0.57630000000000003</c:v>
                </c:pt>
                <c:pt idx="57">
                  <c:v>0.43859999999999999</c:v>
                </c:pt>
                <c:pt idx="58">
                  <c:v>0.56530000000000002</c:v>
                </c:pt>
              </c:numCache>
            </c:numRef>
          </c:xVal>
          <c:yVal>
            <c:numRef>
              <c:f>Modelling!$X$9:$X$67</c:f>
              <c:numCache>
                <c:formatCode>General</c:formatCode>
                <c:ptCount val="59"/>
                <c:pt idx="0">
                  <c:v>1.1993488004866046</c:v>
                </c:pt>
                <c:pt idx="1">
                  <c:v>1.3235725947115906</c:v>
                </c:pt>
                <c:pt idx="2">
                  <c:v>2.6214754100645417</c:v>
                </c:pt>
                <c:pt idx="3">
                  <c:v>1.1319320237618835</c:v>
                </c:pt>
                <c:pt idx="4">
                  <c:v>-0.54453371387573346</c:v>
                </c:pt>
                <c:pt idx="5">
                  <c:v>-1.4507387464137098</c:v>
                </c:pt>
                <c:pt idx="6">
                  <c:v>-3.4695445252032342</c:v>
                </c:pt>
                <c:pt idx="7">
                  <c:v>-5.1570358485570642</c:v>
                </c:pt>
                <c:pt idx="8">
                  <c:v>-6.1936150764288538</c:v>
                </c:pt>
                <c:pt idx="9">
                  <c:v>-5.0329042216661453</c:v>
                </c:pt>
                <c:pt idx="10">
                  <c:v>-4.2389593433890056</c:v>
                </c:pt>
                <c:pt idx="11">
                  <c:v>-3.3178248128485968</c:v>
                </c:pt>
                <c:pt idx="12">
                  <c:v>-3.0804519354675977</c:v>
                </c:pt>
                <c:pt idx="13">
                  <c:v>-2.2026339727294104</c:v>
                </c:pt>
                <c:pt idx="14">
                  <c:v>-4.8532438973979275</c:v>
                </c:pt>
                <c:pt idx="15">
                  <c:v>-3.8663381180960892</c:v>
                </c:pt>
                <c:pt idx="16">
                  <c:v>-6.5252358213424522</c:v>
                </c:pt>
                <c:pt idx="17">
                  <c:v>-4.7962905815468098</c:v>
                </c:pt>
                <c:pt idx="18">
                  <c:v>-3.4038597401593744</c:v>
                </c:pt>
                <c:pt idx="19">
                  <c:v>-0.67382882383238041</c:v>
                </c:pt>
                <c:pt idx="20">
                  <c:v>-1.0248222795640558</c:v>
                </c:pt>
                <c:pt idx="21">
                  <c:v>-1.4412784717092784</c:v>
                </c:pt>
                <c:pt idx="22">
                  <c:v>-3.6535647125251991</c:v>
                </c:pt>
                <c:pt idx="23">
                  <c:v>-0.62308969354477028</c:v>
                </c:pt>
                <c:pt idx="24">
                  <c:v>-1.1661179342280477</c:v>
                </c:pt>
                <c:pt idx="25">
                  <c:v>-4.419695546675797</c:v>
                </c:pt>
                <c:pt idx="26">
                  <c:v>-0.60390292956859071</c:v>
                </c:pt>
                <c:pt idx="27">
                  <c:v>0.73763166120433965</c:v>
                </c:pt>
                <c:pt idx="28">
                  <c:v>-0.75266454557829832</c:v>
                </c:pt>
                <c:pt idx="29">
                  <c:v>3.1022271933974608</c:v>
                </c:pt>
                <c:pt idx="30">
                  <c:v>1.8857497453385434</c:v>
                </c:pt>
                <c:pt idx="31">
                  <c:v>5.6496142163236414</c:v>
                </c:pt>
                <c:pt idx="32">
                  <c:v>13.78281754289808</c:v>
                </c:pt>
                <c:pt idx="33">
                  <c:v>6.2778580833141717</c:v>
                </c:pt>
                <c:pt idx="34">
                  <c:v>10.368567616239503</c:v>
                </c:pt>
                <c:pt idx="35">
                  <c:v>15.155283781612297</c:v>
                </c:pt>
                <c:pt idx="36">
                  <c:v>22.097897861322863</c:v>
                </c:pt>
                <c:pt idx="37">
                  <c:v>-5.9696490140073024</c:v>
                </c:pt>
                <c:pt idx="38">
                  <c:v>9.120663527818806</c:v>
                </c:pt>
                <c:pt idx="39">
                  <c:v>31.279246973674788</c:v>
                </c:pt>
                <c:pt idx="40">
                  <c:v>15.169971936523893</c:v>
                </c:pt>
                <c:pt idx="41">
                  <c:v>11.775939704709927</c:v>
                </c:pt>
                <c:pt idx="42">
                  <c:v>-17.024243166091495</c:v>
                </c:pt>
                <c:pt idx="43">
                  <c:v>-14.207157695984634</c:v>
                </c:pt>
                <c:pt idx="44">
                  <c:v>-32.460851556199657</c:v>
                </c:pt>
                <c:pt idx="45">
                  <c:v>-41.042402045819131</c:v>
                </c:pt>
                <c:pt idx="46">
                  <c:v>-50.145813778846247</c:v>
                </c:pt>
                <c:pt idx="47">
                  <c:v>15.39302245712642</c:v>
                </c:pt>
                <c:pt idx="48">
                  <c:v>-0.88791306603530984</c:v>
                </c:pt>
                <c:pt idx="49">
                  <c:v>-12.666331849890241</c:v>
                </c:pt>
                <c:pt idx="50">
                  <c:v>-17.555927958000154</c:v>
                </c:pt>
                <c:pt idx="51">
                  <c:v>20.347668016677972</c:v>
                </c:pt>
                <c:pt idx="52">
                  <c:v>36.326288920380534</c:v>
                </c:pt>
                <c:pt idx="53">
                  <c:v>35.780302042243079</c:v>
                </c:pt>
                <c:pt idx="54">
                  <c:v>-5.3302240316430698</c:v>
                </c:pt>
                <c:pt idx="55">
                  <c:v>7.7580154232198311</c:v>
                </c:pt>
                <c:pt idx="56">
                  <c:v>20.642511262455457</c:v>
                </c:pt>
                <c:pt idx="57">
                  <c:v>-13.024154254861116</c:v>
                </c:pt>
                <c:pt idx="58">
                  <c:v>-6.1207630857785489</c:v>
                </c:pt>
              </c:numCache>
            </c:numRef>
          </c:yVal>
          <c:smooth val="0"/>
          <c:extLst>
            <c:ext xmlns:c16="http://schemas.microsoft.com/office/drawing/2014/chart" uri="{C3380CC4-5D6E-409C-BE32-E72D297353CC}">
              <c16:uniqueId val="{00000001-C398-884A-BB62-3A74CAEF6E9E}"/>
            </c:ext>
          </c:extLst>
        </c:ser>
        <c:dLbls>
          <c:showLegendKey val="0"/>
          <c:showVal val="0"/>
          <c:showCatName val="0"/>
          <c:showSerName val="0"/>
          <c:showPercent val="0"/>
          <c:showBubbleSize val="0"/>
        </c:dLbls>
        <c:axId val="240253472"/>
        <c:axId val="262118432"/>
      </c:scatterChart>
      <c:valAx>
        <c:axId val="240253472"/>
        <c:scaling>
          <c:orientation val="minMax"/>
        </c:scaling>
        <c:delete val="0"/>
        <c:axPos val="b"/>
        <c:title>
          <c:tx>
            <c:rich>
              <a:bodyPr/>
              <a:lstStyle/>
              <a:p>
                <a:pPr>
                  <a:defRPr/>
                </a:pPr>
                <a:r>
                  <a:rPr lang="en-GB"/>
                  <a:t>Inflation rate(%) </a:t>
                </a:r>
              </a:p>
            </c:rich>
          </c:tx>
          <c:overlay val="0"/>
        </c:title>
        <c:numFmt formatCode="General" sourceLinked="1"/>
        <c:majorTickMark val="out"/>
        <c:minorTickMark val="none"/>
        <c:tickLblPos val="nextTo"/>
        <c:crossAx val="262118432"/>
        <c:crosses val="autoZero"/>
        <c:crossBetween val="midCat"/>
      </c:valAx>
      <c:valAx>
        <c:axId val="262118432"/>
        <c:scaling>
          <c:orientation val="minMax"/>
        </c:scaling>
        <c:delete val="0"/>
        <c:axPos val="l"/>
        <c:title>
          <c:tx>
            <c:rich>
              <a:bodyPr/>
              <a:lstStyle/>
              <a:p>
                <a:pPr>
                  <a:defRPr/>
                </a:pPr>
                <a:r>
                  <a:rPr lang="en-GB"/>
                  <a:t>Residuals</a:t>
                </a:r>
              </a:p>
            </c:rich>
          </c:tx>
          <c:overlay val="0"/>
        </c:title>
        <c:numFmt formatCode="General" sourceLinked="1"/>
        <c:majorTickMark val="out"/>
        <c:minorTickMark val="none"/>
        <c:tickLblPos val="nextTo"/>
        <c:crossAx val="240253472"/>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Net Migration (per 1000 population)  Residual Plot</a:t>
            </a:r>
          </a:p>
        </c:rich>
      </c:tx>
      <c:overlay val="0"/>
    </c:title>
    <c:autoTitleDeleted val="0"/>
    <c:plotArea>
      <c:layout/>
      <c:scatterChart>
        <c:scatterStyle val="lineMarker"/>
        <c:varyColors val="0"/>
        <c:ser>
          <c:idx val="0"/>
          <c:order val="0"/>
          <c:spPr>
            <a:ln w="19050">
              <a:noFill/>
            </a:ln>
          </c:spPr>
          <c:xVal>
            <c:numRef>
              <c:f>Modelling!$E$7:$E$65</c:f>
              <c:numCache>
                <c:formatCode>General</c:formatCode>
                <c:ptCount val="59"/>
                <c:pt idx="0">
                  <c:v>3.734</c:v>
                </c:pt>
                <c:pt idx="1">
                  <c:v>1.891</c:v>
                </c:pt>
                <c:pt idx="2">
                  <c:v>4.9000000000000002E-2</c:v>
                </c:pt>
                <c:pt idx="3">
                  <c:v>3.2000000000000001E-2</c:v>
                </c:pt>
                <c:pt idx="4">
                  <c:v>1.4999999999999999E-2</c:v>
                </c:pt>
                <c:pt idx="5">
                  <c:v>-3.0000000000000001E-3</c:v>
                </c:pt>
                <c:pt idx="6">
                  <c:v>-0.02</c:v>
                </c:pt>
                <c:pt idx="7">
                  <c:v>-3.6999999999999998E-2</c:v>
                </c:pt>
                <c:pt idx="8">
                  <c:v>7.9000000000000001E-2</c:v>
                </c:pt>
                <c:pt idx="9">
                  <c:v>0.19500000000000001</c:v>
                </c:pt>
                <c:pt idx="10">
                  <c:v>0.311</c:v>
                </c:pt>
                <c:pt idx="11">
                  <c:v>0.42699999999999999</c:v>
                </c:pt>
                <c:pt idx="12">
                  <c:v>0.54300000000000004</c:v>
                </c:pt>
                <c:pt idx="13">
                  <c:v>0.67900000000000005</c:v>
                </c:pt>
                <c:pt idx="14">
                  <c:v>0.81499999999999995</c:v>
                </c:pt>
                <c:pt idx="15">
                  <c:v>0.95</c:v>
                </c:pt>
                <c:pt idx="16">
                  <c:v>1.0860000000000001</c:v>
                </c:pt>
                <c:pt idx="17">
                  <c:v>1.222</c:v>
                </c:pt>
                <c:pt idx="18">
                  <c:v>3.1320000000000001</c:v>
                </c:pt>
                <c:pt idx="19">
                  <c:v>5.0419999999999998</c:v>
                </c:pt>
                <c:pt idx="20">
                  <c:v>6.952</c:v>
                </c:pt>
                <c:pt idx="21">
                  <c:v>8.8620000000000001</c:v>
                </c:pt>
                <c:pt idx="22">
                  <c:v>10.772</c:v>
                </c:pt>
                <c:pt idx="23">
                  <c:v>10.294</c:v>
                </c:pt>
                <c:pt idx="24">
                  <c:v>9.8149999999999995</c:v>
                </c:pt>
                <c:pt idx="25">
                  <c:v>9.3369999999999997</c:v>
                </c:pt>
                <c:pt idx="26">
                  <c:v>8.8580000000000005</c:v>
                </c:pt>
                <c:pt idx="27">
                  <c:v>8.3800000000000008</c:v>
                </c:pt>
                <c:pt idx="28">
                  <c:v>10.348000000000001</c:v>
                </c:pt>
                <c:pt idx="29">
                  <c:v>12.316000000000001</c:v>
                </c:pt>
                <c:pt idx="30">
                  <c:v>14.284000000000001</c:v>
                </c:pt>
                <c:pt idx="31">
                  <c:v>16.251999999999999</c:v>
                </c:pt>
                <c:pt idx="32">
                  <c:v>18.22</c:v>
                </c:pt>
                <c:pt idx="33">
                  <c:v>17.981000000000002</c:v>
                </c:pt>
                <c:pt idx="34">
                  <c:v>17.742000000000001</c:v>
                </c:pt>
                <c:pt idx="35">
                  <c:v>17.504000000000001</c:v>
                </c:pt>
                <c:pt idx="36">
                  <c:v>17.265000000000001</c:v>
                </c:pt>
                <c:pt idx="37">
                  <c:v>17.026</c:v>
                </c:pt>
                <c:pt idx="38">
                  <c:v>14.516</c:v>
                </c:pt>
                <c:pt idx="39">
                  <c:v>12.005000000000001</c:v>
                </c:pt>
                <c:pt idx="40">
                  <c:v>9.4949999999999992</c:v>
                </c:pt>
                <c:pt idx="41">
                  <c:v>6.984</c:v>
                </c:pt>
                <c:pt idx="42">
                  <c:v>4.4740000000000002</c:v>
                </c:pt>
                <c:pt idx="43">
                  <c:v>9.7200000000000006</c:v>
                </c:pt>
                <c:pt idx="44">
                  <c:v>14.967000000000001</c:v>
                </c:pt>
                <c:pt idx="45">
                  <c:v>20.213000000000001</c:v>
                </c:pt>
                <c:pt idx="46">
                  <c:v>25.46</c:v>
                </c:pt>
                <c:pt idx="47">
                  <c:v>30.706</c:v>
                </c:pt>
                <c:pt idx="48">
                  <c:v>26.93</c:v>
                </c:pt>
                <c:pt idx="49">
                  <c:v>23.154</c:v>
                </c:pt>
                <c:pt idx="50">
                  <c:v>19.378</c:v>
                </c:pt>
                <c:pt idx="51">
                  <c:v>15.602</c:v>
                </c:pt>
                <c:pt idx="52">
                  <c:v>11.826000000000001</c:v>
                </c:pt>
                <c:pt idx="53">
                  <c:v>10.406000000000001</c:v>
                </c:pt>
                <c:pt idx="54">
                  <c:v>8.9849999999999994</c:v>
                </c:pt>
                <c:pt idx="55">
                  <c:v>7.5650000000000004</c:v>
                </c:pt>
                <c:pt idx="56">
                  <c:v>6.1440000000000001</c:v>
                </c:pt>
                <c:pt idx="57">
                  <c:v>4.7240000000000002</c:v>
                </c:pt>
                <c:pt idx="58">
                  <c:v>4.6859999999999999</c:v>
                </c:pt>
              </c:numCache>
            </c:numRef>
          </c:xVal>
          <c:yVal>
            <c:numRef>
              <c:f>Modelling!$X$9:$X$67</c:f>
              <c:numCache>
                <c:formatCode>General</c:formatCode>
                <c:ptCount val="59"/>
                <c:pt idx="0">
                  <c:v>1.1993488004866046</c:v>
                </c:pt>
                <c:pt idx="1">
                  <c:v>1.3235725947115906</c:v>
                </c:pt>
                <c:pt idx="2">
                  <c:v>2.6214754100645417</c:v>
                </c:pt>
                <c:pt idx="3">
                  <c:v>1.1319320237618835</c:v>
                </c:pt>
                <c:pt idx="4">
                  <c:v>-0.54453371387573346</c:v>
                </c:pt>
                <c:pt idx="5">
                  <c:v>-1.4507387464137098</c:v>
                </c:pt>
                <c:pt idx="6">
                  <c:v>-3.4695445252032342</c:v>
                </c:pt>
                <c:pt idx="7">
                  <c:v>-5.1570358485570642</c:v>
                </c:pt>
                <c:pt idx="8">
                  <c:v>-6.1936150764288538</c:v>
                </c:pt>
                <c:pt idx="9">
                  <c:v>-5.0329042216661453</c:v>
                </c:pt>
                <c:pt idx="10">
                  <c:v>-4.2389593433890056</c:v>
                </c:pt>
                <c:pt idx="11">
                  <c:v>-3.3178248128485968</c:v>
                </c:pt>
                <c:pt idx="12">
                  <c:v>-3.0804519354675977</c:v>
                </c:pt>
                <c:pt idx="13">
                  <c:v>-2.2026339727294104</c:v>
                </c:pt>
                <c:pt idx="14">
                  <c:v>-4.8532438973979275</c:v>
                </c:pt>
                <c:pt idx="15">
                  <c:v>-3.8663381180960892</c:v>
                </c:pt>
                <c:pt idx="16">
                  <c:v>-6.5252358213424522</c:v>
                </c:pt>
                <c:pt idx="17">
                  <c:v>-4.7962905815468098</c:v>
                </c:pt>
                <c:pt idx="18">
                  <c:v>-3.4038597401593744</c:v>
                </c:pt>
                <c:pt idx="19">
                  <c:v>-0.67382882383238041</c:v>
                </c:pt>
                <c:pt idx="20">
                  <c:v>-1.0248222795640558</c:v>
                </c:pt>
                <c:pt idx="21">
                  <c:v>-1.4412784717092784</c:v>
                </c:pt>
                <c:pt idx="22">
                  <c:v>-3.6535647125251991</c:v>
                </c:pt>
                <c:pt idx="23">
                  <c:v>-0.62308969354477028</c:v>
                </c:pt>
                <c:pt idx="24">
                  <c:v>-1.1661179342280477</c:v>
                </c:pt>
                <c:pt idx="25">
                  <c:v>-4.419695546675797</c:v>
                </c:pt>
                <c:pt idx="26">
                  <c:v>-0.60390292956859071</c:v>
                </c:pt>
                <c:pt idx="27">
                  <c:v>0.73763166120433965</c:v>
                </c:pt>
                <c:pt idx="28">
                  <c:v>-0.75266454557829832</c:v>
                </c:pt>
                <c:pt idx="29">
                  <c:v>3.1022271933974608</c:v>
                </c:pt>
                <c:pt idx="30">
                  <c:v>1.8857497453385434</c:v>
                </c:pt>
                <c:pt idx="31">
                  <c:v>5.6496142163236414</c:v>
                </c:pt>
                <c:pt idx="32">
                  <c:v>13.78281754289808</c:v>
                </c:pt>
                <c:pt idx="33">
                  <c:v>6.2778580833141717</c:v>
                </c:pt>
                <c:pt idx="34">
                  <c:v>10.368567616239503</c:v>
                </c:pt>
                <c:pt idx="35">
                  <c:v>15.155283781612297</c:v>
                </c:pt>
                <c:pt idx="36">
                  <c:v>22.097897861322863</c:v>
                </c:pt>
                <c:pt idx="37">
                  <c:v>-5.9696490140073024</c:v>
                </c:pt>
                <c:pt idx="38">
                  <c:v>9.120663527818806</c:v>
                </c:pt>
                <c:pt idx="39">
                  <c:v>31.279246973674788</c:v>
                </c:pt>
                <c:pt idx="40">
                  <c:v>15.169971936523893</c:v>
                </c:pt>
                <c:pt idx="41">
                  <c:v>11.775939704709927</c:v>
                </c:pt>
                <c:pt idx="42">
                  <c:v>-17.024243166091495</c:v>
                </c:pt>
                <c:pt idx="43">
                  <c:v>-14.207157695984634</c:v>
                </c:pt>
                <c:pt idx="44">
                  <c:v>-32.460851556199657</c:v>
                </c:pt>
                <c:pt idx="45">
                  <c:v>-41.042402045819131</c:v>
                </c:pt>
                <c:pt idx="46">
                  <c:v>-50.145813778846247</c:v>
                </c:pt>
                <c:pt idx="47">
                  <c:v>15.39302245712642</c:v>
                </c:pt>
                <c:pt idx="48">
                  <c:v>-0.88791306603530984</c:v>
                </c:pt>
                <c:pt idx="49">
                  <c:v>-12.666331849890241</c:v>
                </c:pt>
                <c:pt idx="50">
                  <c:v>-17.555927958000154</c:v>
                </c:pt>
                <c:pt idx="51">
                  <c:v>20.347668016677972</c:v>
                </c:pt>
                <c:pt idx="52">
                  <c:v>36.326288920380534</c:v>
                </c:pt>
                <c:pt idx="53">
                  <c:v>35.780302042243079</c:v>
                </c:pt>
                <c:pt idx="54">
                  <c:v>-5.3302240316430698</c:v>
                </c:pt>
                <c:pt idx="55">
                  <c:v>7.7580154232198311</c:v>
                </c:pt>
                <c:pt idx="56">
                  <c:v>20.642511262455457</c:v>
                </c:pt>
                <c:pt idx="57">
                  <c:v>-13.024154254861116</c:v>
                </c:pt>
                <c:pt idx="58">
                  <c:v>-6.1207630857785489</c:v>
                </c:pt>
              </c:numCache>
            </c:numRef>
          </c:yVal>
          <c:smooth val="0"/>
          <c:extLst>
            <c:ext xmlns:c16="http://schemas.microsoft.com/office/drawing/2014/chart" uri="{C3380CC4-5D6E-409C-BE32-E72D297353CC}">
              <c16:uniqueId val="{00000001-4F57-0B48-B989-7CD9930C6DC1}"/>
            </c:ext>
          </c:extLst>
        </c:ser>
        <c:dLbls>
          <c:showLegendKey val="0"/>
          <c:showVal val="0"/>
          <c:showCatName val="0"/>
          <c:showSerName val="0"/>
          <c:showPercent val="0"/>
          <c:showBubbleSize val="0"/>
        </c:dLbls>
        <c:axId val="209656848"/>
        <c:axId val="209658496"/>
      </c:scatterChart>
      <c:valAx>
        <c:axId val="209656848"/>
        <c:scaling>
          <c:orientation val="minMax"/>
        </c:scaling>
        <c:delete val="0"/>
        <c:axPos val="b"/>
        <c:title>
          <c:tx>
            <c:rich>
              <a:bodyPr/>
              <a:lstStyle/>
              <a:p>
                <a:pPr>
                  <a:defRPr/>
                </a:pPr>
                <a:r>
                  <a:rPr lang="en-GB"/>
                  <a:t>Net Migration (per 1000 population)</a:t>
                </a:r>
              </a:p>
            </c:rich>
          </c:tx>
          <c:overlay val="0"/>
        </c:title>
        <c:numFmt formatCode="General" sourceLinked="1"/>
        <c:majorTickMark val="out"/>
        <c:minorTickMark val="none"/>
        <c:tickLblPos val="nextTo"/>
        <c:crossAx val="209658496"/>
        <c:crosses val="autoZero"/>
        <c:crossBetween val="midCat"/>
      </c:valAx>
      <c:valAx>
        <c:axId val="209658496"/>
        <c:scaling>
          <c:orientation val="minMax"/>
        </c:scaling>
        <c:delete val="0"/>
        <c:axPos val="l"/>
        <c:title>
          <c:tx>
            <c:rich>
              <a:bodyPr/>
              <a:lstStyle/>
              <a:p>
                <a:pPr>
                  <a:defRPr/>
                </a:pPr>
                <a:r>
                  <a:rPr lang="en-GB"/>
                  <a:t>Residuals</a:t>
                </a:r>
              </a:p>
            </c:rich>
          </c:tx>
          <c:overlay val="0"/>
        </c:title>
        <c:numFmt formatCode="General" sourceLinked="1"/>
        <c:majorTickMark val="out"/>
        <c:minorTickMark val="none"/>
        <c:tickLblPos val="nextTo"/>
        <c:crossAx val="20965684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BOT (Billions of US $ )  Residual Plot</a:t>
            </a:r>
          </a:p>
        </c:rich>
      </c:tx>
      <c:overlay val="0"/>
    </c:title>
    <c:autoTitleDeleted val="0"/>
    <c:plotArea>
      <c:layout/>
      <c:scatterChart>
        <c:scatterStyle val="lineMarker"/>
        <c:varyColors val="0"/>
        <c:ser>
          <c:idx val="0"/>
          <c:order val="0"/>
          <c:spPr>
            <a:ln w="19050">
              <a:noFill/>
            </a:ln>
          </c:spPr>
          <c:xVal>
            <c:numRef>
              <c:f>Modelling!$F$7:$F$65</c:f>
              <c:numCache>
                <c:formatCode>General</c:formatCode>
                <c:ptCount val="59"/>
                <c:pt idx="0">
                  <c:v>-0.1112962237</c:v>
                </c:pt>
                <c:pt idx="1">
                  <c:v>-8.5946687569999999E-2</c:v>
                </c:pt>
                <c:pt idx="2">
                  <c:v>-0.13373840319999999</c:v>
                </c:pt>
                <c:pt idx="3">
                  <c:v>-9.7118776949999999E-2</c:v>
                </c:pt>
                <c:pt idx="4">
                  <c:v>-0.10786619629999999</c:v>
                </c:pt>
                <c:pt idx="5">
                  <c:v>-7.9184633480000002E-2</c:v>
                </c:pt>
                <c:pt idx="6">
                  <c:v>-9.0977394490000002E-2</c:v>
                </c:pt>
                <c:pt idx="7">
                  <c:v>-7.8139291779999995E-2</c:v>
                </c:pt>
                <c:pt idx="8">
                  <c:v>-0.15680125440000001</c:v>
                </c:pt>
                <c:pt idx="9">
                  <c:v>-0.3650202535</c:v>
                </c:pt>
                <c:pt idx="10">
                  <c:v>-0.46112635569999999</c:v>
                </c:pt>
                <c:pt idx="11">
                  <c:v>-0.42386993150000002</c:v>
                </c:pt>
                <c:pt idx="12">
                  <c:v>-0.33472000000000002</c:v>
                </c:pt>
                <c:pt idx="13">
                  <c:v>-0.78436558960000002</c:v>
                </c:pt>
                <c:pt idx="14">
                  <c:v>-0.52546267800000002</c:v>
                </c:pt>
                <c:pt idx="15">
                  <c:v>-0.4389997048</c:v>
                </c:pt>
                <c:pt idx="16">
                  <c:v>-9.7013113159999997E-2</c:v>
                </c:pt>
                <c:pt idx="17">
                  <c:v>-0.28002787569999998</c:v>
                </c:pt>
                <c:pt idx="18">
                  <c:v>-0.52581354440000005</c:v>
                </c:pt>
                <c:pt idx="19">
                  <c:v>-0.82373769890000004</c:v>
                </c:pt>
                <c:pt idx="20">
                  <c:v>-0.4837941341</c:v>
                </c:pt>
                <c:pt idx="21">
                  <c:v>-0.29469399349999997</c:v>
                </c:pt>
                <c:pt idx="22">
                  <c:v>0.1038785047</c:v>
                </c:pt>
                <c:pt idx="23">
                  <c:v>-3.8570752479999998E-2</c:v>
                </c:pt>
                <c:pt idx="24">
                  <c:v>5.7428156199999997E-2</c:v>
                </c:pt>
                <c:pt idx="25">
                  <c:v>0.48984137080000001</c:v>
                </c:pt>
                <c:pt idx="26">
                  <c:v>0.62092403780000005</c:v>
                </c:pt>
                <c:pt idx="27">
                  <c:v>2.4257834759999999</c:v>
                </c:pt>
                <c:pt idx="28">
                  <c:v>3.3568872989999998</c:v>
                </c:pt>
                <c:pt idx="29">
                  <c:v>3.6335435569999999</c:v>
                </c:pt>
                <c:pt idx="30">
                  <c:v>6.0035311140000003</c:v>
                </c:pt>
                <c:pt idx="31">
                  <c:v>6.3284223449999999</c:v>
                </c:pt>
                <c:pt idx="32">
                  <c:v>5.9905928949999998</c:v>
                </c:pt>
                <c:pt idx="33">
                  <c:v>11.915935579999999</c:v>
                </c:pt>
                <c:pt idx="34">
                  <c:v>14.73698321</c:v>
                </c:pt>
                <c:pt idx="35">
                  <c:v>15.768510640000001</c:v>
                </c:pt>
                <c:pt idx="36">
                  <c:v>14.74764278</c:v>
                </c:pt>
                <c:pt idx="37">
                  <c:v>18.428059269999999</c:v>
                </c:pt>
                <c:pt idx="38">
                  <c:v>14.672861360000001</c:v>
                </c:pt>
                <c:pt idx="39">
                  <c:v>11.85295824</c:v>
                </c:pt>
                <c:pt idx="40">
                  <c:v>14.812803479999999</c:v>
                </c:pt>
                <c:pt idx="41">
                  <c:v>17.05121188</c:v>
                </c:pt>
                <c:pt idx="42">
                  <c:v>27.295660659999999</c:v>
                </c:pt>
                <c:pt idx="43">
                  <c:v>30.345994560000001</c:v>
                </c:pt>
                <c:pt idx="44">
                  <c:v>38.200192260000001</c:v>
                </c:pt>
                <c:pt idx="45">
                  <c:v>45.647114360000003</c:v>
                </c:pt>
                <c:pt idx="46">
                  <c:v>56.581116049999999</c:v>
                </c:pt>
                <c:pt idx="47">
                  <c:v>40.001837590000001</c:v>
                </c:pt>
                <c:pt idx="48">
                  <c:v>45.620075630000002</c:v>
                </c:pt>
                <c:pt idx="49">
                  <c:v>63.09952329</c:v>
                </c:pt>
                <c:pt idx="50">
                  <c:v>76.980203529999997</c:v>
                </c:pt>
                <c:pt idx="51">
                  <c:v>71.488597260000006</c:v>
                </c:pt>
                <c:pt idx="52">
                  <c:v>71.092623669999995</c:v>
                </c:pt>
                <c:pt idx="53">
                  <c:v>73.800331470000003</c:v>
                </c:pt>
                <c:pt idx="54">
                  <c:v>84.078411410000001</c:v>
                </c:pt>
                <c:pt idx="55">
                  <c:v>83.608396670000005</c:v>
                </c:pt>
                <c:pt idx="56">
                  <c:v>86.827069300000005</c:v>
                </c:pt>
                <c:pt idx="57">
                  <c:v>106.09638200000001</c:v>
                </c:pt>
                <c:pt idx="58">
                  <c:v>103.75392170000001</c:v>
                </c:pt>
              </c:numCache>
            </c:numRef>
          </c:xVal>
          <c:yVal>
            <c:numRef>
              <c:f>Modelling!$X$9:$X$67</c:f>
              <c:numCache>
                <c:formatCode>General</c:formatCode>
                <c:ptCount val="59"/>
                <c:pt idx="0">
                  <c:v>1.1993488004866046</c:v>
                </c:pt>
                <c:pt idx="1">
                  <c:v>1.3235725947115906</c:v>
                </c:pt>
                <c:pt idx="2">
                  <c:v>2.6214754100645417</c:v>
                </c:pt>
                <c:pt idx="3">
                  <c:v>1.1319320237618835</c:v>
                </c:pt>
                <c:pt idx="4">
                  <c:v>-0.54453371387573346</c:v>
                </c:pt>
                <c:pt idx="5">
                  <c:v>-1.4507387464137098</c:v>
                </c:pt>
                <c:pt idx="6">
                  <c:v>-3.4695445252032342</c:v>
                </c:pt>
                <c:pt idx="7">
                  <c:v>-5.1570358485570642</c:v>
                </c:pt>
                <c:pt idx="8">
                  <c:v>-6.1936150764288538</c:v>
                </c:pt>
                <c:pt idx="9">
                  <c:v>-5.0329042216661453</c:v>
                </c:pt>
                <c:pt idx="10">
                  <c:v>-4.2389593433890056</c:v>
                </c:pt>
                <c:pt idx="11">
                  <c:v>-3.3178248128485968</c:v>
                </c:pt>
                <c:pt idx="12">
                  <c:v>-3.0804519354675977</c:v>
                </c:pt>
                <c:pt idx="13">
                  <c:v>-2.2026339727294104</c:v>
                </c:pt>
                <c:pt idx="14">
                  <c:v>-4.8532438973979275</c:v>
                </c:pt>
                <c:pt idx="15">
                  <c:v>-3.8663381180960892</c:v>
                </c:pt>
                <c:pt idx="16">
                  <c:v>-6.5252358213424522</c:v>
                </c:pt>
                <c:pt idx="17">
                  <c:v>-4.7962905815468098</c:v>
                </c:pt>
                <c:pt idx="18">
                  <c:v>-3.4038597401593744</c:v>
                </c:pt>
                <c:pt idx="19">
                  <c:v>-0.67382882383238041</c:v>
                </c:pt>
                <c:pt idx="20">
                  <c:v>-1.0248222795640558</c:v>
                </c:pt>
                <c:pt idx="21">
                  <c:v>-1.4412784717092784</c:v>
                </c:pt>
                <c:pt idx="22">
                  <c:v>-3.6535647125251991</c:v>
                </c:pt>
                <c:pt idx="23">
                  <c:v>-0.62308969354477028</c:v>
                </c:pt>
                <c:pt idx="24">
                  <c:v>-1.1661179342280477</c:v>
                </c:pt>
                <c:pt idx="25">
                  <c:v>-4.419695546675797</c:v>
                </c:pt>
                <c:pt idx="26">
                  <c:v>-0.60390292956859071</c:v>
                </c:pt>
                <c:pt idx="27">
                  <c:v>0.73763166120433965</c:v>
                </c:pt>
                <c:pt idx="28">
                  <c:v>-0.75266454557829832</c:v>
                </c:pt>
                <c:pt idx="29">
                  <c:v>3.1022271933974608</c:v>
                </c:pt>
                <c:pt idx="30">
                  <c:v>1.8857497453385434</c:v>
                </c:pt>
                <c:pt idx="31">
                  <c:v>5.6496142163236414</c:v>
                </c:pt>
                <c:pt idx="32">
                  <c:v>13.78281754289808</c:v>
                </c:pt>
                <c:pt idx="33">
                  <c:v>6.2778580833141717</c:v>
                </c:pt>
                <c:pt idx="34">
                  <c:v>10.368567616239503</c:v>
                </c:pt>
                <c:pt idx="35">
                  <c:v>15.155283781612297</c:v>
                </c:pt>
                <c:pt idx="36">
                  <c:v>22.097897861322863</c:v>
                </c:pt>
                <c:pt idx="37">
                  <c:v>-5.9696490140073024</c:v>
                </c:pt>
                <c:pt idx="38">
                  <c:v>9.120663527818806</c:v>
                </c:pt>
                <c:pt idx="39">
                  <c:v>31.279246973674788</c:v>
                </c:pt>
                <c:pt idx="40">
                  <c:v>15.169971936523893</c:v>
                </c:pt>
                <c:pt idx="41">
                  <c:v>11.775939704709927</c:v>
                </c:pt>
                <c:pt idx="42">
                  <c:v>-17.024243166091495</c:v>
                </c:pt>
                <c:pt idx="43">
                  <c:v>-14.207157695984634</c:v>
                </c:pt>
                <c:pt idx="44">
                  <c:v>-32.460851556199657</c:v>
                </c:pt>
                <c:pt idx="45">
                  <c:v>-41.042402045819131</c:v>
                </c:pt>
                <c:pt idx="46">
                  <c:v>-50.145813778846247</c:v>
                </c:pt>
                <c:pt idx="47">
                  <c:v>15.39302245712642</c:v>
                </c:pt>
                <c:pt idx="48">
                  <c:v>-0.88791306603530984</c:v>
                </c:pt>
                <c:pt idx="49">
                  <c:v>-12.666331849890241</c:v>
                </c:pt>
                <c:pt idx="50">
                  <c:v>-17.555927958000154</c:v>
                </c:pt>
                <c:pt idx="51">
                  <c:v>20.347668016677972</c:v>
                </c:pt>
                <c:pt idx="52">
                  <c:v>36.326288920380534</c:v>
                </c:pt>
                <c:pt idx="53">
                  <c:v>35.780302042243079</c:v>
                </c:pt>
                <c:pt idx="54">
                  <c:v>-5.3302240316430698</c:v>
                </c:pt>
                <c:pt idx="55">
                  <c:v>7.7580154232198311</c:v>
                </c:pt>
                <c:pt idx="56">
                  <c:v>20.642511262455457</c:v>
                </c:pt>
                <c:pt idx="57">
                  <c:v>-13.024154254861116</c:v>
                </c:pt>
                <c:pt idx="58">
                  <c:v>-6.1207630857785489</c:v>
                </c:pt>
              </c:numCache>
            </c:numRef>
          </c:yVal>
          <c:smooth val="0"/>
          <c:extLst>
            <c:ext xmlns:c16="http://schemas.microsoft.com/office/drawing/2014/chart" uri="{C3380CC4-5D6E-409C-BE32-E72D297353CC}">
              <c16:uniqueId val="{00000001-A08E-D54D-913B-D3A72518BFD9}"/>
            </c:ext>
          </c:extLst>
        </c:ser>
        <c:dLbls>
          <c:showLegendKey val="0"/>
          <c:showVal val="0"/>
          <c:showCatName val="0"/>
          <c:showSerName val="0"/>
          <c:showPercent val="0"/>
          <c:showBubbleSize val="0"/>
        </c:dLbls>
        <c:axId val="209578192"/>
        <c:axId val="209580320"/>
      </c:scatterChart>
      <c:valAx>
        <c:axId val="209578192"/>
        <c:scaling>
          <c:orientation val="minMax"/>
        </c:scaling>
        <c:delete val="0"/>
        <c:axPos val="b"/>
        <c:title>
          <c:tx>
            <c:rich>
              <a:bodyPr/>
              <a:lstStyle/>
              <a:p>
                <a:pPr>
                  <a:defRPr/>
                </a:pPr>
                <a:r>
                  <a:rPr lang="en-GB"/>
                  <a:t>BOT (Billions of US $ )</a:t>
                </a:r>
              </a:p>
            </c:rich>
          </c:tx>
          <c:overlay val="0"/>
        </c:title>
        <c:numFmt formatCode="General" sourceLinked="1"/>
        <c:majorTickMark val="out"/>
        <c:minorTickMark val="none"/>
        <c:tickLblPos val="nextTo"/>
        <c:crossAx val="209580320"/>
        <c:crosses val="autoZero"/>
        <c:crossBetween val="midCat"/>
      </c:valAx>
      <c:valAx>
        <c:axId val="209580320"/>
        <c:scaling>
          <c:orientation val="minMax"/>
        </c:scaling>
        <c:delete val="0"/>
        <c:axPos val="l"/>
        <c:title>
          <c:tx>
            <c:rich>
              <a:bodyPr/>
              <a:lstStyle/>
              <a:p>
                <a:pPr>
                  <a:defRPr/>
                </a:pPr>
                <a:r>
                  <a:rPr lang="en-GB"/>
                  <a:t>Residuals</a:t>
                </a:r>
              </a:p>
            </c:rich>
          </c:tx>
          <c:overlay val="0"/>
        </c:title>
        <c:numFmt formatCode="General" sourceLinked="1"/>
        <c:majorTickMark val="out"/>
        <c:minorTickMark val="none"/>
        <c:tickLblPos val="nextTo"/>
        <c:crossAx val="209578192"/>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Crude Birth Rate (per 1000 population)  Residual Plot</a:t>
            </a:r>
          </a:p>
        </c:rich>
      </c:tx>
      <c:overlay val="0"/>
    </c:title>
    <c:autoTitleDeleted val="0"/>
    <c:plotArea>
      <c:layout/>
      <c:scatterChart>
        <c:scatterStyle val="lineMarker"/>
        <c:varyColors val="0"/>
        <c:ser>
          <c:idx val="0"/>
          <c:order val="0"/>
          <c:spPr>
            <a:ln w="19050">
              <a:noFill/>
            </a:ln>
          </c:spPr>
          <c:xVal>
            <c:numRef>
              <c:f>Modelling!$G$7:$G$65</c:f>
              <c:numCache>
                <c:formatCode>General</c:formatCode>
                <c:ptCount val="59"/>
                <c:pt idx="0">
                  <c:v>35.200000000000003</c:v>
                </c:pt>
                <c:pt idx="1">
                  <c:v>33.700000000000003</c:v>
                </c:pt>
                <c:pt idx="2">
                  <c:v>33.200000000000003</c:v>
                </c:pt>
                <c:pt idx="3">
                  <c:v>31.6</c:v>
                </c:pt>
                <c:pt idx="4">
                  <c:v>29.5</c:v>
                </c:pt>
                <c:pt idx="5">
                  <c:v>28.3</c:v>
                </c:pt>
                <c:pt idx="6">
                  <c:v>25.6</c:v>
                </c:pt>
                <c:pt idx="7">
                  <c:v>23.5</c:v>
                </c:pt>
                <c:pt idx="8">
                  <c:v>21.8</c:v>
                </c:pt>
                <c:pt idx="9">
                  <c:v>22.1</c:v>
                </c:pt>
                <c:pt idx="10">
                  <c:v>22.3</c:v>
                </c:pt>
                <c:pt idx="11">
                  <c:v>23.1</c:v>
                </c:pt>
                <c:pt idx="12">
                  <c:v>22</c:v>
                </c:pt>
                <c:pt idx="13">
                  <c:v>19.399999999999999</c:v>
                </c:pt>
                <c:pt idx="14">
                  <c:v>17.7</c:v>
                </c:pt>
                <c:pt idx="15">
                  <c:v>18.7</c:v>
                </c:pt>
                <c:pt idx="16">
                  <c:v>16.5</c:v>
                </c:pt>
                <c:pt idx="17">
                  <c:v>16.8</c:v>
                </c:pt>
                <c:pt idx="18">
                  <c:v>17.100000000000001</c:v>
                </c:pt>
                <c:pt idx="19">
                  <c:v>17.600000000000001</c:v>
                </c:pt>
                <c:pt idx="20">
                  <c:v>17.600000000000001</c:v>
                </c:pt>
                <c:pt idx="21">
                  <c:v>17.5</c:v>
                </c:pt>
                <c:pt idx="22">
                  <c:v>16.3</c:v>
                </c:pt>
                <c:pt idx="23">
                  <c:v>16.5</c:v>
                </c:pt>
                <c:pt idx="24">
                  <c:v>16.600000000000001</c:v>
                </c:pt>
                <c:pt idx="25">
                  <c:v>14.8</c:v>
                </c:pt>
                <c:pt idx="26">
                  <c:v>16.600000000000001</c:v>
                </c:pt>
                <c:pt idx="27">
                  <c:v>19.8</c:v>
                </c:pt>
                <c:pt idx="28">
                  <c:v>17.5</c:v>
                </c:pt>
                <c:pt idx="29">
                  <c:v>18.2</c:v>
                </c:pt>
                <c:pt idx="30">
                  <c:v>17.100000000000001</c:v>
                </c:pt>
                <c:pt idx="31">
                  <c:v>16.8</c:v>
                </c:pt>
                <c:pt idx="32">
                  <c:v>16.8</c:v>
                </c:pt>
                <c:pt idx="33">
                  <c:v>16.2</c:v>
                </c:pt>
                <c:pt idx="34">
                  <c:v>15.6</c:v>
                </c:pt>
                <c:pt idx="35">
                  <c:v>15.2</c:v>
                </c:pt>
                <c:pt idx="36">
                  <c:v>14.5</c:v>
                </c:pt>
                <c:pt idx="37">
                  <c:v>13.1</c:v>
                </c:pt>
                <c:pt idx="38">
                  <c:v>12.8</c:v>
                </c:pt>
                <c:pt idx="39">
                  <c:v>13.7</c:v>
                </c:pt>
                <c:pt idx="40">
                  <c:v>11.8</c:v>
                </c:pt>
                <c:pt idx="41">
                  <c:v>11.4</c:v>
                </c:pt>
                <c:pt idx="42">
                  <c:v>10.5</c:v>
                </c:pt>
                <c:pt idx="43">
                  <c:v>10.3</c:v>
                </c:pt>
                <c:pt idx="44">
                  <c:v>10.199999999999999</c:v>
                </c:pt>
                <c:pt idx="45">
                  <c:v>10.3</c:v>
                </c:pt>
                <c:pt idx="46">
                  <c:v>10.3</c:v>
                </c:pt>
                <c:pt idx="47">
                  <c:v>10.199999999999999</c:v>
                </c:pt>
                <c:pt idx="48">
                  <c:v>9.9</c:v>
                </c:pt>
                <c:pt idx="49">
                  <c:v>9.3000000000000007</c:v>
                </c:pt>
                <c:pt idx="50">
                  <c:v>9.5</c:v>
                </c:pt>
                <c:pt idx="51">
                  <c:v>10.1</c:v>
                </c:pt>
                <c:pt idx="52">
                  <c:v>9.3000000000000007</c:v>
                </c:pt>
                <c:pt idx="53">
                  <c:v>9.8000000000000007</c:v>
                </c:pt>
                <c:pt idx="54">
                  <c:v>9.6999999999999993</c:v>
                </c:pt>
                <c:pt idx="55">
                  <c:v>9.4</c:v>
                </c:pt>
                <c:pt idx="56">
                  <c:v>8.9</c:v>
                </c:pt>
                <c:pt idx="57">
                  <c:v>8.8000000000000007</c:v>
                </c:pt>
                <c:pt idx="58">
                  <c:v>8.8000000000000007</c:v>
                </c:pt>
              </c:numCache>
            </c:numRef>
          </c:xVal>
          <c:yVal>
            <c:numRef>
              <c:f>Modelling!$X$9:$X$67</c:f>
              <c:numCache>
                <c:formatCode>General</c:formatCode>
                <c:ptCount val="59"/>
                <c:pt idx="0">
                  <c:v>1.1993488004866046</c:v>
                </c:pt>
                <c:pt idx="1">
                  <c:v>1.3235725947115906</c:v>
                </c:pt>
                <c:pt idx="2">
                  <c:v>2.6214754100645417</c:v>
                </c:pt>
                <c:pt idx="3">
                  <c:v>1.1319320237618835</c:v>
                </c:pt>
                <c:pt idx="4">
                  <c:v>-0.54453371387573346</c:v>
                </c:pt>
                <c:pt idx="5">
                  <c:v>-1.4507387464137098</c:v>
                </c:pt>
                <c:pt idx="6">
                  <c:v>-3.4695445252032342</c:v>
                </c:pt>
                <c:pt idx="7">
                  <c:v>-5.1570358485570642</c:v>
                </c:pt>
                <c:pt idx="8">
                  <c:v>-6.1936150764288538</c:v>
                </c:pt>
                <c:pt idx="9">
                  <c:v>-5.0329042216661453</c:v>
                </c:pt>
                <c:pt idx="10">
                  <c:v>-4.2389593433890056</c:v>
                </c:pt>
                <c:pt idx="11">
                  <c:v>-3.3178248128485968</c:v>
                </c:pt>
                <c:pt idx="12">
                  <c:v>-3.0804519354675977</c:v>
                </c:pt>
                <c:pt idx="13">
                  <c:v>-2.2026339727294104</c:v>
                </c:pt>
                <c:pt idx="14">
                  <c:v>-4.8532438973979275</c:v>
                </c:pt>
                <c:pt idx="15">
                  <c:v>-3.8663381180960892</c:v>
                </c:pt>
                <c:pt idx="16">
                  <c:v>-6.5252358213424522</c:v>
                </c:pt>
                <c:pt idx="17">
                  <c:v>-4.7962905815468098</c:v>
                </c:pt>
                <c:pt idx="18">
                  <c:v>-3.4038597401593744</c:v>
                </c:pt>
                <c:pt idx="19">
                  <c:v>-0.67382882383238041</c:v>
                </c:pt>
                <c:pt idx="20">
                  <c:v>-1.0248222795640558</c:v>
                </c:pt>
                <c:pt idx="21">
                  <c:v>-1.4412784717092784</c:v>
                </c:pt>
                <c:pt idx="22">
                  <c:v>-3.6535647125251991</c:v>
                </c:pt>
                <c:pt idx="23">
                  <c:v>-0.62308969354477028</c:v>
                </c:pt>
                <c:pt idx="24">
                  <c:v>-1.1661179342280477</c:v>
                </c:pt>
                <c:pt idx="25">
                  <c:v>-4.419695546675797</c:v>
                </c:pt>
                <c:pt idx="26">
                  <c:v>-0.60390292956859071</c:v>
                </c:pt>
                <c:pt idx="27">
                  <c:v>0.73763166120433965</c:v>
                </c:pt>
                <c:pt idx="28">
                  <c:v>-0.75266454557829832</c:v>
                </c:pt>
                <c:pt idx="29">
                  <c:v>3.1022271933974608</c:v>
                </c:pt>
                <c:pt idx="30">
                  <c:v>1.8857497453385434</c:v>
                </c:pt>
                <c:pt idx="31">
                  <c:v>5.6496142163236414</c:v>
                </c:pt>
                <c:pt idx="32">
                  <c:v>13.78281754289808</c:v>
                </c:pt>
                <c:pt idx="33">
                  <c:v>6.2778580833141717</c:v>
                </c:pt>
                <c:pt idx="34">
                  <c:v>10.368567616239503</c:v>
                </c:pt>
                <c:pt idx="35">
                  <c:v>15.155283781612297</c:v>
                </c:pt>
                <c:pt idx="36">
                  <c:v>22.097897861322863</c:v>
                </c:pt>
                <c:pt idx="37">
                  <c:v>-5.9696490140073024</c:v>
                </c:pt>
                <c:pt idx="38">
                  <c:v>9.120663527818806</c:v>
                </c:pt>
                <c:pt idx="39">
                  <c:v>31.279246973674788</c:v>
                </c:pt>
                <c:pt idx="40">
                  <c:v>15.169971936523893</c:v>
                </c:pt>
                <c:pt idx="41">
                  <c:v>11.775939704709927</c:v>
                </c:pt>
                <c:pt idx="42">
                  <c:v>-17.024243166091495</c:v>
                </c:pt>
                <c:pt idx="43">
                  <c:v>-14.207157695984634</c:v>
                </c:pt>
                <c:pt idx="44">
                  <c:v>-32.460851556199657</c:v>
                </c:pt>
                <c:pt idx="45">
                  <c:v>-41.042402045819131</c:v>
                </c:pt>
                <c:pt idx="46">
                  <c:v>-50.145813778846247</c:v>
                </c:pt>
                <c:pt idx="47">
                  <c:v>15.39302245712642</c:v>
                </c:pt>
                <c:pt idx="48">
                  <c:v>-0.88791306603530984</c:v>
                </c:pt>
                <c:pt idx="49">
                  <c:v>-12.666331849890241</c:v>
                </c:pt>
                <c:pt idx="50">
                  <c:v>-17.555927958000154</c:v>
                </c:pt>
                <c:pt idx="51">
                  <c:v>20.347668016677972</c:v>
                </c:pt>
                <c:pt idx="52">
                  <c:v>36.326288920380534</c:v>
                </c:pt>
                <c:pt idx="53">
                  <c:v>35.780302042243079</c:v>
                </c:pt>
                <c:pt idx="54">
                  <c:v>-5.3302240316430698</c:v>
                </c:pt>
                <c:pt idx="55">
                  <c:v>7.7580154232198311</c:v>
                </c:pt>
                <c:pt idx="56">
                  <c:v>20.642511262455457</c:v>
                </c:pt>
                <c:pt idx="57">
                  <c:v>-13.024154254861116</c:v>
                </c:pt>
                <c:pt idx="58">
                  <c:v>-6.1207630857785489</c:v>
                </c:pt>
              </c:numCache>
            </c:numRef>
          </c:yVal>
          <c:smooth val="0"/>
          <c:extLst>
            <c:ext xmlns:c16="http://schemas.microsoft.com/office/drawing/2014/chart" uri="{C3380CC4-5D6E-409C-BE32-E72D297353CC}">
              <c16:uniqueId val="{00000001-99A7-7F4F-949D-92554127B0C5}"/>
            </c:ext>
          </c:extLst>
        </c:ser>
        <c:dLbls>
          <c:showLegendKey val="0"/>
          <c:showVal val="0"/>
          <c:showCatName val="0"/>
          <c:showSerName val="0"/>
          <c:showPercent val="0"/>
          <c:showBubbleSize val="0"/>
        </c:dLbls>
        <c:axId val="240257488"/>
        <c:axId val="240259136"/>
      </c:scatterChart>
      <c:valAx>
        <c:axId val="240257488"/>
        <c:scaling>
          <c:orientation val="minMax"/>
        </c:scaling>
        <c:delete val="0"/>
        <c:axPos val="b"/>
        <c:title>
          <c:tx>
            <c:rich>
              <a:bodyPr/>
              <a:lstStyle/>
              <a:p>
                <a:pPr>
                  <a:defRPr/>
                </a:pPr>
                <a:r>
                  <a:rPr lang="en-GB"/>
                  <a:t>Crude Birth Rate (per 1000 population)</a:t>
                </a:r>
              </a:p>
            </c:rich>
          </c:tx>
          <c:overlay val="0"/>
        </c:title>
        <c:numFmt formatCode="General" sourceLinked="1"/>
        <c:majorTickMark val="out"/>
        <c:minorTickMark val="none"/>
        <c:tickLblPos val="nextTo"/>
        <c:crossAx val="240259136"/>
        <c:crosses val="autoZero"/>
        <c:crossBetween val="midCat"/>
      </c:valAx>
      <c:valAx>
        <c:axId val="240259136"/>
        <c:scaling>
          <c:orientation val="minMax"/>
        </c:scaling>
        <c:delete val="0"/>
        <c:axPos val="l"/>
        <c:title>
          <c:tx>
            <c:rich>
              <a:bodyPr/>
              <a:lstStyle/>
              <a:p>
                <a:pPr>
                  <a:defRPr/>
                </a:pPr>
                <a:r>
                  <a:rPr lang="en-GB"/>
                  <a:t>Residuals</a:t>
                </a:r>
              </a:p>
            </c:rich>
          </c:tx>
          <c:overlay val="0"/>
        </c:title>
        <c:numFmt formatCode="General" sourceLinked="1"/>
        <c:majorTickMark val="out"/>
        <c:minorTickMark val="none"/>
        <c:tickLblPos val="nextTo"/>
        <c:crossAx val="24025748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Inflation rate(%)  Line Fit  Plot</a:t>
            </a:r>
          </a:p>
        </c:rich>
      </c:tx>
      <c:overlay val="0"/>
    </c:title>
    <c:autoTitleDeleted val="0"/>
    <c:plotArea>
      <c:layout/>
      <c:scatterChart>
        <c:scatterStyle val="lineMarker"/>
        <c:varyColors val="0"/>
        <c:ser>
          <c:idx val="0"/>
          <c:order val="0"/>
          <c:tx>
            <c:v>GDP (Billions of US $) </c:v>
          </c:tx>
          <c:spPr>
            <a:ln w="19050">
              <a:noFill/>
            </a:ln>
          </c:spPr>
          <c:xVal>
            <c:numRef>
              <c:f>Modelling!$D$7:$D$65</c:f>
              <c:numCache>
                <c:formatCode>General</c:formatCode>
                <c:ptCount val="59"/>
                <c:pt idx="0">
                  <c:v>0.4</c:v>
                </c:pt>
                <c:pt idx="1">
                  <c:v>0.41959999999999997</c:v>
                </c:pt>
                <c:pt idx="2">
                  <c:v>2.2052</c:v>
                </c:pt>
                <c:pt idx="3">
                  <c:v>1.7261</c:v>
                </c:pt>
                <c:pt idx="4">
                  <c:v>0.17860000000000001</c:v>
                </c:pt>
                <c:pt idx="5">
                  <c:v>2.0057999999999998</c:v>
                </c:pt>
                <c:pt idx="6">
                  <c:v>3.3428</c:v>
                </c:pt>
                <c:pt idx="7">
                  <c:v>0.65539999999999998</c:v>
                </c:pt>
                <c:pt idx="8">
                  <c:v>-0.27310000000000001</c:v>
                </c:pt>
                <c:pt idx="9">
                  <c:v>0.46339999999999998</c:v>
                </c:pt>
                <c:pt idx="10">
                  <c:v>1.7609999999999999</c:v>
                </c:pt>
                <c:pt idx="11">
                  <c:v>2.0808</c:v>
                </c:pt>
                <c:pt idx="12">
                  <c:v>19.636700000000001</c:v>
                </c:pt>
                <c:pt idx="13">
                  <c:v>22.368400000000001</c:v>
                </c:pt>
                <c:pt idx="14">
                  <c:v>2.5365000000000002</c:v>
                </c:pt>
                <c:pt idx="15">
                  <c:v>-1.8419000000000001</c:v>
                </c:pt>
                <c:pt idx="16">
                  <c:v>3.1640000000000001</c:v>
                </c:pt>
                <c:pt idx="17">
                  <c:v>4.8724999999999996</c:v>
                </c:pt>
                <c:pt idx="18">
                  <c:v>4.0765000000000002</c:v>
                </c:pt>
                <c:pt idx="19">
                  <c:v>8.5268999999999995</c:v>
                </c:pt>
                <c:pt idx="20">
                  <c:v>8.1820000000000004</c:v>
                </c:pt>
                <c:pt idx="21">
                  <c:v>3.9163000000000001</c:v>
                </c:pt>
                <c:pt idx="22">
                  <c:v>1.1963999999999999</c:v>
                </c:pt>
                <c:pt idx="23">
                  <c:v>2.601</c:v>
                </c:pt>
                <c:pt idx="24">
                  <c:v>0.48010000000000003</c:v>
                </c:pt>
                <c:pt idx="25">
                  <c:v>-1.3856999999999999</c:v>
                </c:pt>
                <c:pt idx="26">
                  <c:v>0.52329999999999999</c:v>
                </c:pt>
                <c:pt idx="27">
                  <c:v>1.5232000000000001</c:v>
                </c:pt>
                <c:pt idx="28">
                  <c:v>2.3454999999999999</c:v>
                </c:pt>
                <c:pt idx="29">
                  <c:v>3.4607999999999999</c:v>
                </c:pt>
                <c:pt idx="30">
                  <c:v>3.4257</c:v>
                </c:pt>
                <c:pt idx="31">
                  <c:v>2.2631000000000001</c:v>
                </c:pt>
                <c:pt idx="32">
                  <c:v>2.2892999999999999</c:v>
                </c:pt>
                <c:pt idx="33">
                  <c:v>3.1000999999999999</c:v>
                </c:pt>
                <c:pt idx="34">
                  <c:v>1.7204999999999999</c:v>
                </c:pt>
                <c:pt idx="35">
                  <c:v>1.3832</c:v>
                </c:pt>
                <c:pt idx="36">
                  <c:v>2.0036</c:v>
                </c:pt>
                <c:pt idx="37">
                  <c:v>-0.26750000000000002</c:v>
                </c:pt>
                <c:pt idx="38">
                  <c:v>1.67E-2</c:v>
                </c:pt>
                <c:pt idx="39">
                  <c:v>1.3615999999999999</c:v>
                </c:pt>
                <c:pt idx="40">
                  <c:v>0.99719999999999998</c:v>
                </c:pt>
                <c:pt idx="41">
                  <c:v>-0.39169999999999999</c:v>
                </c:pt>
                <c:pt idx="42">
                  <c:v>0.50790000000000002</c:v>
                </c:pt>
                <c:pt idx="43">
                  <c:v>1.6627000000000001</c:v>
                </c:pt>
                <c:pt idx="44">
                  <c:v>0.42509999999999998</c:v>
                </c:pt>
                <c:pt idx="45">
                  <c:v>0.96289999999999998</c:v>
                </c:pt>
                <c:pt idx="46">
                  <c:v>2.1049000000000002</c:v>
                </c:pt>
                <c:pt idx="47">
                  <c:v>6.6277999999999997</c:v>
                </c:pt>
                <c:pt idx="48">
                  <c:v>0.59670000000000001</c:v>
                </c:pt>
                <c:pt idx="49">
                  <c:v>2.8237000000000001</c:v>
                </c:pt>
                <c:pt idx="50">
                  <c:v>5.2477999999999998</c:v>
                </c:pt>
                <c:pt idx="51">
                  <c:v>4.5755999999999997</c:v>
                </c:pt>
                <c:pt idx="52">
                  <c:v>2.3586</c:v>
                </c:pt>
                <c:pt idx="53">
                  <c:v>1.0250999999999999</c:v>
                </c:pt>
                <c:pt idx="54">
                  <c:v>-0.52259999999999995</c:v>
                </c:pt>
                <c:pt idx="55">
                  <c:v>-0.5323</c:v>
                </c:pt>
                <c:pt idx="56">
                  <c:v>0.57630000000000003</c:v>
                </c:pt>
                <c:pt idx="57">
                  <c:v>0.43859999999999999</c:v>
                </c:pt>
                <c:pt idx="58">
                  <c:v>0.56530000000000002</c:v>
                </c:pt>
              </c:numCache>
            </c:numRef>
          </c:xVal>
          <c:yVal>
            <c:numRef>
              <c:f>Modelling!$C$7:$C$65</c:f>
              <c:numCache>
                <c:formatCode>General</c:formatCode>
                <c:ptCount val="59"/>
                <c:pt idx="0" formatCode="0.00000000">
                  <c:v>0.76463478374490002</c:v>
                </c:pt>
                <c:pt idx="1">
                  <c:v>0.82624460995689997</c:v>
                </c:pt>
                <c:pt idx="2">
                  <c:v>0.91761400757870004</c:v>
                </c:pt>
                <c:pt idx="3">
                  <c:v>0.89415915327319995</c:v>
                </c:pt>
                <c:pt idx="4">
                  <c:v>0.9746504638704</c:v>
                </c:pt>
                <c:pt idx="5">
                  <c:v>1.0964327714622</c:v>
                </c:pt>
                <c:pt idx="6">
                  <c:v>1.2380439043511999</c:v>
                </c:pt>
                <c:pt idx="7">
                  <c:v>1.4257154057232999</c:v>
                </c:pt>
                <c:pt idx="8">
                  <c:v>1.6599046125701999</c:v>
                </c:pt>
                <c:pt idx="9">
                  <c:v>1.9205866980269</c:v>
                </c:pt>
                <c:pt idx="10">
                  <c:v>2.2637854436169</c:v>
                </c:pt>
                <c:pt idx="11">
                  <c:v>2.7214409807585001</c:v>
                </c:pt>
                <c:pt idx="12">
                  <c:v>3.6962133333332998</c:v>
                </c:pt>
                <c:pt idx="13">
                  <c:v>5.2215349556442003</c:v>
                </c:pt>
                <c:pt idx="14">
                  <c:v>5.6336739299929999</c:v>
                </c:pt>
                <c:pt idx="15">
                  <c:v>6.3270779741069996</c:v>
                </c:pt>
                <c:pt idx="16">
                  <c:v>6.6185850736603999</c:v>
                </c:pt>
                <c:pt idx="17">
                  <c:v>7.5171763548413999</c:v>
                </c:pt>
                <c:pt idx="18">
                  <c:v>9.2969217238346999</c:v>
                </c:pt>
                <c:pt idx="19">
                  <c:v>11.896256782857</c:v>
                </c:pt>
                <c:pt idx="20">
                  <c:v>14.175228843638999</c:v>
                </c:pt>
                <c:pt idx="21">
                  <c:v>16.084252378473</c:v>
                </c:pt>
                <c:pt idx="22">
                  <c:v>17.784112149533001</c:v>
                </c:pt>
                <c:pt idx="23">
                  <c:v>19.749361097965</c:v>
                </c:pt>
                <c:pt idx="24">
                  <c:v>19.156532745768999</c:v>
                </c:pt>
                <c:pt idx="25">
                  <c:v>18.586746056997001</c:v>
                </c:pt>
                <c:pt idx="26">
                  <c:v>20.919215578212999</c:v>
                </c:pt>
                <c:pt idx="27">
                  <c:v>25.371462488129001</c:v>
                </c:pt>
                <c:pt idx="28">
                  <c:v>30.465364738620998</c:v>
                </c:pt>
                <c:pt idx="29">
                  <c:v>36.144336768701997</c:v>
                </c:pt>
                <c:pt idx="30">
                  <c:v>45.466164978291999</c:v>
                </c:pt>
                <c:pt idx="31">
                  <c:v>52.130263965623001</c:v>
                </c:pt>
                <c:pt idx="32">
                  <c:v>60.603478153236999</c:v>
                </c:pt>
                <c:pt idx="33">
                  <c:v>73.690847191304996</c:v>
                </c:pt>
                <c:pt idx="34">
                  <c:v>87.810991957105003</c:v>
                </c:pt>
                <c:pt idx="35">
                  <c:v>96.295886524823004</c:v>
                </c:pt>
                <c:pt idx="36">
                  <c:v>100.12419181033999</c:v>
                </c:pt>
                <c:pt idx="37">
                  <c:v>85.728310229445</c:v>
                </c:pt>
                <c:pt idx="38">
                  <c:v>86.284660766962006</c:v>
                </c:pt>
                <c:pt idx="39">
                  <c:v>96.074477958236997</c:v>
                </c:pt>
                <c:pt idx="40">
                  <c:v>89.794943349891</c:v>
                </c:pt>
                <c:pt idx="41">
                  <c:v>92.537752708588997</c:v>
                </c:pt>
                <c:pt idx="42">
                  <c:v>97.645448283779004</c:v>
                </c:pt>
                <c:pt idx="43">
                  <c:v>115.03549875754</c:v>
                </c:pt>
                <c:pt idx="44">
                  <c:v>127.80761836097</c:v>
                </c:pt>
                <c:pt idx="45">
                  <c:v>148.63037321416999</c:v>
                </c:pt>
                <c:pt idx="46">
                  <c:v>180.94194147701</c:v>
                </c:pt>
                <c:pt idx="47">
                  <c:v>193.61198671284001</c:v>
                </c:pt>
                <c:pt idx="48">
                  <c:v>194.15228600894</c:v>
                </c:pt>
                <c:pt idx="49">
                  <c:v>239.80938760543</c:v>
                </c:pt>
                <c:pt idx="50">
                  <c:v>279.35116870727001</c:v>
                </c:pt>
                <c:pt idx="51">
                  <c:v>295.08722093301998</c:v>
                </c:pt>
                <c:pt idx="52">
                  <c:v>307.57636058499003</c:v>
                </c:pt>
                <c:pt idx="53">
                  <c:v>314.85115618341001</c:v>
                </c:pt>
                <c:pt idx="54">
                  <c:v>308.00414605761</c:v>
                </c:pt>
                <c:pt idx="55">
                  <c:v>318.65233441910999</c:v>
                </c:pt>
                <c:pt idx="56">
                  <c:v>341.86334998913998</c:v>
                </c:pt>
                <c:pt idx="57">
                  <c:v>373.21708185053001</c:v>
                </c:pt>
                <c:pt idx="58">
                  <c:v>372.06252748864</c:v>
                </c:pt>
              </c:numCache>
            </c:numRef>
          </c:yVal>
          <c:smooth val="0"/>
          <c:extLst>
            <c:ext xmlns:c16="http://schemas.microsoft.com/office/drawing/2014/chart" uri="{C3380CC4-5D6E-409C-BE32-E72D297353CC}">
              <c16:uniqueId val="{00000001-F4D4-0B42-80BB-31317D2A2B7C}"/>
            </c:ext>
          </c:extLst>
        </c:ser>
        <c:ser>
          <c:idx val="1"/>
          <c:order val="1"/>
          <c:tx>
            <c:v>Predicted GDP (Billions of US $) </c:v>
          </c:tx>
          <c:spPr>
            <a:ln w="19050">
              <a:noFill/>
            </a:ln>
          </c:spPr>
          <c:xVal>
            <c:numRef>
              <c:f>Modelling!$D$7:$D$65</c:f>
              <c:numCache>
                <c:formatCode>General</c:formatCode>
                <c:ptCount val="59"/>
                <c:pt idx="0">
                  <c:v>0.4</c:v>
                </c:pt>
                <c:pt idx="1">
                  <c:v>0.41959999999999997</c:v>
                </c:pt>
                <c:pt idx="2">
                  <c:v>2.2052</c:v>
                </c:pt>
                <c:pt idx="3">
                  <c:v>1.7261</c:v>
                </c:pt>
                <c:pt idx="4">
                  <c:v>0.17860000000000001</c:v>
                </c:pt>
                <c:pt idx="5">
                  <c:v>2.0057999999999998</c:v>
                </c:pt>
                <c:pt idx="6">
                  <c:v>3.3428</c:v>
                </c:pt>
                <c:pt idx="7">
                  <c:v>0.65539999999999998</c:v>
                </c:pt>
                <c:pt idx="8">
                  <c:v>-0.27310000000000001</c:v>
                </c:pt>
                <c:pt idx="9">
                  <c:v>0.46339999999999998</c:v>
                </c:pt>
                <c:pt idx="10">
                  <c:v>1.7609999999999999</c:v>
                </c:pt>
                <c:pt idx="11">
                  <c:v>2.0808</c:v>
                </c:pt>
                <c:pt idx="12">
                  <c:v>19.636700000000001</c:v>
                </c:pt>
                <c:pt idx="13">
                  <c:v>22.368400000000001</c:v>
                </c:pt>
                <c:pt idx="14">
                  <c:v>2.5365000000000002</c:v>
                </c:pt>
                <c:pt idx="15">
                  <c:v>-1.8419000000000001</c:v>
                </c:pt>
                <c:pt idx="16">
                  <c:v>3.1640000000000001</c:v>
                </c:pt>
                <c:pt idx="17">
                  <c:v>4.8724999999999996</c:v>
                </c:pt>
                <c:pt idx="18">
                  <c:v>4.0765000000000002</c:v>
                </c:pt>
                <c:pt idx="19">
                  <c:v>8.5268999999999995</c:v>
                </c:pt>
                <c:pt idx="20">
                  <c:v>8.1820000000000004</c:v>
                </c:pt>
                <c:pt idx="21">
                  <c:v>3.9163000000000001</c:v>
                </c:pt>
                <c:pt idx="22">
                  <c:v>1.1963999999999999</c:v>
                </c:pt>
                <c:pt idx="23">
                  <c:v>2.601</c:v>
                </c:pt>
                <c:pt idx="24">
                  <c:v>0.48010000000000003</c:v>
                </c:pt>
                <c:pt idx="25">
                  <c:v>-1.3856999999999999</c:v>
                </c:pt>
                <c:pt idx="26">
                  <c:v>0.52329999999999999</c:v>
                </c:pt>
                <c:pt idx="27">
                  <c:v>1.5232000000000001</c:v>
                </c:pt>
                <c:pt idx="28">
                  <c:v>2.3454999999999999</c:v>
                </c:pt>
                <c:pt idx="29">
                  <c:v>3.4607999999999999</c:v>
                </c:pt>
                <c:pt idx="30">
                  <c:v>3.4257</c:v>
                </c:pt>
                <c:pt idx="31">
                  <c:v>2.2631000000000001</c:v>
                </c:pt>
                <c:pt idx="32">
                  <c:v>2.2892999999999999</c:v>
                </c:pt>
                <c:pt idx="33">
                  <c:v>3.1000999999999999</c:v>
                </c:pt>
                <c:pt idx="34">
                  <c:v>1.7204999999999999</c:v>
                </c:pt>
                <c:pt idx="35">
                  <c:v>1.3832</c:v>
                </c:pt>
                <c:pt idx="36">
                  <c:v>2.0036</c:v>
                </c:pt>
                <c:pt idx="37">
                  <c:v>-0.26750000000000002</c:v>
                </c:pt>
                <c:pt idx="38">
                  <c:v>1.67E-2</c:v>
                </c:pt>
                <c:pt idx="39">
                  <c:v>1.3615999999999999</c:v>
                </c:pt>
                <c:pt idx="40">
                  <c:v>0.99719999999999998</c:v>
                </c:pt>
                <c:pt idx="41">
                  <c:v>-0.39169999999999999</c:v>
                </c:pt>
                <c:pt idx="42">
                  <c:v>0.50790000000000002</c:v>
                </c:pt>
                <c:pt idx="43">
                  <c:v>1.6627000000000001</c:v>
                </c:pt>
                <c:pt idx="44">
                  <c:v>0.42509999999999998</c:v>
                </c:pt>
                <c:pt idx="45">
                  <c:v>0.96289999999999998</c:v>
                </c:pt>
                <c:pt idx="46">
                  <c:v>2.1049000000000002</c:v>
                </c:pt>
                <c:pt idx="47">
                  <c:v>6.6277999999999997</c:v>
                </c:pt>
                <c:pt idx="48">
                  <c:v>0.59670000000000001</c:v>
                </c:pt>
                <c:pt idx="49">
                  <c:v>2.8237000000000001</c:v>
                </c:pt>
                <c:pt idx="50">
                  <c:v>5.2477999999999998</c:v>
                </c:pt>
                <c:pt idx="51">
                  <c:v>4.5755999999999997</c:v>
                </c:pt>
                <c:pt idx="52">
                  <c:v>2.3586</c:v>
                </c:pt>
                <c:pt idx="53">
                  <c:v>1.0250999999999999</c:v>
                </c:pt>
                <c:pt idx="54">
                  <c:v>-0.52259999999999995</c:v>
                </c:pt>
                <c:pt idx="55">
                  <c:v>-0.5323</c:v>
                </c:pt>
                <c:pt idx="56">
                  <c:v>0.57630000000000003</c:v>
                </c:pt>
                <c:pt idx="57">
                  <c:v>0.43859999999999999</c:v>
                </c:pt>
                <c:pt idx="58">
                  <c:v>0.56530000000000002</c:v>
                </c:pt>
              </c:numCache>
            </c:numRef>
          </c:xVal>
          <c:yVal>
            <c:numRef>
              <c:f>Modelling!$W$9:$W$67</c:f>
              <c:numCache>
                <c:formatCode>General</c:formatCode>
                <c:ptCount val="59"/>
                <c:pt idx="0">
                  <c:v>-0.43471401674170451</c:v>
                </c:pt>
                <c:pt idx="1">
                  <c:v>-0.49732798475469053</c:v>
                </c:pt>
                <c:pt idx="2">
                  <c:v>-1.7038614024858418</c:v>
                </c:pt>
                <c:pt idx="3">
                  <c:v>-0.23777287048868345</c:v>
                </c:pt>
                <c:pt idx="4">
                  <c:v>1.5191841777461335</c:v>
                </c:pt>
                <c:pt idx="5">
                  <c:v>2.5471715178759098</c:v>
                </c:pt>
                <c:pt idx="6">
                  <c:v>4.7075884295544341</c:v>
                </c:pt>
                <c:pt idx="7">
                  <c:v>6.5827512542803639</c:v>
                </c:pt>
                <c:pt idx="8">
                  <c:v>7.8535196889990537</c:v>
                </c:pt>
                <c:pt idx="9">
                  <c:v>6.9534909196930457</c:v>
                </c:pt>
                <c:pt idx="10">
                  <c:v>6.5027447870059056</c:v>
                </c:pt>
                <c:pt idx="11">
                  <c:v>6.0392657936070968</c:v>
                </c:pt>
                <c:pt idx="12">
                  <c:v>6.7766652688008975</c:v>
                </c:pt>
                <c:pt idx="13">
                  <c:v>7.4241689283736108</c:v>
                </c:pt>
                <c:pt idx="14">
                  <c:v>10.486917827390927</c:v>
                </c:pt>
                <c:pt idx="15">
                  <c:v>10.193416092203089</c:v>
                </c:pt>
                <c:pt idx="16">
                  <c:v>13.143820895002852</c:v>
                </c:pt>
                <c:pt idx="17">
                  <c:v>12.31346693638821</c:v>
                </c:pt>
                <c:pt idx="18">
                  <c:v>12.700781463994074</c:v>
                </c:pt>
                <c:pt idx="19">
                  <c:v>12.57008560668938</c:v>
                </c:pt>
                <c:pt idx="20">
                  <c:v>15.200051123203055</c:v>
                </c:pt>
                <c:pt idx="21">
                  <c:v>17.525530850182278</c:v>
                </c:pt>
                <c:pt idx="22">
                  <c:v>21.437676862058201</c:v>
                </c:pt>
                <c:pt idx="23">
                  <c:v>20.37245079150977</c:v>
                </c:pt>
                <c:pt idx="24">
                  <c:v>20.322650679997047</c:v>
                </c:pt>
                <c:pt idx="25">
                  <c:v>23.006441603672798</c:v>
                </c:pt>
                <c:pt idx="26">
                  <c:v>21.523118507781589</c:v>
                </c:pt>
                <c:pt idx="27">
                  <c:v>24.633830826924662</c:v>
                </c:pt>
                <c:pt idx="28">
                  <c:v>31.218029284199297</c:v>
                </c:pt>
                <c:pt idx="29">
                  <c:v>33.042109575304536</c:v>
                </c:pt>
                <c:pt idx="30">
                  <c:v>43.580415232953456</c:v>
                </c:pt>
                <c:pt idx="31">
                  <c:v>46.48064974929936</c:v>
                </c:pt>
                <c:pt idx="32">
                  <c:v>46.820660610338919</c:v>
                </c:pt>
                <c:pt idx="33">
                  <c:v>67.412989107990825</c:v>
                </c:pt>
                <c:pt idx="34">
                  <c:v>77.4424243408655</c:v>
                </c:pt>
                <c:pt idx="35">
                  <c:v>81.140602743210707</c:v>
                </c:pt>
                <c:pt idx="36">
                  <c:v>78.026293949017131</c:v>
                </c:pt>
                <c:pt idx="37">
                  <c:v>91.697959243452303</c:v>
                </c:pt>
                <c:pt idx="38">
                  <c:v>77.1639972391432</c:v>
                </c:pt>
                <c:pt idx="39">
                  <c:v>64.79523098456221</c:v>
                </c:pt>
                <c:pt idx="40">
                  <c:v>74.624971413367106</c:v>
                </c:pt>
                <c:pt idx="41">
                  <c:v>80.76181300387907</c:v>
                </c:pt>
                <c:pt idx="42">
                  <c:v>114.6696914498705</c:v>
                </c:pt>
                <c:pt idx="43">
                  <c:v>129.24265645352463</c:v>
                </c:pt>
                <c:pt idx="44">
                  <c:v>160.26846991716965</c:v>
                </c:pt>
                <c:pt idx="45">
                  <c:v>189.67277525998912</c:v>
                </c:pt>
                <c:pt idx="46">
                  <c:v>231.08775525585625</c:v>
                </c:pt>
                <c:pt idx="47">
                  <c:v>178.21896425571359</c:v>
                </c:pt>
                <c:pt idx="48">
                  <c:v>195.04019907497531</c:v>
                </c:pt>
                <c:pt idx="49">
                  <c:v>252.47571945532025</c:v>
                </c:pt>
                <c:pt idx="50">
                  <c:v>296.90709666527016</c:v>
                </c:pt>
                <c:pt idx="51">
                  <c:v>274.73955291634201</c:v>
                </c:pt>
                <c:pt idx="52">
                  <c:v>271.25007166460949</c:v>
                </c:pt>
                <c:pt idx="53">
                  <c:v>279.07085414116693</c:v>
                </c:pt>
                <c:pt idx="54">
                  <c:v>313.33437008925307</c:v>
                </c:pt>
                <c:pt idx="55">
                  <c:v>310.89431899589016</c:v>
                </c:pt>
                <c:pt idx="56">
                  <c:v>321.22083872668452</c:v>
                </c:pt>
                <c:pt idx="57">
                  <c:v>386.24123610539112</c:v>
                </c:pt>
                <c:pt idx="58">
                  <c:v>378.18329057441855</c:v>
                </c:pt>
              </c:numCache>
            </c:numRef>
          </c:yVal>
          <c:smooth val="0"/>
          <c:extLst>
            <c:ext xmlns:c16="http://schemas.microsoft.com/office/drawing/2014/chart" uri="{C3380CC4-5D6E-409C-BE32-E72D297353CC}">
              <c16:uniqueId val="{00000002-F4D4-0B42-80BB-31317D2A2B7C}"/>
            </c:ext>
          </c:extLst>
        </c:ser>
        <c:dLbls>
          <c:showLegendKey val="0"/>
          <c:showVal val="0"/>
          <c:showCatName val="0"/>
          <c:showSerName val="0"/>
          <c:showPercent val="0"/>
          <c:showBubbleSize val="0"/>
        </c:dLbls>
        <c:axId val="240294912"/>
        <c:axId val="240296560"/>
      </c:scatterChart>
      <c:valAx>
        <c:axId val="240294912"/>
        <c:scaling>
          <c:orientation val="minMax"/>
        </c:scaling>
        <c:delete val="0"/>
        <c:axPos val="b"/>
        <c:title>
          <c:tx>
            <c:rich>
              <a:bodyPr/>
              <a:lstStyle/>
              <a:p>
                <a:pPr>
                  <a:defRPr/>
                </a:pPr>
                <a:r>
                  <a:rPr lang="en-GB"/>
                  <a:t>Inflation rate(%) </a:t>
                </a:r>
              </a:p>
            </c:rich>
          </c:tx>
          <c:overlay val="0"/>
        </c:title>
        <c:numFmt formatCode="General" sourceLinked="1"/>
        <c:majorTickMark val="out"/>
        <c:minorTickMark val="none"/>
        <c:tickLblPos val="nextTo"/>
        <c:crossAx val="240296560"/>
        <c:crosses val="autoZero"/>
        <c:crossBetween val="midCat"/>
      </c:valAx>
      <c:valAx>
        <c:axId val="240296560"/>
        <c:scaling>
          <c:orientation val="minMax"/>
        </c:scaling>
        <c:delete val="0"/>
        <c:axPos val="l"/>
        <c:title>
          <c:tx>
            <c:rich>
              <a:bodyPr/>
              <a:lstStyle/>
              <a:p>
                <a:pPr>
                  <a:defRPr/>
                </a:pPr>
                <a:r>
                  <a:rPr lang="en-GB"/>
                  <a:t>GDP (Billions of US $) </a:t>
                </a:r>
              </a:p>
            </c:rich>
          </c:tx>
          <c:layout>
            <c:manualLayout>
              <c:xMode val="edge"/>
              <c:yMode val="edge"/>
              <c:x val="3.0346620533431463E-2"/>
              <c:y val="0.18690626683773767"/>
            </c:manualLayout>
          </c:layout>
          <c:overlay val="0"/>
        </c:title>
        <c:numFmt formatCode="0" sourceLinked="0"/>
        <c:majorTickMark val="out"/>
        <c:minorTickMark val="none"/>
        <c:tickLblPos val="nextTo"/>
        <c:crossAx val="240294912"/>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Net Migration (per 1000 population) Line Fit  Plot</a:t>
            </a:r>
          </a:p>
        </c:rich>
      </c:tx>
      <c:overlay val="0"/>
    </c:title>
    <c:autoTitleDeleted val="0"/>
    <c:plotArea>
      <c:layout/>
      <c:scatterChart>
        <c:scatterStyle val="lineMarker"/>
        <c:varyColors val="0"/>
        <c:ser>
          <c:idx val="0"/>
          <c:order val="0"/>
          <c:tx>
            <c:v>GDP (Billions of US $) </c:v>
          </c:tx>
          <c:spPr>
            <a:ln w="19050">
              <a:noFill/>
            </a:ln>
          </c:spPr>
          <c:xVal>
            <c:numRef>
              <c:f>Modelling!$E$7:$E$65</c:f>
              <c:numCache>
                <c:formatCode>General</c:formatCode>
                <c:ptCount val="59"/>
                <c:pt idx="0">
                  <c:v>3.734</c:v>
                </c:pt>
                <c:pt idx="1">
                  <c:v>1.891</c:v>
                </c:pt>
                <c:pt idx="2">
                  <c:v>4.9000000000000002E-2</c:v>
                </c:pt>
                <c:pt idx="3">
                  <c:v>3.2000000000000001E-2</c:v>
                </c:pt>
                <c:pt idx="4">
                  <c:v>1.4999999999999999E-2</c:v>
                </c:pt>
                <c:pt idx="5">
                  <c:v>-3.0000000000000001E-3</c:v>
                </c:pt>
                <c:pt idx="6">
                  <c:v>-0.02</c:v>
                </c:pt>
                <c:pt idx="7">
                  <c:v>-3.6999999999999998E-2</c:v>
                </c:pt>
                <c:pt idx="8">
                  <c:v>7.9000000000000001E-2</c:v>
                </c:pt>
                <c:pt idx="9">
                  <c:v>0.19500000000000001</c:v>
                </c:pt>
                <c:pt idx="10">
                  <c:v>0.311</c:v>
                </c:pt>
                <c:pt idx="11">
                  <c:v>0.42699999999999999</c:v>
                </c:pt>
                <c:pt idx="12">
                  <c:v>0.54300000000000004</c:v>
                </c:pt>
                <c:pt idx="13">
                  <c:v>0.67900000000000005</c:v>
                </c:pt>
                <c:pt idx="14">
                  <c:v>0.81499999999999995</c:v>
                </c:pt>
                <c:pt idx="15">
                  <c:v>0.95</c:v>
                </c:pt>
                <c:pt idx="16">
                  <c:v>1.0860000000000001</c:v>
                </c:pt>
                <c:pt idx="17">
                  <c:v>1.222</c:v>
                </c:pt>
                <c:pt idx="18">
                  <c:v>3.1320000000000001</c:v>
                </c:pt>
                <c:pt idx="19">
                  <c:v>5.0419999999999998</c:v>
                </c:pt>
                <c:pt idx="20">
                  <c:v>6.952</c:v>
                </c:pt>
                <c:pt idx="21">
                  <c:v>8.8620000000000001</c:v>
                </c:pt>
                <c:pt idx="22">
                  <c:v>10.772</c:v>
                </c:pt>
                <c:pt idx="23">
                  <c:v>10.294</c:v>
                </c:pt>
                <c:pt idx="24">
                  <c:v>9.8149999999999995</c:v>
                </c:pt>
                <c:pt idx="25">
                  <c:v>9.3369999999999997</c:v>
                </c:pt>
                <c:pt idx="26">
                  <c:v>8.8580000000000005</c:v>
                </c:pt>
                <c:pt idx="27">
                  <c:v>8.3800000000000008</c:v>
                </c:pt>
                <c:pt idx="28">
                  <c:v>10.348000000000001</c:v>
                </c:pt>
                <c:pt idx="29">
                  <c:v>12.316000000000001</c:v>
                </c:pt>
                <c:pt idx="30">
                  <c:v>14.284000000000001</c:v>
                </c:pt>
                <c:pt idx="31">
                  <c:v>16.251999999999999</c:v>
                </c:pt>
                <c:pt idx="32">
                  <c:v>18.22</c:v>
                </c:pt>
                <c:pt idx="33">
                  <c:v>17.981000000000002</c:v>
                </c:pt>
                <c:pt idx="34">
                  <c:v>17.742000000000001</c:v>
                </c:pt>
                <c:pt idx="35">
                  <c:v>17.504000000000001</c:v>
                </c:pt>
                <c:pt idx="36">
                  <c:v>17.265000000000001</c:v>
                </c:pt>
                <c:pt idx="37">
                  <c:v>17.026</c:v>
                </c:pt>
                <c:pt idx="38">
                  <c:v>14.516</c:v>
                </c:pt>
                <c:pt idx="39">
                  <c:v>12.005000000000001</c:v>
                </c:pt>
                <c:pt idx="40">
                  <c:v>9.4949999999999992</c:v>
                </c:pt>
                <c:pt idx="41">
                  <c:v>6.984</c:v>
                </c:pt>
                <c:pt idx="42">
                  <c:v>4.4740000000000002</c:v>
                </c:pt>
                <c:pt idx="43">
                  <c:v>9.7200000000000006</c:v>
                </c:pt>
                <c:pt idx="44">
                  <c:v>14.967000000000001</c:v>
                </c:pt>
                <c:pt idx="45">
                  <c:v>20.213000000000001</c:v>
                </c:pt>
                <c:pt idx="46">
                  <c:v>25.46</c:v>
                </c:pt>
                <c:pt idx="47">
                  <c:v>30.706</c:v>
                </c:pt>
                <c:pt idx="48">
                  <c:v>26.93</c:v>
                </c:pt>
                <c:pt idx="49">
                  <c:v>23.154</c:v>
                </c:pt>
                <c:pt idx="50">
                  <c:v>19.378</c:v>
                </c:pt>
                <c:pt idx="51">
                  <c:v>15.602</c:v>
                </c:pt>
                <c:pt idx="52">
                  <c:v>11.826000000000001</c:v>
                </c:pt>
                <c:pt idx="53">
                  <c:v>10.406000000000001</c:v>
                </c:pt>
                <c:pt idx="54">
                  <c:v>8.9849999999999994</c:v>
                </c:pt>
                <c:pt idx="55">
                  <c:v>7.5650000000000004</c:v>
                </c:pt>
                <c:pt idx="56">
                  <c:v>6.1440000000000001</c:v>
                </c:pt>
                <c:pt idx="57">
                  <c:v>4.7240000000000002</c:v>
                </c:pt>
                <c:pt idx="58">
                  <c:v>4.6859999999999999</c:v>
                </c:pt>
              </c:numCache>
            </c:numRef>
          </c:xVal>
          <c:yVal>
            <c:numRef>
              <c:f>Modelling!$C$7:$C$65</c:f>
              <c:numCache>
                <c:formatCode>General</c:formatCode>
                <c:ptCount val="59"/>
                <c:pt idx="0" formatCode="0.00000000">
                  <c:v>0.76463478374490002</c:v>
                </c:pt>
                <c:pt idx="1">
                  <c:v>0.82624460995689997</c:v>
                </c:pt>
                <c:pt idx="2">
                  <c:v>0.91761400757870004</c:v>
                </c:pt>
                <c:pt idx="3">
                  <c:v>0.89415915327319995</c:v>
                </c:pt>
                <c:pt idx="4">
                  <c:v>0.9746504638704</c:v>
                </c:pt>
                <c:pt idx="5">
                  <c:v>1.0964327714622</c:v>
                </c:pt>
                <c:pt idx="6">
                  <c:v>1.2380439043511999</c:v>
                </c:pt>
                <c:pt idx="7">
                  <c:v>1.4257154057232999</c:v>
                </c:pt>
                <c:pt idx="8">
                  <c:v>1.6599046125701999</c:v>
                </c:pt>
                <c:pt idx="9">
                  <c:v>1.9205866980269</c:v>
                </c:pt>
                <c:pt idx="10">
                  <c:v>2.2637854436169</c:v>
                </c:pt>
                <c:pt idx="11">
                  <c:v>2.7214409807585001</c:v>
                </c:pt>
                <c:pt idx="12">
                  <c:v>3.6962133333332998</c:v>
                </c:pt>
                <c:pt idx="13">
                  <c:v>5.2215349556442003</c:v>
                </c:pt>
                <c:pt idx="14">
                  <c:v>5.6336739299929999</c:v>
                </c:pt>
                <c:pt idx="15">
                  <c:v>6.3270779741069996</c:v>
                </c:pt>
                <c:pt idx="16">
                  <c:v>6.6185850736603999</c:v>
                </c:pt>
                <c:pt idx="17">
                  <c:v>7.5171763548413999</c:v>
                </c:pt>
                <c:pt idx="18">
                  <c:v>9.2969217238346999</c:v>
                </c:pt>
                <c:pt idx="19">
                  <c:v>11.896256782857</c:v>
                </c:pt>
                <c:pt idx="20">
                  <c:v>14.175228843638999</c:v>
                </c:pt>
                <c:pt idx="21">
                  <c:v>16.084252378473</c:v>
                </c:pt>
                <c:pt idx="22">
                  <c:v>17.784112149533001</c:v>
                </c:pt>
                <c:pt idx="23">
                  <c:v>19.749361097965</c:v>
                </c:pt>
                <c:pt idx="24">
                  <c:v>19.156532745768999</c:v>
                </c:pt>
                <c:pt idx="25">
                  <c:v>18.586746056997001</c:v>
                </c:pt>
                <c:pt idx="26">
                  <c:v>20.919215578212999</c:v>
                </c:pt>
                <c:pt idx="27">
                  <c:v>25.371462488129001</c:v>
                </c:pt>
                <c:pt idx="28">
                  <c:v>30.465364738620998</c:v>
                </c:pt>
                <c:pt idx="29">
                  <c:v>36.144336768701997</c:v>
                </c:pt>
                <c:pt idx="30">
                  <c:v>45.466164978291999</c:v>
                </c:pt>
                <c:pt idx="31">
                  <c:v>52.130263965623001</c:v>
                </c:pt>
                <c:pt idx="32">
                  <c:v>60.603478153236999</c:v>
                </c:pt>
                <c:pt idx="33">
                  <c:v>73.690847191304996</c:v>
                </c:pt>
                <c:pt idx="34">
                  <c:v>87.810991957105003</c:v>
                </c:pt>
                <c:pt idx="35">
                  <c:v>96.295886524823004</c:v>
                </c:pt>
                <c:pt idx="36">
                  <c:v>100.12419181033999</c:v>
                </c:pt>
                <c:pt idx="37">
                  <c:v>85.728310229445</c:v>
                </c:pt>
                <c:pt idx="38">
                  <c:v>86.284660766962006</c:v>
                </c:pt>
                <c:pt idx="39">
                  <c:v>96.074477958236997</c:v>
                </c:pt>
                <c:pt idx="40">
                  <c:v>89.794943349891</c:v>
                </c:pt>
                <c:pt idx="41">
                  <c:v>92.537752708588997</c:v>
                </c:pt>
                <c:pt idx="42">
                  <c:v>97.645448283779004</c:v>
                </c:pt>
                <c:pt idx="43">
                  <c:v>115.03549875754</c:v>
                </c:pt>
                <c:pt idx="44">
                  <c:v>127.80761836097</c:v>
                </c:pt>
                <c:pt idx="45">
                  <c:v>148.63037321416999</c:v>
                </c:pt>
                <c:pt idx="46">
                  <c:v>180.94194147701</c:v>
                </c:pt>
                <c:pt idx="47">
                  <c:v>193.61198671284001</c:v>
                </c:pt>
                <c:pt idx="48">
                  <c:v>194.15228600894</c:v>
                </c:pt>
                <c:pt idx="49">
                  <c:v>239.80938760543</c:v>
                </c:pt>
                <c:pt idx="50">
                  <c:v>279.35116870727001</c:v>
                </c:pt>
                <c:pt idx="51">
                  <c:v>295.08722093301998</c:v>
                </c:pt>
                <c:pt idx="52">
                  <c:v>307.57636058499003</c:v>
                </c:pt>
                <c:pt idx="53">
                  <c:v>314.85115618341001</c:v>
                </c:pt>
                <c:pt idx="54">
                  <c:v>308.00414605761</c:v>
                </c:pt>
                <c:pt idx="55">
                  <c:v>318.65233441910999</c:v>
                </c:pt>
                <c:pt idx="56">
                  <c:v>341.86334998913998</c:v>
                </c:pt>
                <c:pt idx="57">
                  <c:v>373.21708185053001</c:v>
                </c:pt>
                <c:pt idx="58">
                  <c:v>372.06252748864</c:v>
                </c:pt>
              </c:numCache>
            </c:numRef>
          </c:yVal>
          <c:smooth val="0"/>
          <c:extLst>
            <c:ext xmlns:c16="http://schemas.microsoft.com/office/drawing/2014/chart" uri="{C3380CC4-5D6E-409C-BE32-E72D297353CC}">
              <c16:uniqueId val="{00000001-BF16-4343-B25F-AD2F2B480676}"/>
            </c:ext>
          </c:extLst>
        </c:ser>
        <c:ser>
          <c:idx val="1"/>
          <c:order val="1"/>
          <c:tx>
            <c:v>Predicted GDP (Billions of US $) </c:v>
          </c:tx>
          <c:spPr>
            <a:ln w="19050">
              <a:noFill/>
            </a:ln>
          </c:spPr>
          <c:xVal>
            <c:numRef>
              <c:f>Modelling!$E$7:$E$65</c:f>
              <c:numCache>
                <c:formatCode>General</c:formatCode>
                <c:ptCount val="59"/>
                <c:pt idx="0">
                  <c:v>3.734</c:v>
                </c:pt>
                <c:pt idx="1">
                  <c:v>1.891</c:v>
                </c:pt>
                <c:pt idx="2">
                  <c:v>4.9000000000000002E-2</c:v>
                </c:pt>
                <c:pt idx="3">
                  <c:v>3.2000000000000001E-2</c:v>
                </c:pt>
                <c:pt idx="4">
                  <c:v>1.4999999999999999E-2</c:v>
                </c:pt>
                <c:pt idx="5">
                  <c:v>-3.0000000000000001E-3</c:v>
                </c:pt>
                <c:pt idx="6">
                  <c:v>-0.02</c:v>
                </c:pt>
                <c:pt idx="7">
                  <c:v>-3.6999999999999998E-2</c:v>
                </c:pt>
                <c:pt idx="8">
                  <c:v>7.9000000000000001E-2</c:v>
                </c:pt>
                <c:pt idx="9">
                  <c:v>0.19500000000000001</c:v>
                </c:pt>
                <c:pt idx="10">
                  <c:v>0.311</c:v>
                </c:pt>
                <c:pt idx="11">
                  <c:v>0.42699999999999999</c:v>
                </c:pt>
                <c:pt idx="12">
                  <c:v>0.54300000000000004</c:v>
                </c:pt>
                <c:pt idx="13">
                  <c:v>0.67900000000000005</c:v>
                </c:pt>
                <c:pt idx="14">
                  <c:v>0.81499999999999995</c:v>
                </c:pt>
                <c:pt idx="15">
                  <c:v>0.95</c:v>
                </c:pt>
                <c:pt idx="16">
                  <c:v>1.0860000000000001</c:v>
                </c:pt>
                <c:pt idx="17">
                  <c:v>1.222</c:v>
                </c:pt>
                <c:pt idx="18">
                  <c:v>3.1320000000000001</c:v>
                </c:pt>
                <c:pt idx="19">
                  <c:v>5.0419999999999998</c:v>
                </c:pt>
                <c:pt idx="20">
                  <c:v>6.952</c:v>
                </c:pt>
                <c:pt idx="21">
                  <c:v>8.8620000000000001</c:v>
                </c:pt>
                <c:pt idx="22">
                  <c:v>10.772</c:v>
                </c:pt>
                <c:pt idx="23">
                  <c:v>10.294</c:v>
                </c:pt>
                <c:pt idx="24">
                  <c:v>9.8149999999999995</c:v>
                </c:pt>
                <c:pt idx="25">
                  <c:v>9.3369999999999997</c:v>
                </c:pt>
                <c:pt idx="26">
                  <c:v>8.8580000000000005</c:v>
                </c:pt>
                <c:pt idx="27">
                  <c:v>8.3800000000000008</c:v>
                </c:pt>
                <c:pt idx="28">
                  <c:v>10.348000000000001</c:v>
                </c:pt>
                <c:pt idx="29">
                  <c:v>12.316000000000001</c:v>
                </c:pt>
                <c:pt idx="30">
                  <c:v>14.284000000000001</c:v>
                </c:pt>
                <c:pt idx="31">
                  <c:v>16.251999999999999</c:v>
                </c:pt>
                <c:pt idx="32">
                  <c:v>18.22</c:v>
                </c:pt>
                <c:pt idx="33">
                  <c:v>17.981000000000002</c:v>
                </c:pt>
                <c:pt idx="34">
                  <c:v>17.742000000000001</c:v>
                </c:pt>
                <c:pt idx="35">
                  <c:v>17.504000000000001</c:v>
                </c:pt>
                <c:pt idx="36">
                  <c:v>17.265000000000001</c:v>
                </c:pt>
                <c:pt idx="37">
                  <c:v>17.026</c:v>
                </c:pt>
                <c:pt idx="38">
                  <c:v>14.516</c:v>
                </c:pt>
                <c:pt idx="39">
                  <c:v>12.005000000000001</c:v>
                </c:pt>
                <c:pt idx="40">
                  <c:v>9.4949999999999992</c:v>
                </c:pt>
                <c:pt idx="41">
                  <c:v>6.984</c:v>
                </c:pt>
                <c:pt idx="42">
                  <c:v>4.4740000000000002</c:v>
                </c:pt>
                <c:pt idx="43">
                  <c:v>9.7200000000000006</c:v>
                </c:pt>
                <c:pt idx="44">
                  <c:v>14.967000000000001</c:v>
                </c:pt>
                <c:pt idx="45">
                  <c:v>20.213000000000001</c:v>
                </c:pt>
                <c:pt idx="46">
                  <c:v>25.46</c:v>
                </c:pt>
                <c:pt idx="47">
                  <c:v>30.706</c:v>
                </c:pt>
                <c:pt idx="48">
                  <c:v>26.93</c:v>
                </c:pt>
                <c:pt idx="49">
                  <c:v>23.154</c:v>
                </c:pt>
                <c:pt idx="50">
                  <c:v>19.378</c:v>
                </c:pt>
                <c:pt idx="51">
                  <c:v>15.602</c:v>
                </c:pt>
                <c:pt idx="52">
                  <c:v>11.826000000000001</c:v>
                </c:pt>
                <c:pt idx="53">
                  <c:v>10.406000000000001</c:v>
                </c:pt>
                <c:pt idx="54">
                  <c:v>8.9849999999999994</c:v>
                </c:pt>
                <c:pt idx="55">
                  <c:v>7.5650000000000004</c:v>
                </c:pt>
                <c:pt idx="56">
                  <c:v>6.1440000000000001</c:v>
                </c:pt>
                <c:pt idx="57">
                  <c:v>4.7240000000000002</c:v>
                </c:pt>
                <c:pt idx="58">
                  <c:v>4.6859999999999999</c:v>
                </c:pt>
              </c:numCache>
            </c:numRef>
          </c:xVal>
          <c:yVal>
            <c:numRef>
              <c:f>Modelling!$W$9:$W$67</c:f>
              <c:numCache>
                <c:formatCode>General</c:formatCode>
                <c:ptCount val="59"/>
                <c:pt idx="0">
                  <c:v>-0.43471401674170451</c:v>
                </c:pt>
                <c:pt idx="1">
                  <c:v>-0.49732798475469053</c:v>
                </c:pt>
                <c:pt idx="2">
                  <c:v>-1.7038614024858418</c:v>
                </c:pt>
                <c:pt idx="3">
                  <c:v>-0.23777287048868345</c:v>
                </c:pt>
                <c:pt idx="4">
                  <c:v>1.5191841777461335</c:v>
                </c:pt>
                <c:pt idx="5">
                  <c:v>2.5471715178759098</c:v>
                </c:pt>
                <c:pt idx="6">
                  <c:v>4.7075884295544341</c:v>
                </c:pt>
                <c:pt idx="7">
                  <c:v>6.5827512542803639</c:v>
                </c:pt>
                <c:pt idx="8">
                  <c:v>7.8535196889990537</c:v>
                </c:pt>
                <c:pt idx="9">
                  <c:v>6.9534909196930457</c:v>
                </c:pt>
                <c:pt idx="10">
                  <c:v>6.5027447870059056</c:v>
                </c:pt>
                <c:pt idx="11">
                  <c:v>6.0392657936070968</c:v>
                </c:pt>
                <c:pt idx="12">
                  <c:v>6.7766652688008975</c:v>
                </c:pt>
                <c:pt idx="13">
                  <c:v>7.4241689283736108</c:v>
                </c:pt>
                <c:pt idx="14">
                  <c:v>10.486917827390927</c:v>
                </c:pt>
                <c:pt idx="15">
                  <c:v>10.193416092203089</c:v>
                </c:pt>
                <c:pt idx="16">
                  <c:v>13.143820895002852</c:v>
                </c:pt>
                <c:pt idx="17">
                  <c:v>12.31346693638821</c:v>
                </c:pt>
                <c:pt idx="18">
                  <c:v>12.700781463994074</c:v>
                </c:pt>
                <c:pt idx="19">
                  <c:v>12.57008560668938</c:v>
                </c:pt>
                <c:pt idx="20">
                  <c:v>15.200051123203055</c:v>
                </c:pt>
                <c:pt idx="21">
                  <c:v>17.525530850182278</c:v>
                </c:pt>
                <c:pt idx="22">
                  <c:v>21.437676862058201</c:v>
                </c:pt>
                <c:pt idx="23">
                  <c:v>20.37245079150977</c:v>
                </c:pt>
                <c:pt idx="24">
                  <c:v>20.322650679997047</c:v>
                </c:pt>
                <c:pt idx="25">
                  <c:v>23.006441603672798</c:v>
                </c:pt>
                <c:pt idx="26">
                  <c:v>21.523118507781589</c:v>
                </c:pt>
                <c:pt idx="27">
                  <c:v>24.633830826924662</c:v>
                </c:pt>
                <c:pt idx="28">
                  <c:v>31.218029284199297</c:v>
                </c:pt>
                <c:pt idx="29">
                  <c:v>33.042109575304536</c:v>
                </c:pt>
                <c:pt idx="30">
                  <c:v>43.580415232953456</c:v>
                </c:pt>
                <c:pt idx="31">
                  <c:v>46.48064974929936</c:v>
                </c:pt>
                <c:pt idx="32">
                  <c:v>46.820660610338919</c:v>
                </c:pt>
                <c:pt idx="33">
                  <c:v>67.412989107990825</c:v>
                </c:pt>
                <c:pt idx="34">
                  <c:v>77.4424243408655</c:v>
                </c:pt>
                <c:pt idx="35">
                  <c:v>81.140602743210707</c:v>
                </c:pt>
                <c:pt idx="36">
                  <c:v>78.026293949017131</c:v>
                </c:pt>
                <c:pt idx="37">
                  <c:v>91.697959243452303</c:v>
                </c:pt>
                <c:pt idx="38">
                  <c:v>77.1639972391432</c:v>
                </c:pt>
                <c:pt idx="39">
                  <c:v>64.79523098456221</c:v>
                </c:pt>
                <c:pt idx="40">
                  <c:v>74.624971413367106</c:v>
                </c:pt>
                <c:pt idx="41">
                  <c:v>80.76181300387907</c:v>
                </c:pt>
                <c:pt idx="42">
                  <c:v>114.6696914498705</c:v>
                </c:pt>
                <c:pt idx="43">
                  <c:v>129.24265645352463</c:v>
                </c:pt>
                <c:pt idx="44">
                  <c:v>160.26846991716965</c:v>
                </c:pt>
                <c:pt idx="45">
                  <c:v>189.67277525998912</c:v>
                </c:pt>
                <c:pt idx="46">
                  <c:v>231.08775525585625</c:v>
                </c:pt>
                <c:pt idx="47">
                  <c:v>178.21896425571359</c:v>
                </c:pt>
                <c:pt idx="48">
                  <c:v>195.04019907497531</c:v>
                </c:pt>
                <c:pt idx="49">
                  <c:v>252.47571945532025</c:v>
                </c:pt>
                <c:pt idx="50">
                  <c:v>296.90709666527016</c:v>
                </c:pt>
                <c:pt idx="51">
                  <c:v>274.73955291634201</c:v>
                </c:pt>
                <c:pt idx="52">
                  <c:v>271.25007166460949</c:v>
                </c:pt>
                <c:pt idx="53">
                  <c:v>279.07085414116693</c:v>
                </c:pt>
                <c:pt idx="54">
                  <c:v>313.33437008925307</c:v>
                </c:pt>
                <c:pt idx="55">
                  <c:v>310.89431899589016</c:v>
                </c:pt>
                <c:pt idx="56">
                  <c:v>321.22083872668452</c:v>
                </c:pt>
                <c:pt idx="57">
                  <c:v>386.24123610539112</c:v>
                </c:pt>
                <c:pt idx="58">
                  <c:v>378.18329057441855</c:v>
                </c:pt>
              </c:numCache>
            </c:numRef>
          </c:yVal>
          <c:smooth val="0"/>
          <c:extLst>
            <c:ext xmlns:c16="http://schemas.microsoft.com/office/drawing/2014/chart" uri="{C3380CC4-5D6E-409C-BE32-E72D297353CC}">
              <c16:uniqueId val="{00000002-BF16-4343-B25F-AD2F2B480676}"/>
            </c:ext>
          </c:extLst>
        </c:ser>
        <c:dLbls>
          <c:showLegendKey val="0"/>
          <c:showVal val="0"/>
          <c:showCatName val="0"/>
          <c:showSerName val="0"/>
          <c:showPercent val="0"/>
          <c:showBubbleSize val="0"/>
        </c:dLbls>
        <c:axId val="240320848"/>
        <c:axId val="240324208"/>
      </c:scatterChart>
      <c:valAx>
        <c:axId val="240320848"/>
        <c:scaling>
          <c:orientation val="minMax"/>
        </c:scaling>
        <c:delete val="0"/>
        <c:axPos val="b"/>
        <c:title>
          <c:tx>
            <c:rich>
              <a:bodyPr/>
              <a:lstStyle/>
              <a:p>
                <a:pPr>
                  <a:defRPr/>
                </a:pPr>
                <a:r>
                  <a:rPr lang="en-GB"/>
                  <a:t>Net Migration (per 1000 population)</a:t>
                </a:r>
              </a:p>
            </c:rich>
          </c:tx>
          <c:overlay val="0"/>
        </c:title>
        <c:numFmt formatCode="General" sourceLinked="1"/>
        <c:majorTickMark val="out"/>
        <c:minorTickMark val="none"/>
        <c:tickLblPos val="nextTo"/>
        <c:crossAx val="240324208"/>
        <c:crosses val="autoZero"/>
        <c:crossBetween val="midCat"/>
      </c:valAx>
      <c:valAx>
        <c:axId val="240324208"/>
        <c:scaling>
          <c:orientation val="minMax"/>
        </c:scaling>
        <c:delete val="0"/>
        <c:axPos val="l"/>
        <c:title>
          <c:tx>
            <c:rich>
              <a:bodyPr/>
              <a:lstStyle/>
              <a:p>
                <a:pPr>
                  <a:defRPr/>
                </a:pPr>
                <a:r>
                  <a:rPr lang="en-GB"/>
                  <a:t>GDP (Billions of US $) </a:t>
                </a:r>
              </a:p>
            </c:rich>
          </c:tx>
          <c:layout>
            <c:manualLayout>
              <c:xMode val="edge"/>
              <c:yMode val="edge"/>
              <c:x val="2.5940081938721243E-2"/>
              <c:y val="0.16846086218470008"/>
            </c:manualLayout>
          </c:layout>
          <c:overlay val="0"/>
        </c:title>
        <c:numFmt formatCode="0" sourceLinked="0"/>
        <c:majorTickMark val="out"/>
        <c:minorTickMark val="none"/>
        <c:tickLblPos val="nextTo"/>
        <c:crossAx val="240320848"/>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BOT (Billions of US $ ) Line Fit  Plot</a:t>
            </a:r>
          </a:p>
        </c:rich>
      </c:tx>
      <c:overlay val="0"/>
    </c:title>
    <c:autoTitleDeleted val="0"/>
    <c:plotArea>
      <c:layout/>
      <c:scatterChart>
        <c:scatterStyle val="lineMarker"/>
        <c:varyColors val="0"/>
        <c:ser>
          <c:idx val="0"/>
          <c:order val="0"/>
          <c:tx>
            <c:v>GDP (Billions of US $) </c:v>
          </c:tx>
          <c:spPr>
            <a:ln w="19050">
              <a:noFill/>
            </a:ln>
          </c:spPr>
          <c:xVal>
            <c:numRef>
              <c:f>Modelling!$F$7:$F$65</c:f>
              <c:numCache>
                <c:formatCode>General</c:formatCode>
                <c:ptCount val="59"/>
                <c:pt idx="0">
                  <c:v>-0.1112962237</c:v>
                </c:pt>
                <c:pt idx="1">
                  <c:v>-8.5946687569999999E-2</c:v>
                </c:pt>
                <c:pt idx="2">
                  <c:v>-0.13373840319999999</c:v>
                </c:pt>
                <c:pt idx="3">
                  <c:v>-9.7118776949999999E-2</c:v>
                </c:pt>
                <c:pt idx="4">
                  <c:v>-0.10786619629999999</c:v>
                </c:pt>
                <c:pt idx="5">
                  <c:v>-7.9184633480000002E-2</c:v>
                </c:pt>
                <c:pt idx="6">
                  <c:v>-9.0977394490000002E-2</c:v>
                </c:pt>
                <c:pt idx="7">
                  <c:v>-7.8139291779999995E-2</c:v>
                </c:pt>
                <c:pt idx="8">
                  <c:v>-0.15680125440000001</c:v>
                </c:pt>
                <c:pt idx="9">
                  <c:v>-0.3650202535</c:v>
                </c:pt>
                <c:pt idx="10">
                  <c:v>-0.46112635569999999</c:v>
                </c:pt>
                <c:pt idx="11">
                  <c:v>-0.42386993150000002</c:v>
                </c:pt>
                <c:pt idx="12">
                  <c:v>-0.33472000000000002</c:v>
                </c:pt>
                <c:pt idx="13">
                  <c:v>-0.78436558960000002</c:v>
                </c:pt>
                <c:pt idx="14">
                  <c:v>-0.52546267800000002</c:v>
                </c:pt>
                <c:pt idx="15">
                  <c:v>-0.4389997048</c:v>
                </c:pt>
                <c:pt idx="16">
                  <c:v>-9.7013113159999997E-2</c:v>
                </c:pt>
                <c:pt idx="17">
                  <c:v>-0.28002787569999998</c:v>
                </c:pt>
                <c:pt idx="18">
                  <c:v>-0.52581354440000005</c:v>
                </c:pt>
                <c:pt idx="19">
                  <c:v>-0.82373769890000004</c:v>
                </c:pt>
                <c:pt idx="20">
                  <c:v>-0.4837941341</c:v>
                </c:pt>
                <c:pt idx="21">
                  <c:v>-0.29469399349999997</c:v>
                </c:pt>
                <c:pt idx="22">
                  <c:v>0.1038785047</c:v>
                </c:pt>
                <c:pt idx="23">
                  <c:v>-3.8570752479999998E-2</c:v>
                </c:pt>
                <c:pt idx="24">
                  <c:v>5.7428156199999997E-2</c:v>
                </c:pt>
                <c:pt idx="25">
                  <c:v>0.48984137080000001</c:v>
                </c:pt>
                <c:pt idx="26">
                  <c:v>0.62092403780000005</c:v>
                </c:pt>
                <c:pt idx="27">
                  <c:v>2.4257834759999999</c:v>
                </c:pt>
                <c:pt idx="28">
                  <c:v>3.3568872989999998</c:v>
                </c:pt>
                <c:pt idx="29">
                  <c:v>3.6335435569999999</c:v>
                </c:pt>
                <c:pt idx="30">
                  <c:v>6.0035311140000003</c:v>
                </c:pt>
                <c:pt idx="31">
                  <c:v>6.3284223449999999</c:v>
                </c:pt>
                <c:pt idx="32">
                  <c:v>5.9905928949999998</c:v>
                </c:pt>
                <c:pt idx="33">
                  <c:v>11.915935579999999</c:v>
                </c:pt>
                <c:pt idx="34">
                  <c:v>14.73698321</c:v>
                </c:pt>
                <c:pt idx="35">
                  <c:v>15.768510640000001</c:v>
                </c:pt>
                <c:pt idx="36">
                  <c:v>14.74764278</c:v>
                </c:pt>
                <c:pt idx="37">
                  <c:v>18.428059269999999</c:v>
                </c:pt>
                <c:pt idx="38">
                  <c:v>14.672861360000001</c:v>
                </c:pt>
                <c:pt idx="39">
                  <c:v>11.85295824</c:v>
                </c:pt>
                <c:pt idx="40">
                  <c:v>14.812803479999999</c:v>
                </c:pt>
                <c:pt idx="41">
                  <c:v>17.05121188</c:v>
                </c:pt>
                <c:pt idx="42">
                  <c:v>27.295660659999999</c:v>
                </c:pt>
                <c:pt idx="43">
                  <c:v>30.345994560000001</c:v>
                </c:pt>
                <c:pt idx="44">
                  <c:v>38.200192260000001</c:v>
                </c:pt>
                <c:pt idx="45">
                  <c:v>45.647114360000003</c:v>
                </c:pt>
                <c:pt idx="46">
                  <c:v>56.581116049999999</c:v>
                </c:pt>
                <c:pt idx="47">
                  <c:v>40.001837590000001</c:v>
                </c:pt>
                <c:pt idx="48">
                  <c:v>45.620075630000002</c:v>
                </c:pt>
                <c:pt idx="49">
                  <c:v>63.09952329</c:v>
                </c:pt>
                <c:pt idx="50">
                  <c:v>76.980203529999997</c:v>
                </c:pt>
                <c:pt idx="51">
                  <c:v>71.488597260000006</c:v>
                </c:pt>
                <c:pt idx="52">
                  <c:v>71.092623669999995</c:v>
                </c:pt>
                <c:pt idx="53">
                  <c:v>73.800331470000003</c:v>
                </c:pt>
                <c:pt idx="54">
                  <c:v>84.078411410000001</c:v>
                </c:pt>
                <c:pt idx="55">
                  <c:v>83.608396670000005</c:v>
                </c:pt>
                <c:pt idx="56">
                  <c:v>86.827069300000005</c:v>
                </c:pt>
                <c:pt idx="57">
                  <c:v>106.09638200000001</c:v>
                </c:pt>
                <c:pt idx="58">
                  <c:v>103.75392170000001</c:v>
                </c:pt>
              </c:numCache>
            </c:numRef>
          </c:xVal>
          <c:yVal>
            <c:numRef>
              <c:f>Modelling!$C$7:$C$65</c:f>
              <c:numCache>
                <c:formatCode>General</c:formatCode>
                <c:ptCount val="59"/>
                <c:pt idx="0" formatCode="0.00000000">
                  <c:v>0.76463478374490002</c:v>
                </c:pt>
                <c:pt idx="1">
                  <c:v>0.82624460995689997</c:v>
                </c:pt>
                <c:pt idx="2">
                  <c:v>0.91761400757870004</c:v>
                </c:pt>
                <c:pt idx="3">
                  <c:v>0.89415915327319995</c:v>
                </c:pt>
                <c:pt idx="4">
                  <c:v>0.9746504638704</c:v>
                </c:pt>
                <c:pt idx="5">
                  <c:v>1.0964327714622</c:v>
                </c:pt>
                <c:pt idx="6">
                  <c:v>1.2380439043511999</c:v>
                </c:pt>
                <c:pt idx="7">
                  <c:v>1.4257154057232999</c:v>
                </c:pt>
                <c:pt idx="8">
                  <c:v>1.6599046125701999</c:v>
                </c:pt>
                <c:pt idx="9">
                  <c:v>1.9205866980269</c:v>
                </c:pt>
                <c:pt idx="10">
                  <c:v>2.2637854436169</c:v>
                </c:pt>
                <c:pt idx="11">
                  <c:v>2.7214409807585001</c:v>
                </c:pt>
                <c:pt idx="12">
                  <c:v>3.6962133333332998</c:v>
                </c:pt>
                <c:pt idx="13">
                  <c:v>5.2215349556442003</c:v>
                </c:pt>
                <c:pt idx="14">
                  <c:v>5.6336739299929999</c:v>
                </c:pt>
                <c:pt idx="15">
                  <c:v>6.3270779741069996</c:v>
                </c:pt>
                <c:pt idx="16">
                  <c:v>6.6185850736603999</c:v>
                </c:pt>
                <c:pt idx="17">
                  <c:v>7.5171763548413999</c:v>
                </c:pt>
                <c:pt idx="18">
                  <c:v>9.2969217238346999</c:v>
                </c:pt>
                <c:pt idx="19">
                  <c:v>11.896256782857</c:v>
                </c:pt>
                <c:pt idx="20">
                  <c:v>14.175228843638999</c:v>
                </c:pt>
                <c:pt idx="21">
                  <c:v>16.084252378473</c:v>
                </c:pt>
                <c:pt idx="22">
                  <c:v>17.784112149533001</c:v>
                </c:pt>
                <c:pt idx="23">
                  <c:v>19.749361097965</c:v>
                </c:pt>
                <c:pt idx="24">
                  <c:v>19.156532745768999</c:v>
                </c:pt>
                <c:pt idx="25">
                  <c:v>18.586746056997001</c:v>
                </c:pt>
                <c:pt idx="26">
                  <c:v>20.919215578212999</c:v>
                </c:pt>
                <c:pt idx="27">
                  <c:v>25.371462488129001</c:v>
                </c:pt>
                <c:pt idx="28">
                  <c:v>30.465364738620998</c:v>
                </c:pt>
                <c:pt idx="29">
                  <c:v>36.144336768701997</c:v>
                </c:pt>
                <c:pt idx="30">
                  <c:v>45.466164978291999</c:v>
                </c:pt>
                <c:pt idx="31">
                  <c:v>52.130263965623001</c:v>
                </c:pt>
                <c:pt idx="32">
                  <c:v>60.603478153236999</c:v>
                </c:pt>
                <c:pt idx="33">
                  <c:v>73.690847191304996</c:v>
                </c:pt>
                <c:pt idx="34">
                  <c:v>87.810991957105003</c:v>
                </c:pt>
                <c:pt idx="35">
                  <c:v>96.295886524823004</c:v>
                </c:pt>
                <c:pt idx="36">
                  <c:v>100.12419181033999</c:v>
                </c:pt>
                <c:pt idx="37">
                  <c:v>85.728310229445</c:v>
                </c:pt>
                <c:pt idx="38">
                  <c:v>86.284660766962006</c:v>
                </c:pt>
                <c:pt idx="39">
                  <c:v>96.074477958236997</c:v>
                </c:pt>
                <c:pt idx="40">
                  <c:v>89.794943349891</c:v>
                </c:pt>
                <c:pt idx="41">
                  <c:v>92.537752708588997</c:v>
                </c:pt>
                <c:pt idx="42">
                  <c:v>97.645448283779004</c:v>
                </c:pt>
                <c:pt idx="43">
                  <c:v>115.03549875754</c:v>
                </c:pt>
                <c:pt idx="44">
                  <c:v>127.80761836097</c:v>
                </c:pt>
                <c:pt idx="45">
                  <c:v>148.63037321416999</c:v>
                </c:pt>
                <c:pt idx="46">
                  <c:v>180.94194147701</c:v>
                </c:pt>
                <c:pt idx="47">
                  <c:v>193.61198671284001</c:v>
                </c:pt>
                <c:pt idx="48">
                  <c:v>194.15228600894</c:v>
                </c:pt>
                <c:pt idx="49">
                  <c:v>239.80938760543</c:v>
                </c:pt>
                <c:pt idx="50">
                  <c:v>279.35116870727001</c:v>
                </c:pt>
                <c:pt idx="51">
                  <c:v>295.08722093301998</c:v>
                </c:pt>
                <c:pt idx="52">
                  <c:v>307.57636058499003</c:v>
                </c:pt>
                <c:pt idx="53">
                  <c:v>314.85115618341001</c:v>
                </c:pt>
                <c:pt idx="54">
                  <c:v>308.00414605761</c:v>
                </c:pt>
                <c:pt idx="55">
                  <c:v>318.65233441910999</c:v>
                </c:pt>
                <c:pt idx="56">
                  <c:v>341.86334998913998</c:v>
                </c:pt>
                <c:pt idx="57">
                  <c:v>373.21708185053001</c:v>
                </c:pt>
                <c:pt idx="58">
                  <c:v>372.06252748864</c:v>
                </c:pt>
              </c:numCache>
            </c:numRef>
          </c:yVal>
          <c:smooth val="0"/>
          <c:extLst>
            <c:ext xmlns:c16="http://schemas.microsoft.com/office/drawing/2014/chart" uri="{C3380CC4-5D6E-409C-BE32-E72D297353CC}">
              <c16:uniqueId val="{00000001-5790-7A4A-B565-49FD26C155B9}"/>
            </c:ext>
          </c:extLst>
        </c:ser>
        <c:ser>
          <c:idx val="1"/>
          <c:order val="1"/>
          <c:tx>
            <c:v>Predicted GDP (Billions of US $) </c:v>
          </c:tx>
          <c:spPr>
            <a:ln w="19050">
              <a:noFill/>
            </a:ln>
          </c:spPr>
          <c:xVal>
            <c:numRef>
              <c:f>Modelling!$F$7:$F$65</c:f>
              <c:numCache>
                <c:formatCode>General</c:formatCode>
                <c:ptCount val="59"/>
                <c:pt idx="0">
                  <c:v>-0.1112962237</c:v>
                </c:pt>
                <c:pt idx="1">
                  <c:v>-8.5946687569999999E-2</c:v>
                </c:pt>
                <c:pt idx="2">
                  <c:v>-0.13373840319999999</c:v>
                </c:pt>
                <c:pt idx="3">
                  <c:v>-9.7118776949999999E-2</c:v>
                </c:pt>
                <c:pt idx="4">
                  <c:v>-0.10786619629999999</c:v>
                </c:pt>
                <c:pt idx="5">
                  <c:v>-7.9184633480000002E-2</c:v>
                </c:pt>
                <c:pt idx="6">
                  <c:v>-9.0977394490000002E-2</c:v>
                </c:pt>
                <c:pt idx="7">
                  <c:v>-7.8139291779999995E-2</c:v>
                </c:pt>
                <c:pt idx="8">
                  <c:v>-0.15680125440000001</c:v>
                </c:pt>
                <c:pt idx="9">
                  <c:v>-0.3650202535</c:v>
                </c:pt>
                <c:pt idx="10">
                  <c:v>-0.46112635569999999</c:v>
                </c:pt>
                <c:pt idx="11">
                  <c:v>-0.42386993150000002</c:v>
                </c:pt>
                <c:pt idx="12">
                  <c:v>-0.33472000000000002</c:v>
                </c:pt>
                <c:pt idx="13">
                  <c:v>-0.78436558960000002</c:v>
                </c:pt>
                <c:pt idx="14">
                  <c:v>-0.52546267800000002</c:v>
                </c:pt>
                <c:pt idx="15">
                  <c:v>-0.4389997048</c:v>
                </c:pt>
                <c:pt idx="16">
                  <c:v>-9.7013113159999997E-2</c:v>
                </c:pt>
                <c:pt idx="17">
                  <c:v>-0.28002787569999998</c:v>
                </c:pt>
                <c:pt idx="18">
                  <c:v>-0.52581354440000005</c:v>
                </c:pt>
                <c:pt idx="19">
                  <c:v>-0.82373769890000004</c:v>
                </c:pt>
                <c:pt idx="20">
                  <c:v>-0.4837941341</c:v>
                </c:pt>
                <c:pt idx="21">
                  <c:v>-0.29469399349999997</c:v>
                </c:pt>
                <c:pt idx="22">
                  <c:v>0.1038785047</c:v>
                </c:pt>
                <c:pt idx="23">
                  <c:v>-3.8570752479999998E-2</c:v>
                </c:pt>
                <c:pt idx="24">
                  <c:v>5.7428156199999997E-2</c:v>
                </c:pt>
                <c:pt idx="25">
                  <c:v>0.48984137080000001</c:v>
                </c:pt>
                <c:pt idx="26">
                  <c:v>0.62092403780000005</c:v>
                </c:pt>
                <c:pt idx="27">
                  <c:v>2.4257834759999999</c:v>
                </c:pt>
                <c:pt idx="28">
                  <c:v>3.3568872989999998</c:v>
                </c:pt>
                <c:pt idx="29">
                  <c:v>3.6335435569999999</c:v>
                </c:pt>
                <c:pt idx="30">
                  <c:v>6.0035311140000003</c:v>
                </c:pt>
                <c:pt idx="31">
                  <c:v>6.3284223449999999</c:v>
                </c:pt>
                <c:pt idx="32">
                  <c:v>5.9905928949999998</c:v>
                </c:pt>
                <c:pt idx="33">
                  <c:v>11.915935579999999</c:v>
                </c:pt>
                <c:pt idx="34">
                  <c:v>14.73698321</c:v>
                </c:pt>
                <c:pt idx="35">
                  <c:v>15.768510640000001</c:v>
                </c:pt>
                <c:pt idx="36">
                  <c:v>14.74764278</c:v>
                </c:pt>
                <c:pt idx="37">
                  <c:v>18.428059269999999</c:v>
                </c:pt>
                <c:pt idx="38">
                  <c:v>14.672861360000001</c:v>
                </c:pt>
                <c:pt idx="39">
                  <c:v>11.85295824</c:v>
                </c:pt>
                <c:pt idx="40">
                  <c:v>14.812803479999999</c:v>
                </c:pt>
                <c:pt idx="41">
                  <c:v>17.05121188</c:v>
                </c:pt>
                <c:pt idx="42">
                  <c:v>27.295660659999999</c:v>
                </c:pt>
                <c:pt idx="43">
                  <c:v>30.345994560000001</c:v>
                </c:pt>
                <c:pt idx="44">
                  <c:v>38.200192260000001</c:v>
                </c:pt>
                <c:pt idx="45">
                  <c:v>45.647114360000003</c:v>
                </c:pt>
                <c:pt idx="46">
                  <c:v>56.581116049999999</c:v>
                </c:pt>
                <c:pt idx="47">
                  <c:v>40.001837590000001</c:v>
                </c:pt>
                <c:pt idx="48">
                  <c:v>45.620075630000002</c:v>
                </c:pt>
                <c:pt idx="49">
                  <c:v>63.09952329</c:v>
                </c:pt>
                <c:pt idx="50">
                  <c:v>76.980203529999997</c:v>
                </c:pt>
                <c:pt idx="51">
                  <c:v>71.488597260000006</c:v>
                </c:pt>
                <c:pt idx="52">
                  <c:v>71.092623669999995</c:v>
                </c:pt>
                <c:pt idx="53">
                  <c:v>73.800331470000003</c:v>
                </c:pt>
                <c:pt idx="54">
                  <c:v>84.078411410000001</c:v>
                </c:pt>
                <c:pt idx="55">
                  <c:v>83.608396670000005</c:v>
                </c:pt>
                <c:pt idx="56">
                  <c:v>86.827069300000005</c:v>
                </c:pt>
                <c:pt idx="57">
                  <c:v>106.09638200000001</c:v>
                </c:pt>
                <c:pt idx="58">
                  <c:v>103.75392170000001</c:v>
                </c:pt>
              </c:numCache>
            </c:numRef>
          </c:xVal>
          <c:yVal>
            <c:numRef>
              <c:f>Modelling!$W$9:$W$67</c:f>
              <c:numCache>
                <c:formatCode>General</c:formatCode>
                <c:ptCount val="59"/>
                <c:pt idx="0">
                  <c:v>-0.43471401674170451</c:v>
                </c:pt>
                <c:pt idx="1">
                  <c:v>-0.49732798475469053</c:v>
                </c:pt>
                <c:pt idx="2">
                  <c:v>-1.7038614024858418</c:v>
                </c:pt>
                <c:pt idx="3">
                  <c:v>-0.23777287048868345</c:v>
                </c:pt>
                <c:pt idx="4">
                  <c:v>1.5191841777461335</c:v>
                </c:pt>
                <c:pt idx="5">
                  <c:v>2.5471715178759098</c:v>
                </c:pt>
                <c:pt idx="6">
                  <c:v>4.7075884295544341</c:v>
                </c:pt>
                <c:pt idx="7">
                  <c:v>6.5827512542803639</c:v>
                </c:pt>
                <c:pt idx="8">
                  <c:v>7.8535196889990537</c:v>
                </c:pt>
                <c:pt idx="9">
                  <c:v>6.9534909196930457</c:v>
                </c:pt>
                <c:pt idx="10">
                  <c:v>6.5027447870059056</c:v>
                </c:pt>
                <c:pt idx="11">
                  <c:v>6.0392657936070968</c:v>
                </c:pt>
                <c:pt idx="12">
                  <c:v>6.7766652688008975</c:v>
                </c:pt>
                <c:pt idx="13">
                  <c:v>7.4241689283736108</c:v>
                </c:pt>
                <c:pt idx="14">
                  <c:v>10.486917827390927</c:v>
                </c:pt>
                <c:pt idx="15">
                  <c:v>10.193416092203089</c:v>
                </c:pt>
                <c:pt idx="16">
                  <c:v>13.143820895002852</c:v>
                </c:pt>
                <c:pt idx="17">
                  <c:v>12.31346693638821</c:v>
                </c:pt>
                <c:pt idx="18">
                  <c:v>12.700781463994074</c:v>
                </c:pt>
                <c:pt idx="19">
                  <c:v>12.57008560668938</c:v>
                </c:pt>
                <c:pt idx="20">
                  <c:v>15.200051123203055</c:v>
                </c:pt>
                <c:pt idx="21">
                  <c:v>17.525530850182278</c:v>
                </c:pt>
                <c:pt idx="22">
                  <c:v>21.437676862058201</c:v>
                </c:pt>
                <c:pt idx="23">
                  <c:v>20.37245079150977</c:v>
                </c:pt>
                <c:pt idx="24">
                  <c:v>20.322650679997047</c:v>
                </c:pt>
                <c:pt idx="25">
                  <c:v>23.006441603672798</c:v>
                </c:pt>
                <c:pt idx="26">
                  <c:v>21.523118507781589</c:v>
                </c:pt>
                <c:pt idx="27">
                  <c:v>24.633830826924662</c:v>
                </c:pt>
                <c:pt idx="28">
                  <c:v>31.218029284199297</c:v>
                </c:pt>
                <c:pt idx="29">
                  <c:v>33.042109575304536</c:v>
                </c:pt>
                <c:pt idx="30">
                  <c:v>43.580415232953456</c:v>
                </c:pt>
                <c:pt idx="31">
                  <c:v>46.48064974929936</c:v>
                </c:pt>
                <c:pt idx="32">
                  <c:v>46.820660610338919</c:v>
                </c:pt>
                <c:pt idx="33">
                  <c:v>67.412989107990825</c:v>
                </c:pt>
                <c:pt idx="34">
                  <c:v>77.4424243408655</c:v>
                </c:pt>
                <c:pt idx="35">
                  <c:v>81.140602743210707</c:v>
                </c:pt>
                <c:pt idx="36">
                  <c:v>78.026293949017131</c:v>
                </c:pt>
                <c:pt idx="37">
                  <c:v>91.697959243452303</c:v>
                </c:pt>
                <c:pt idx="38">
                  <c:v>77.1639972391432</c:v>
                </c:pt>
                <c:pt idx="39">
                  <c:v>64.79523098456221</c:v>
                </c:pt>
                <c:pt idx="40">
                  <c:v>74.624971413367106</c:v>
                </c:pt>
                <c:pt idx="41">
                  <c:v>80.76181300387907</c:v>
                </c:pt>
                <c:pt idx="42">
                  <c:v>114.6696914498705</c:v>
                </c:pt>
                <c:pt idx="43">
                  <c:v>129.24265645352463</c:v>
                </c:pt>
                <c:pt idx="44">
                  <c:v>160.26846991716965</c:v>
                </c:pt>
                <c:pt idx="45">
                  <c:v>189.67277525998912</c:v>
                </c:pt>
                <c:pt idx="46">
                  <c:v>231.08775525585625</c:v>
                </c:pt>
                <c:pt idx="47">
                  <c:v>178.21896425571359</c:v>
                </c:pt>
                <c:pt idx="48">
                  <c:v>195.04019907497531</c:v>
                </c:pt>
                <c:pt idx="49">
                  <c:v>252.47571945532025</c:v>
                </c:pt>
                <c:pt idx="50">
                  <c:v>296.90709666527016</c:v>
                </c:pt>
                <c:pt idx="51">
                  <c:v>274.73955291634201</c:v>
                </c:pt>
                <c:pt idx="52">
                  <c:v>271.25007166460949</c:v>
                </c:pt>
                <c:pt idx="53">
                  <c:v>279.07085414116693</c:v>
                </c:pt>
                <c:pt idx="54">
                  <c:v>313.33437008925307</c:v>
                </c:pt>
                <c:pt idx="55">
                  <c:v>310.89431899589016</c:v>
                </c:pt>
                <c:pt idx="56">
                  <c:v>321.22083872668452</c:v>
                </c:pt>
                <c:pt idx="57">
                  <c:v>386.24123610539112</c:v>
                </c:pt>
                <c:pt idx="58">
                  <c:v>378.18329057441855</c:v>
                </c:pt>
              </c:numCache>
            </c:numRef>
          </c:yVal>
          <c:smooth val="0"/>
          <c:extLst>
            <c:ext xmlns:c16="http://schemas.microsoft.com/office/drawing/2014/chart" uri="{C3380CC4-5D6E-409C-BE32-E72D297353CC}">
              <c16:uniqueId val="{00000002-5790-7A4A-B565-49FD26C155B9}"/>
            </c:ext>
          </c:extLst>
        </c:ser>
        <c:dLbls>
          <c:showLegendKey val="0"/>
          <c:showVal val="0"/>
          <c:showCatName val="0"/>
          <c:showSerName val="0"/>
          <c:showPercent val="0"/>
          <c:showBubbleSize val="0"/>
        </c:dLbls>
        <c:axId val="240349904"/>
        <c:axId val="240351552"/>
      </c:scatterChart>
      <c:valAx>
        <c:axId val="240349904"/>
        <c:scaling>
          <c:orientation val="minMax"/>
        </c:scaling>
        <c:delete val="0"/>
        <c:axPos val="b"/>
        <c:title>
          <c:tx>
            <c:rich>
              <a:bodyPr/>
              <a:lstStyle/>
              <a:p>
                <a:pPr>
                  <a:defRPr/>
                </a:pPr>
                <a:r>
                  <a:rPr lang="en-GB"/>
                  <a:t>BOT (Billions of US $ )</a:t>
                </a:r>
              </a:p>
            </c:rich>
          </c:tx>
          <c:overlay val="0"/>
        </c:title>
        <c:numFmt formatCode="General" sourceLinked="1"/>
        <c:majorTickMark val="out"/>
        <c:minorTickMark val="none"/>
        <c:tickLblPos val="nextTo"/>
        <c:crossAx val="240351552"/>
        <c:crosses val="autoZero"/>
        <c:crossBetween val="midCat"/>
      </c:valAx>
      <c:valAx>
        <c:axId val="240351552"/>
        <c:scaling>
          <c:orientation val="minMax"/>
        </c:scaling>
        <c:delete val="0"/>
        <c:axPos val="l"/>
        <c:title>
          <c:tx>
            <c:rich>
              <a:bodyPr/>
              <a:lstStyle/>
              <a:p>
                <a:pPr>
                  <a:defRPr/>
                </a:pPr>
                <a:r>
                  <a:rPr lang="en-GB"/>
                  <a:t>GDP (Billions of US $) </a:t>
                </a:r>
              </a:p>
            </c:rich>
          </c:tx>
          <c:layout>
            <c:manualLayout>
              <c:xMode val="edge"/>
              <c:yMode val="edge"/>
              <c:x val="3.5333631087956813E-2"/>
              <c:y val="0.19337132968786516"/>
            </c:manualLayout>
          </c:layout>
          <c:overlay val="0"/>
        </c:title>
        <c:numFmt formatCode="0" sourceLinked="0"/>
        <c:majorTickMark val="out"/>
        <c:minorTickMark val="none"/>
        <c:tickLblPos val="nextTo"/>
        <c:crossAx val="240349904"/>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Crude Birth Rate (per 1000 population) Line Fit  Plot</a:t>
            </a:r>
          </a:p>
        </c:rich>
      </c:tx>
      <c:overlay val="0"/>
    </c:title>
    <c:autoTitleDeleted val="0"/>
    <c:plotArea>
      <c:layout/>
      <c:scatterChart>
        <c:scatterStyle val="lineMarker"/>
        <c:varyColors val="0"/>
        <c:ser>
          <c:idx val="0"/>
          <c:order val="0"/>
          <c:tx>
            <c:v>GDP (Billions of US $) </c:v>
          </c:tx>
          <c:spPr>
            <a:ln w="19050">
              <a:noFill/>
            </a:ln>
          </c:spPr>
          <c:xVal>
            <c:numRef>
              <c:f>Modelling!$G$7:$G$65</c:f>
              <c:numCache>
                <c:formatCode>General</c:formatCode>
                <c:ptCount val="59"/>
                <c:pt idx="0">
                  <c:v>35.200000000000003</c:v>
                </c:pt>
                <c:pt idx="1">
                  <c:v>33.700000000000003</c:v>
                </c:pt>
                <c:pt idx="2">
                  <c:v>33.200000000000003</c:v>
                </c:pt>
                <c:pt idx="3">
                  <c:v>31.6</c:v>
                </c:pt>
                <c:pt idx="4">
                  <c:v>29.5</c:v>
                </c:pt>
                <c:pt idx="5">
                  <c:v>28.3</c:v>
                </c:pt>
                <c:pt idx="6">
                  <c:v>25.6</c:v>
                </c:pt>
                <c:pt idx="7">
                  <c:v>23.5</c:v>
                </c:pt>
                <c:pt idx="8">
                  <c:v>21.8</c:v>
                </c:pt>
                <c:pt idx="9">
                  <c:v>22.1</c:v>
                </c:pt>
                <c:pt idx="10">
                  <c:v>22.3</c:v>
                </c:pt>
                <c:pt idx="11">
                  <c:v>23.1</c:v>
                </c:pt>
                <c:pt idx="12">
                  <c:v>22</c:v>
                </c:pt>
                <c:pt idx="13">
                  <c:v>19.399999999999999</c:v>
                </c:pt>
                <c:pt idx="14">
                  <c:v>17.7</c:v>
                </c:pt>
                <c:pt idx="15">
                  <c:v>18.7</c:v>
                </c:pt>
                <c:pt idx="16">
                  <c:v>16.5</c:v>
                </c:pt>
                <c:pt idx="17">
                  <c:v>16.8</c:v>
                </c:pt>
                <c:pt idx="18">
                  <c:v>17.100000000000001</c:v>
                </c:pt>
                <c:pt idx="19">
                  <c:v>17.600000000000001</c:v>
                </c:pt>
                <c:pt idx="20">
                  <c:v>17.600000000000001</c:v>
                </c:pt>
                <c:pt idx="21">
                  <c:v>17.5</c:v>
                </c:pt>
                <c:pt idx="22">
                  <c:v>16.3</c:v>
                </c:pt>
                <c:pt idx="23">
                  <c:v>16.5</c:v>
                </c:pt>
                <c:pt idx="24">
                  <c:v>16.600000000000001</c:v>
                </c:pt>
                <c:pt idx="25">
                  <c:v>14.8</c:v>
                </c:pt>
                <c:pt idx="26">
                  <c:v>16.600000000000001</c:v>
                </c:pt>
                <c:pt idx="27">
                  <c:v>19.8</c:v>
                </c:pt>
                <c:pt idx="28">
                  <c:v>17.5</c:v>
                </c:pt>
                <c:pt idx="29">
                  <c:v>18.2</c:v>
                </c:pt>
                <c:pt idx="30">
                  <c:v>17.100000000000001</c:v>
                </c:pt>
                <c:pt idx="31">
                  <c:v>16.8</c:v>
                </c:pt>
                <c:pt idx="32">
                  <c:v>16.8</c:v>
                </c:pt>
                <c:pt idx="33">
                  <c:v>16.2</c:v>
                </c:pt>
                <c:pt idx="34">
                  <c:v>15.6</c:v>
                </c:pt>
                <c:pt idx="35">
                  <c:v>15.2</c:v>
                </c:pt>
                <c:pt idx="36">
                  <c:v>14.5</c:v>
                </c:pt>
                <c:pt idx="37">
                  <c:v>13.1</c:v>
                </c:pt>
                <c:pt idx="38">
                  <c:v>12.8</c:v>
                </c:pt>
                <c:pt idx="39">
                  <c:v>13.7</c:v>
                </c:pt>
                <c:pt idx="40">
                  <c:v>11.8</c:v>
                </c:pt>
                <c:pt idx="41">
                  <c:v>11.4</c:v>
                </c:pt>
                <c:pt idx="42">
                  <c:v>10.5</c:v>
                </c:pt>
                <c:pt idx="43">
                  <c:v>10.3</c:v>
                </c:pt>
                <c:pt idx="44">
                  <c:v>10.199999999999999</c:v>
                </c:pt>
                <c:pt idx="45">
                  <c:v>10.3</c:v>
                </c:pt>
                <c:pt idx="46">
                  <c:v>10.3</c:v>
                </c:pt>
                <c:pt idx="47">
                  <c:v>10.199999999999999</c:v>
                </c:pt>
                <c:pt idx="48">
                  <c:v>9.9</c:v>
                </c:pt>
                <c:pt idx="49">
                  <c:v>9.3000000000000007</c:v>
                </c:pt>
                <c:pt idx="50">
                  <c:v>9.5</c:v>
                </c:pt>
                <c:pt idx="51">
                  <c:v>10.1</c:v>
                </c:pt>
                <c:pt idx="52">
                  <c:v>9.3000000000000007</c:v>
                </c:pt>
                <c:pt idx="53">
                  <c:v>9.8000000000000007</c:v>
                </c:pt>
                <c:pt idx="54">
                  <c:v>9.6999999999999993</c:v>
                </c:pt>
                <c:pt idx="55">
                  <c:v>9.4</c:v>
                </c:pt>
                <c:pt idx="56">
                  <c:v>8.9</c:v>
                </c:pt>
                <c:pt idx="57">
                  <c:v>8.8000000000000007</c:v>
                </c:pt>
                <c:pt idx="58">
                  <c:v>8.8000000000000007</c:v>
                </c:pt>
              </c:numCache>
            </c:numRef>
          </c:xVal>
          <c:yVal>
            <c:numRef>
              <c:f>Modelling!$C$7:$C$65</c:f>
              <c:numCache>
                <c:formatCode>General</c:formatCode>
                <c:ptCount val="59"/>
                <c:pt idx="0" formatCode="0.00000000">
                  <c:v>0.76463478374490002</c:v>
                </c:pt>
                <c:pt idx="1">
                  <c:v>0.82624460995689997</c:v>
                </c:pt>
                <c:pt idx="2">
                  <c:v>0.91761400757870004</c:v>
                </c:pt>
                <c:pt idx="3">
                  <c:v>0.89415915327319995</c:v>
                </c:pt>
                <c:pt idx="4">
                  <c:v>0.9746504638704</c:v>
                </c:pt>
                <c:pt idx="5">
                  <c:v>1.0964327714622</c:v>
                </c:pt>
                <c:pt idx="6">
                  <c:v>1.2380439043511999</c:v>
                </c:pt>
                <c:pt idx="7">
                  <c:v>1.4257154057232999</c:v>
                </c:pt>
                <c:pt idx="8">
                  <c:v>1.6599046125701999</c:v>
                </c:pt>
                <c:pt idx="9">
                  <c:v>1.9205866980269</c:v>
                </c:pt>
                <c:pt idx="10">
                  <c:v>2.2637854436169</c:v>
                </c:pt>
                <c:pt idx="11">
                  <c:v>2.7214409807585001</c:v>
                </c:pt>
                <c:pt idx="12">
                  <c:v>3.6962133333332998</c:v>
                </c:pt>
                <c:pt idx="13">
                  <c:v>5.2215349556442003</c:v>
                </c:pt>
                <c:pt idx="14">
                  <c:v>5.6336739299929999</c:v>
                </c:pt>
                <c:pt idx="15">
                  <c:v>6.3270779741069996</c:v>
                </c:pt>
                <c:pt idx="16">
                  <c:v>6.6185850736603999</c:v>
                </c:pt>
                <c:pt idx="17">
                  <c:v>7.5171763548413999</c:v>
                </c:pt>
                <c:pt idx="18">
                  <c:v>9.2969217238346999</c:v>
                </c:pt>
                <c:pt idx="19">
                  <c:v>11.896256782857</c:v>
                </c:pt>
                <c:pt idx="20">
                  <c:v>14.175228843638999</c:v>
                </c:pt>
                <c:pt idx="21">
                  <c:v>16.084252378473</c:v>
                </c:pt>
                <c:pt idx="22">
                  <c:v>17.784112149533001</c:v>
                </c:pt>
                <c:pt idx="23">
                  <c:v>19.749361097965</c:v>
                </c:pt>
                <c:pt idx="24">
                  <c:v>19.156532745768999</c:v>
                </c:pt>
                <c:pt idx="25">
                  <c:v>18.586746056997001</c:v>
                </c:pt>
                <c:pt idx="26">
                  <c:v>20.919215578212999</c:v>
                </c:pt>
                <c:pt idx="27">
                  <c:v>25.371462488129001</c:v>
                </c:pt>
                <c:pt idx="28">
                  <c:v>30.465364738620998</c:v>
                </c:pt>
                <c:pt idx="29">
                  <c:v>36.144336768701997</c:v>
                </c:pt>
                <c:pt idx="30">
                  <c:v>45.466164978291999</c:v>
                </c:pt>
                <c:pt idx="31">
                  <c:v>52.130263965623001</c:v>
                </c:pt>
                <c:pt idx="32">
                  <c:v>60.603478153236999</c:v>
                </c:pt>
                <c:pt idx="33">
                  <c:v>73.690847191304996</c:v>
                </c:pt>
                <c:pt idx="34">
                  <c:v>87.810991957105003</c:v>
                </c:pt>
                <c:pt idx="35">
                  <c:v>96.295886524823004</c:v>
                </c:pt>
                <c:pt idx="36">
                  <c:v>100.12419181033999</c:v>
                </c:pt>
                <c:pt idx="37">
                  <c:v>85.728310229445</c:v>
                </c:pt>
                <c:pt idx="38">
                  <c:v>86.284660766962006</c:v>
                </c:pt>
                <c:pt idx="39">
                  <c:v>96.074477958236997</c:v>
                </c:pt>
                <c:pt idx="40">
                  <c:v>89.794943349891</c:v>
                </c:pt>
                <c:pt idx="41">
                  <c:v>92.537752708588997</c:v>
                </c:pt>
                <c:pt idx="42">
                  <c:v>97.645448283779004</c:v>
                </c:pt>
                <c:pt idx="43">
                  <c:v>115.03549875754</c:v>
                </c:pt>
                <c:pt idx="44">
                  <c:v>127.80761836097</c:v>
                </c:pt>
                <c:pt idx="45">
                  <c:v>148.63037321416999</c:v>
                </c:pt>
                <c:pt idx="46">
                  <c:v>180.94194147701</c:v>
                </c:pt>
                <c:pt idx="47">
                  <c:v>193.61198671284001</c:v>
                </c:pt>
                <c:pt idx="48">
                  <c:v>194.15228600894</c:v>
                </c:pt>
                <c:pt idx="49">
                  <c:v>239.80938760543</c:v>
                </c:pt>
                <c:pt idx="50">
                  <c:v>279.35116870727001</c:v>
                </c:pt>
                <c:pt idx="51">
                  <c:v>295.08722093301998</c:v>
                </c:pt>
                <c:pt idx="52">
                  <c:v>307.57636058499003</c:v>
                </c:pt>
                <c:pt idx="53">
                  <c:v>314.85115618341001</c:v>
                </c:pt>
                <c:pt idx="54">
                  <c:v>308.00414605761</c:v>
                </c:pt>
                <c:pt idx="55">
                  <c:v>318.65233441910999</c:v>
                </c:pt>
                <c:pt idx="56">
                  <c:v>341.86334998913998</c:v>
                </c:pt>
                <c:pt idx="57">
                  <c:v>373.21708185053001</c:v>
                </c:pt>
                <c:pt idx="58">
                  <c:v>372.06252748864</c:v>
                </c:pt>
              </c:numCache>
            </c:numRef>
          </c:yVal>
          <c:smooth val="0"/>
          <c:extLst>
            <c:ext xmlns:c16="http://schemas.microsoft.com/office/drawing/2014/chart" uri="{C3380CC4-5D6E-409C-BE32-E72D297353CC}">
              <c16:uniqueId val="{00000001-18CD-8141-A922-6C71974D702E}"/>
            </c:ext>
          </c:extLst>
        </c:ser>
        <c:ser>
          <c:idx val="1"/>
          <c:order val="1"/>
          <c:tx>
            <c:v>Predicted GDP (Billions of US $) </c:v>
          </c:tx>
          <c:spPr>
            <a:ln w="19050">
              <a:noFill/>
            </a:ln>
          </c:spPr>
          <c:xVal>
            <c:numRef>
              <c:f>Modelling!$G$7:$G$65</c:f>
              <c:numCache>
                <c:formatCode>General</c:formatCode>
                <c:ptCount val="59"/>
                <c:pt idx="0">
                  <c:v>35.200000000000003</c:v>
                </c:pt>
                <c:pt idx="1">
                  <c:v>33.700000000000003</c:v>
                </c:pt>
                <c:pt idx="2">
                  <c:v>33.200000000000003</c:v>
                </c:pt>
                <c:pt idx="3">
                  <c:v>31.6</c:v>
                </c:pt>
                <c:pt idx="4">
                  <c:v>29.5</c:v>
                </c:pt>
                <c:pt idx="5">
                  <c:v>28.3</c:v>
                </c:pt>
                <c:pt idx="6">
                  <c:v>25.6</c:v>
                </c:pt>
                <c:pt idx="7">
                  <c:v>23.5</c:v>
                </c:pt>
                <c:pt idx="8">
                  <c:v>21.8</c:v>
                </c:pt>
                <c:pt idx="9">
                  <c:v>22.1</c:v>
                </c:pt>
                <c:pt idx="10">
                  <c:v>22.3</c:v>
                </c:pt>
                <c:pt idx="11">
                  <c:v>23.1</c:v>
                </c:pt>
                <c:pt idx="12">
                  <c:v>22</c:v>
                </c:pt>
                <c:pt idx="13">
                  <c:v>19.399999999999999</c:v>
                </c:pt>
                <c:pt idx="14">
                  <c:v>17.7</c:v>
                </c:pt>
                <c:pt idx="15">
                  <c:v>18.7</c:v>
                </c:pt>
                <c:pt idx="16">
                  <c:v>16.5</c:v>
                </c:pt>
                <c:pt idx="17">
                  <c:v>16.8</c:v>
                </c:pt>
                <c:pt idx="18">
                  <c:v>17.100000000000001</c:v>
                </c:pt>
                <c:pt idx="19">
                  <c:v>17.600000000000001</c:v>
                </c:pt>
                <c:pt idx="20">
                  <c:v>17.600000000000001</c:v>
                </c:pt>
                <c:pt idx="21">
                  <c:v>17.5</c:v>
                </c:pt>
                <c:pt idx="22">
                  <c:v>16.3</c:v>
                </c:pt>
                <c:pt idx="23">
                  <c:v>16.5</c:v>
                </c:pt>
                <c:pt idx="24">
                  <c:v>16.600000000000001</c:v>
                </c:pt>
                <c:pt idx="25">
                  <c:v>14.8</c:v>
                </c:pt>
                <c:pt idx="26">
                  <c:v>16.600000000000001</c:v>
                </c:pt>
                <c:pt idx="27">
                  <c:v>19.8</c:v>
                </c:pt>
                <c:pt idx="28">
                  <c:v>17.5</c:v>
                </c:pt>
                <c:pt idx="29">
                  <c:v>18.2</c:v>
                </c:pt>
                <c:pt idx="30">
                  <c:v>17.100000000000001</c:v>
                </c:pt>
                <c:pt idx="31">
                  <c:v>16.8</c:v>
                </c:pt>
                <c:pt idx="32">
                  <c:v>16.8</c:v>
                </c:pt>
                <c:pt idx="33">
                  <c:v>16.2</c:v>
                </c:pt>
                <c:pt idx="34">
                  <c:v>15.6</c:v>
                </c:pt>
                <c:pt idx="35">
                  <c:v>15.2</c:v>
                </c:pt>
                <c:pt idx="36">
                  <c:v>14.5</c:v>
                </c:pt>
                <c:pt idx="37">
                  <c:v>13.1</c:v>
                </c:pt>
                <c:pt idx="38">
                  <c:v>12.8</c:v>
                </c:pt>
                <c:pt idx="39">
                  <c:v>13.7</c:v>
                </c:pt>
                <c:pt idx="40">
                  <c:v>11.8</c:v>
                </c:pt>
                <c:pt idx="41">
                  <c:v>11.4</c:v>
                </c:pt>
                <c:pt idx="42">
                  <c:v>10.5</c:v>
                </c:pt>
                <c:pt idx="43">
                  <c:v>10.3</c:v>
                </c:pt>
                <c:pt idx="44">
                  <c:v>10.199999999999999</c:v>
                </c:pt>
                <c:pt idx="45">
                  <c:v>10.3</c:v>
                </c:pt>
                <c:pt idx="46">
                  <c:v>10.3</c:v>
                </c:pt>
                <c:pt idx="47">
                  <c:v>10.199999999999999</c:v>
                </c:pt>
                <c:pt idx="48">
                  <c:v>9.9</c:v>
                </c:pt>
                <c:pt idx="49">
                  <c:v>9.3000000000000007</c:v>
                </c:pt>
                <c:pt idx="50">
                  <c:v>9.5</c:v>
                </c:pt>
                <c:pt idx="51">
                  <c:v>10.1</c:v>
                </c:pt>
                <c:pt idx="52">
                  <c:v>9.3000000000000007</c:v>
                </c:pt>
                <c:pt idx="53">
                  <c:v>9.8000000000000007</c:v>
                </c:pt>
                <c:pt idx="54">
                  <c:v>9.6999999999999993</c:v>
                </c:pt>
                <c:pt idx="55">
                  <c:v>9.4</c:v>
                </c:pt>
                <c:pt idx="56">
                  <c:v>8.9</c:v>
                </c:pt>
                <c:pt idx="57">
                  <c:v>8.8000000000000007</c:v>
                </c:pt>
                <c:pt idx="58">
                  <c:v>8.8000000000000007</c:v>
                </c:pt>
              </c:numCache>
            </c:numRef>
          </c:xVal>
          <c:yVal>
            <c:numRef>
              <c:f>Modelling!$W$9:$W$67</c:f>
              <c:numCache>
                <c:formatCode>General</c:formatCode>
                <c:ptCount val="59"/>
                <c:pt idx="0">
                  <c:v>-0.43471401674170451</c:v>
                </c:pt>
                <c:pt idx="1">
                  <c:v>-0.49732798475469053</c:v>
                </c:pt>
                <c:pt idx="2">
                  <c:v>-1.7038614024858418</c:v>
                </c:pt>
                <c:pt idx="3">
                  <c:v>-0.23777287048868345</c:v>
                </c:pt>
                <c:pt idx="4">
                  <c:v>1.5191841777461335</c:v>
                </c:pt>
                <c:pt idx="5">
                  <c:v>2.5471715178759098</c:v>
                </c:pt>
                <c:pt idx="6">
                  <c:v>4.7075884295544341</c:v>
                </c:pt>
                <c:pt idx="7">
                  <c:v>6.5827512542803639</c:v>
                </c:pt>
                <c:pt idx="8">
                  <c:v>7.8535196889990537</c:v>
                </c:pt>
                <c:pt idx="9">
                  <c:v>6.9534909196930457</c:v>
                </c:pt>
                <c:pt idx="10">
                  <c:v>6.5027447870059056</c:v>
                </c:pt>
                <c:pt idx="11">
                  <c:v>6.0392657936070968</c:v>
                </c:pt>
                <c:pt idx="12">
                  <c:v>6.7766652688008975</c:v>
                </c:pt>
                <c:pt idx="13">
                  <c:v>7.4241689283736108</c:v>
                </c:pt>
                <c:pt idx="14">
                  <c:v>10.486917827390927</c:v>
                </c:pt>
                <c:pt idx="15">
                  <c:v>10.193416092203089</c:v>
                </c:pt>
                <c:pt idx="16">
                  <c:v>13.143820895002852</c:v>
                </c:pt>
                <c:pt idx="17">
                  <c:v>12.31346693638821</c:v>
                </c:pt>
                <c:pt idx="18">
                  <c:v>12.700781463994074</c:v>
                </c:pt>
                <c:pt idx="19">
                  <c:v>12.57008560668938</c:v>
                </c:pt>
                <c:pt idx="20">
                  <c:v>15.200051123203055</c:v>
                </c:pt>
                <c:pt idx="21">
                  <c:v>17.525530850182278</c:v>
                </c:pt>
                <c:pt idx="22">
                  <c:v>21.437676862058201</c:v>
                </c:pt>
                <c:pt idx="23">
                  <c:v>20.37245079150977</c:v>
                </c:pt>
                <c:pt idx="24">
                  <c:v>20.322650679997047</c:v>
                </c:pt>
                <c:pt idx="25">
                  <c:v>23.006441603672798</c:v>
                </c:pt>
                <c:pt idx="26">
                  <c:v>21.523118507781589</c:v>
                </c:pt>
                <c:pt idx="27">
                  <c:v>24.633830826924662</c:v>
                </c:pt>
                <c:pt idx="28">
                  <c:v>31.218029284199297</c:v>
                </c:pt>
                <c:pt idx="29">
                  <c:v>33.042109575304536</c:v>
                </c:pt>
                <c:pt idx="30">
                  <c:v>43.580415232953456</c:v>
                </c:pt>
                <c:pt idx="31">
                  <c:v>46.48064974929936</c:v>
                </c:pt>
                <c:pt idx="32">
                  <c:v>46.820660610338919</c:v>
                </c:pt>
                <c:pt idx="33">
                  <c:v>67.412989107990825</c:v>
                </c:pt>
                <c:pt idx="34">
                  <c:v>77.4424243408655</c:v>
                </c:pt>
                <c:pt idx="35">
                  <c:v>81.140602743210707</c:v>
                </c:pt>
                <c:pt idx="36">
                  <c:v>78.026293949017131</c:v>
                </c:pt>
                <c:pt idx="37">
                  <c:v>91.697959243452303</c:v>
                </c:pt>
                <c:pt idx="38">
                  <c:v>77.1639972391432</c:v>
                </c:pt>
                <c:pt idx="39">
                  <c:v>64.79523098456221</c:v>
                </c:pt>
                <c:pt idx="40">
                  <c:v>74.624971413367106</c:v>
                </c:pt>
                <c:pt idx="41">
                  <c:v>80.76181300387907</c:v>
                </c:pt>
                <c:pt idx="42">
                  <c:v>114.6696914498705</c:v>
                </c:pt>
                <c:pt idx="43">
                  <c:v>129.24265645352463</c:v>
                </c:pt>
                <c:pt idx="44">
                  <c:v>160.26846991716965</c:v>
                </c:pt>
                <c:pt idx="45">
                  <c:v>189.67277525998912</c:v>
                </c:pt>
                <c:pt idx="46">
                  <c:v>231.08775525585625</c:v>
                </c:pt>
                <c:pt idx="47">
                  <c:v>178.21896425571359</c:v>
                </c:pt>
                <c:pt idx="48">
                  <c:v>195.04019907497531</c:v>
                </c:pt>
                <c:pt idx="49">
                  <c:v>252.47571945532025</c:v>
                </c:pt>
                <c:pt idx="50">
                  <c:v>296.90709666527016</c:v>
                </c:pt>
                <c:pt idx="51">
                  <c:v>274.73955291634201</c:v>
                </c:pt>
                <c:pt idx="52">
                  <c:v>271.25007166460949</c:v>
                </c:pt>
                <c:pt idx="53">
                  <c:v>279.07085414116693</c:v>
                </c:pt>
                <c:pt idx="54">
                  <c:v>313.33437008925307</c:v>
                </c:pt>
                <c:pt idx="55">
                  <c:v>310.89431899589016</c:v>
                </c:pt>
                <c:pt idx="56">
                  <c:v>321.22083872668452</c:v>
                </c:pt>
                <c:pt idx="57">
                  <c:v>386.24123610539112</c:v>
                </c:pt>
                <c:pt idx="58">
                  <c:v>378.18329057441855</c:v>
                </c:pt>
              </c:numCache>
            </c:numRef>
          </c:yVal>
          <c:smooth val="0"/>
          <c:extLst>
            <c:ext xmlns:c16="http://schemas.microsoft.com/office/drawing/2014/chart" uri="{C3380CC4-5D6E-409C-BE32-E72D297353CC}">
              <c16:uniqueId val="{00000002-18CD-8141-A922-6C71974D702E}"/>
            </c:ext>
          </c:extLst>
        </c:ser>
        <c:dLbls>
          <c:showLegendKey val="0"/>
          <c:showVal val="0"/>
          <c:showCatName val="0"/>
          <c:showSerName val="0"/>
          <c:showPercent val="0"/>
          <c:showBubbleSize val="0"/>
        </c:dLbls>
        <c:axId val="240380320"/>
        <c:axId val="240381968"/>
      </c:scatterChart>
      <c:valAx>
        <c:axId val="240380320"/>
        <c:scaling>
          <c:orientation val="minMax"/>
        </c:scaling>
        <c:delete val="0"/>
        <c:axPos val="b"/>
        <c:title>
          <c:tx>
            <c:rich>
              <a:bodyPr/>
              <a:lstStyle/>
              <a:p>
                <a:pPr>
                  <a:defRPr/>
                </a:pPr>
                <a:r>
                  <a:rPr lang="en-GB"/>
                  <a:t>Crude Birth Rate (per 1000 population)</a:t>
                </a:r>
              </a:p>
            </c:rich>
          </c:tx>
          <c:overlay val="0"/>
        </c:title>
        <c:numFmt formatCode="General" sourceLinked="1"/>
        <c:majorTickMark val="out"/>
        <c:minorTickMark val="none"/>
        <c:tickLblPos val="nextTo"/>
        <c:crossAx val="240381968"/>
        <c:crosses val="autoZero"/>
        <c:crossBetween val="midCat"/>
      </c:valAx>
      <c:valAx>
        <c:axId val="240381968"/>
        <c:scaling>
          <c:orientation val="minMax"/>
        </c:scaling>
        <c:delete val="0"/>
        <c:axPos val="l"/>
        <c:title>
          <c:tx>
            <c:rich>
              <a:bodyPr/>
              <a:lstStyle/>
              <a:p>
                <a:pPr>
                  <a:defRPr/>
                </a:pPr>
                <a:r>
                  <a:rPr lang="en-GB"/>
                  <a:t>GDP (Billions of US $) </a:t>
                </a:r>
              </a:p>
            </c:rich>
          </c:tx>
          <c:layout>
            <c:manualLayout>
              <c:xMode val="edge"/>
              <c:yMode val="edge"/>
              <c:x val="2.4110791589907365E-2"/>
              <c:y val="0.24804970823530534"/>
            </c:manualLayout>
          </c:layout>
          <c:overlay val="0"/>
        </c:title>
        <c:numFmt formatCode="0" sourceLinked="0"/>
        <c:majorTickMark val="out"/>
        <c:minorTickMark val="none"/>
        <c:tickLblPos val="nextTo"/>
        <c:crossAx val="240380320"/>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Normal Probability Plot</a:t>
            </a:r>
          </a:p>
        </c:rich>
      </c:tx>
      <c:overlay val="0"/>
    </c:title>
    <c:autoTitleDeleted val="0"/>
    <c:plotArea>
      <c:layout/>
      <c:scatterChart>
        <c:scatterStyle val="lineMarker"/>
        <c:varyColors val="0"/>
        <c:ser>
          <c:idx val="0"/>
          <c:order val="0"/>
          <c:spPr>
            <a:ln w="19050">
              <a:noFill/>
            </a:ln>
          </c:spPr>
          <c:xVal>
            <c:numRef>
              <c:f>Modelling!$AA$9:$AA$67</c:f>
              <c:numCache>
                <c:formatCode>General</c:formatCode>
                <c:ptCount val="59"/>
                <c:pt idx="0">
                  <c:v>0.84745762711864403</c:v>
                </c:pt>
                <c:pt idx="1">
                  <c:v>2.5423728813559321</c:v>
                </c:pt>
                <c:pt idx="2">
                  <c:v>4.2372881355932197</c:v>
                </c:pt>
                <c:pt idx="3">
                  <c:v>5.9322033898305087</c:v>
                </c:pt>
                <c:pt idx="4">
                  <c:v>7.6271186440677958</c:v>
                </c:pt>
                <c:pt idx="5">
                  <c:v>9.322033898305083</c:v>
                </c:pt>
                <c:pt idx="6">
                  <c:v>11.016949152542372</c:v>
                </c:pt>
                <c:pt idx="7">
                  <c:v>12.711864406779661</c:v>
                </c:pt>
                <c:pt idx="8">
                  <c:v>14.406779661016948</c:v>
                </c:pt>
                <c:pt idx="9">
                  <c:v>16.101694915254235</c:v>
                </c:pt>
                <c:pt idx="10">
                  <c:v>17.796610169491522</c:v>
                </c:pt>
                <c:pt idx="11">
                  <c:v>19.491525423728813</c:v>
                </c:pt>
                <c:pt idx="12">
                  <c:v>21.1864406779661</c:v>
                </c:pt>
                <c:pt idx="13">
                  <c:v>22.881355932203387</c:v>
                </c:pt>
                <c:pt idx="14">
                  <c:v>24.576271186440678</c:v>
                </c:pt>
                <c:pt idx="15">
                  <c:v>26.271186440677965</c:v>
                </c:pt>
                <c:pt idx="16">
                  <c:v>27.966101694915253</c:v>
                </c:pt>
                <c:pt idx="17">
                  <c:v>29.66101694915254</c:v>
                </c:pt>
                <c:pt idx="18">
                  <c:v>31.355932203389827</c:v>
                </c:pt>
                <c:pt idx="19">
                  <c:v>33.050847457627114</c:v>
                </c:pt>
                <c:pt idx="20">
                  <c:v>34.745762711864401</c:v>
                </c:pt>
                <c:pt idx="21">
                  <c:v>36.440677966101696</c:v>
                </c:pt>
                <c:pt idx="22">
                  <c:v>38.135593220338983</c:v>
                </c:pt>
                <c:pt idx="23">
                  <c:v>39.83050847457627</c:v>
                </c:pt>
                <c:pt idx="24">
                  <c:v>41.525423728813557</c:v>
                </c:pt>
                <c:pt idx="25">
                  <c:v>43.220338983050844</c:v>
                </c:pt>
                <c:pt idx="26">
                  <c:v>44.915254237288131</c:v>
                </c:pt>
                <c:pt idx="27">
                  <c:v>46.610169491525419</c:v>
                </c:pt>
                <c:pt idx="28">
                  <c:v>48.305084745762713</c:v>
                </c:pt>
                <c:pt idx="29">
                  <c:v>50</c:v>
                </c:pt>
                <c:pt idx="30">
                  <c:v>51.694915254237287</c:v>
                </c:pt>
                <c:pt idx="31">
                  <c:v>53.389830508474574</c:v>
                </c:pt>
                <c:pt idx="32">
                  <c:v>55.084745762711862</c:v>
                </c:pt>
                <c:pt idx="33">
                  <c:v>56.779661016949149</c:v>
                </c:pt>
                <c:pt idx="34">
                  <c:v>58.474576271186436</c:v>
                </c:pt>
                <c:pt idx="35">
                  <c:v>60.169491525423723</c:v>
                </c:pt>
                <c:pt idx="36">
                  <c:v>61.86440677966101</c:v>
                </c:pt>
                <c:pt idx="37">
                  <c:v>63.559322033898304</c:v>
                </c:pt>
                <c:pt idx="38">
                  <c:v>65.254237288135585</c:v>
                </c:pt>
                <c:pt idx="39">
                  <c:v>66.949152542372872</c:v>
                </c:pt>
                <c:pt idx="40">
                  <c:v>68.644067796610159</c:v>
                </c:pt>
                <c:pt idx="41">
                  <c:v>70.33898305084746</c:v>
                </c:pt>
                <c:pt idx="42">
                  <c:v>72.033898305084747</c:v>
                </c:pt>
                <c:pt idx="43">
                  <c:v>73.728813559322035</c:v>
                </c:pt>
                <c:pt idx="44">
                  <c:v>75.423728813559322</c:v>
                </c:pt>
                <c:pt idx="45">
                  <c:v>77.118644067796609</c:v>
                </c:pt>
                <c:pt idx="46">
                  <c:v>78.813559322033896</c:v>
                </c:pt>
                <c:pt idx="47">
                  <c:v>80.508474576271183</c:v>
                </c:pt>
                <c:pt idx="48">
                  <c:v>82.20338983050847</c:v>
                </c:pt>
                <c:pt idx="49">
                  <c:v>83.898305084745758</c:v>
                </c:pt>
                <c:pt idx="50">
                  <c:v>85.593220338983045</c:v>
                </c:pt>
                <c:pt idx="51">
                  <c:v>87.288135593220332</c:v>
                </c:pt>
                <c:pt idx="52">
                  <c:v>88.983050847457619</c:v>
                </c:pt>
                <c:pt idx="53">
                  <c:v>90.677966101694906</c:v>
                </c:pt>
                <c:pt idx="54">
                  <c:v>92.372881355932194</c:v>
                </c:pt>
                <c:pt idx="55">
                  <c:v>94.067796610169481</c:v>
                </c:pt>
                <c:pt idx="56">
                  <c:v>95.762711864406782</c:v>
                </c:pt>
                <c:pt idx="57">
                  <c:v>97.457627118644069</c:v>
                </c:pt>
                <c:pt idx="58">
                  <c:v>99.152542372881356</c:v>
                </c:pt>
              </c:numCache>
            </c:numRef>
          </c:xVal>
          <c:yVal>
            <c:numRef>
              <c:f>Modelling!$AB$9:$AB$67</c:f>
              <c:numCache>
                <c:formatCode>General</c:formatCode>
                <c:ptCount val="59"/>
                <c:pt idx="0">
                  <c:v>0.76463478374490002</c:v>
                </c:pt>
                <c:pt idx="1">
                  <c:v>0.82624460995689997</c:v>
                </c:pt>
                <c:pt idx="2">
                  <c:v>0.89415915327319995</c:v>
                </c:pt>
                <c:pt idx="3">
                  <c:v>0.91761400757870004</c:v>
                </c:pt>
                <c:pt idx="4">
                  <c:v>0.9746504638704</c:v>
                </c:pt>
                <c:pt idx="5">
                  <c:v>1.0964327714622</c:v>
                </c:pt>
                <c:pt idx="6">
                  <c:v>1.2380439043511999</c:v>
                </c:pt>
                <c:pt idx="7">
                  <c:v>1.4257154057232999</c:v>
                </c:pt>
                <c:pt idx="8">
                  <c:v>1.6599046125701999</c:v>
                </c:pt>
                <c:pt idx="9">
                  <c:v>1.9205866980269</c:v>
                </c:pt>
                <c:pt idx="10">
                  <c:v>2.2637854436169</c:v>
                </c:pt>
                <c:pt idx="11">
                  <c:v>2.7214409807585001</c:v>
                </c:pt>
                <c:pt idx="12">
                  <c:v>3.6962133333332998</c:v>
                </c:pt>
                <c:pt idx="13">
                  <c:v>5.2215349556442003</c:v>
                </c:pt>
                <c:pt idx="14">
                  <c:v>5.6336739299929999</c:v>
                </c:pt>
                <c:pt idx="15">
                  <c:v>6.3270779741069996</c:v>
                </c:pt>
                <c:pt idx="16">
                  <c:v>6.6185850736603999</c:v>
                </c:pt>
                <c:pt idx="17">
                  <c:v>7.5171763548413999</c:v>
                </c:pt>
                <c:pt idx="18">
                  <c:v>9.2969217238346999</c:v>
                </c:pt>
                <c:pt idx="19">
                  <c:v>11.896256782857</c:v>
                </c:pt>
                <c:pt idx="20">
                  <c:v>14.175228843638999</c:v>
                </c:pt>
                <c:pt idx="21">
                  <c:v>16.084252378473</c:v>
                </c:pt>
                <c:pt idx="22">
                  <c:v>17.784112149533001</c:v>
                </c:pt>
                <c:pt idx="23">
                  <c:v>18.586746056997001</c:v>
                </c:pt>
                <c:pt idx="24">
                  <c:v>19.156532745768999</c:v>
                </c:pt>
                <c:pt idx="25">
                  <c:v>19.749361097965</c:v>
                </c:pt>
                <c:pt idx="26">
                  <c:v>20.919215578212999</c:v>
                </c:pt>
                <c:pt idx="27">
                  <c:v>25.371462488129001</c:v>
                </c:pt>
                <c:pt idx="28">
                  <c:v>30.465364738620998</c:v>
                </c:pt>
                <c:pt idx="29">
                  <c:v>36.144336768701997</c:v>
                </c:pt>
                <c:pt idx="30">
                  <c:v>45.466164978291999</c:v>
                </c:pt>
                <c:pt idx="31">
                  <c:v>52.130263965623001</c:v>
                </c:pt>
                <c:pt idx="32">
                  <c:v>60.603478153236999</c:v>
                </c:pt>
                <c:pt idx="33">
                  <c:v>73.690847191304996</c:v>
                </c:pt>
                <c:pt idx="34">
                  <c:v>85.728310229445</c:v>
                </c:pt>
                <c:pt idx="35">
                  <c:v>86.284660766962006</c:v>
                </c:pt>
                <c:pt idx="36">
                  <c:v>87.810991957105003</c:v>
                </c:pt>
                <c:pt idx="37">
                  <c:v>89.794943349891</c:v>
                </c:pt>
                <c:pt idx="38">
                  <c:v>92.537752708588997</c:v>
                </c:pt>
                <c:pt idx="39">
                  <c:v>96.074477958236997</c:v>
                </c:pt>
                <c:pt idx="40">
                  <c:v>96.295886524823004</c:v>
                </c:pt>
                <c:pt idx="41">
                  <c:v>97.645448283779004</c:v>
                </c:pt>
                <c:pt idx="42">
                  <c:v>100.12419181033999</c:v>
                </c:pt>
                <c:pt idx="43">
                  <c:v>115.03549875754</c:v>
                </c:pt>
                <c:pt idx="44">
                  <c:v>127.80761836097</c:v>
                </c:pt>
                <c:pt idx="45">
                  <c:v>148.63037321416999</c:v>
                </c:pt>
                <c:pt idx="46">
                  <c:v>180.94194147701</c:v>
                </c:pt>
                <c:pt idx="47">
                  <c:v>193.61198671284001</c:v>
                </c:pt>
                <c:pt idx="48">
                  <c:v>194.15228600894</c:v>
                </c:pt>
                <c:pt idx="49">
                  <c:v>239.80938760543</c:v>
                </c:pt>
                <c:pt idx="50">
                  <c:v>279.35116870727001</c:v>
                </c:pt>
                <c:pt idx="51">
                  <c:v>295.08722093301998</c:v>
                </c:pt>
                <c:pt idx="52">
                  <c:v>307.57636058499003</c:v>
                </c:pt>
                <c:pt idx="53">
                  <c:v>308.00414605761</c:v>
                </c:pt>
                <c:pt idx="54">
                  <c:v>314.85115618341001</c:v>
                </c:pt>
                <c:pt idx="55">
                  <c:v>318.65233441910999</c:v>
                </c:pt>
                <c:pt idx="56">
                  <c:v>341.86334998913998</c:v>
                </c:pt>
                <c:pt idx="57">
                  <c:v>372.06252748864</c:v>
                </c:pt>
                <c:pt idx="58">
                  <c:v>373.21708185053001</c:v>
                </c:pt>
              </c:numCache>
            </c:numRef>
          </c:yVal>
          <c:smooth val="0"/>
          <c:extLst>
            <c:ext xmlns:c16="http://schemas.microsoft.com/office/drawing/2014/chart" uri="{C3380CC4-5D6E-409C-BE32-E72D297353CC}">
              <c16:uniqueId val="{00000001-2F45-C642-AC85-F928CA7E96E7}"/>
            </c:ext>
          </c:extLst>
        </c:ser>
        <c:dLbls>
          <c:showLegendKey val="0"/>
          <c:showVal val="0"/>
          <c:showCatName val="0"/>
          <c:showSerName val="0"/>
          <c:showPercent val="0"/>
          <c:showBubbleSize val="0"/>
        </c:dLbls>
        <c:axId val="240385744"/>
        <c:axId val="240387392"/>
      </c:scatterChart>
      <c:valAx>
        <c:axId val="240385744"/>
        <c:scaling>
          <c:orientation val="minMax"/>
        </c:scaling>
        <c:delete val="0"/>
        <c:axPos val="b"/>
        <c:title>
          <c:tx>
            <c:rich>
              <a:bodyPr/>
              <a:lstStyle/>
              <a:p>
                <a:pPr>
                  <a:defRPr/>
                </a:pPr>
                <a:r>
                  <a:rPr lang="en-GB"/>
                  <a:t>Sample Percentile</a:t>
                </a:r>
              </a:p>
            </c:rich>
          </c:tx>
          <c:overlay val="0"/>
        </c:title>
        <c:numFmt formatCode="General" sourceLinked="1"/>
        <c:majorTickMark val="out"/>
        <c:minorTickMark val="none"/>
        <c:tickLblPos val="nextTo"/>
        <c:crossAx val="240387392"/>
        <c:crosses val="autoZero"/>
        <c:crossBetween val="midCat"/>
      </c:valAx>
      <c:valAx>
        <c:axId val="240387392"/>
        <c:scaling>
          <c:orientation val="minMax"/>
        </c:scaling>
        <c:delete val="0"/>
        <c:axPos val="l"/>
        <c:title>
          <c:tx>
            <c:rich>
              <a:bodyPr/>
              <a:lstStyle/>
              <a:p>
                <a:pPr>
                  <a:defRPr/>
                </a:pPr>
                <a:r>
                  <a:rPr lang="en-GB"/>
                  <a:t>GDP (Billions of US $) </a:t>
                </a:r>
              </a:p>
            </c:rich>
          </c:tx>
          <c:overlay val="0"/>
        </c:title>
        <c:numFmt formatCode="General" sourceLinked="1"/>
        <c:majorTickMark val="out"/>
        <c:minorTickMark val="none"/>
        <c:tickLblPos val="nextTo"/>
        <c:crossAx val="240385744"/>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8" Type="http://schemas.openxmlformats.org/officeDocument/2006/relationships/chart" Target="../charts/chart23.xml"/><Relationship Id="rId3" Type="http://schemas.openxmlformats.org/officeDocument/2006/relationships/chart" Target="../charts/chart18.xml"/><Relationship Id="rId7" Type="http://schemas.openxmlformats.org/officeDocument/2006/relationships/chart" Target="../charts/chart22.xml"/><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1.xml"/><Relationship Id="rId5" Type="http://schemas.openxmlformats.org/officeDocument/2006/relationships/chart" Target="../charts/chart20.xml"/><Relationship Id="rId4" Type="http://schemas.openxmlformats.org/officeDocument/2006/relationships/chart" Target="../charts/chart19.xml"/><Relationship Id="rId9" Type="http://schemas.openxmlformats.org/officeDocument/2006/relationships/chart" Target="../charts/chart24.xml"/></Relationships>
</file>

<file path=xl/drawings/drawing1.xml><?xml version="1.0" encoding="utf-8"?>
<xdr:wsDr xmlns:xdr="http://schemas.openxmlformats.org/drawingml/2006/spreadsheetDrawing" xmlns:a="http://schemas.openxmlformats.org/drawingml/2006/main">
  <xdr:twoCellAnchor>
    <xdr:from>
      <xdr:col>29</xdr:col>
      <xdr:colOff>270489</xdr:colOff>
      <xdr:row>5</xdr:row>
      <xdr:rowOff>52324</xdr:rowOff>
    </xdr:from>
    <xdr:to>
      <xdr:col>34</xdr:col>
      <xdr:colOff>740276</xdr:colOff>
      <xdr:row>18</xdr:row>
      <xdr:rowOff>173428</xdr:rowOff>
    </xdr:to>
    <xdr:graphicFrame macro="">
      <xdr:nvGraphicFramePr>
        <xdr:cNvPr id="4" name="Chart 3">
          <a:extLst>
            <a:ext uri="{FF2B5EF4-FFF2-40B4-BE49-F238E27FC236}">
              <a16:creationId xmlns:a16="http://schemas.microsoft.com/office/drawing/2014/main" id="{BB863409-6AF4-5346-B1B5-D031ED595F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34</xdr:col>
      <xdr:colOff>810193</xdr:colOff>
      <xdr:row>5</xdr:row>
      <xdr:rowOff>784</xdr:rowOff>
    </xdr:from>
    <xdr:to>
      <xdr:col>40</xdr:col>
      <xdr:colOff>462966</xdr:colOff>
      <xdr:row>18</xdr:row>
      <xdr:rowOff>112215</xdr:rowOff>
    </xdr:to>
    <xdr:graphicFrame macro="">
      <xdr:nvGraphicFramePr>
        <xdr:cNvPr id="5" name="Chart 4">
          <a:extLst>
            <a:ext uri="{FF2B5EF4-FFF2-40B4-BE49-F238E27FC236}">
              <a16:creationId xmlns:a16="http://schemas.microsoft.com/office/drawing/2014/main" id="{463686D4-694B-224C-899C-EFE4C3A94D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37743</xdr:colOff>
      <xdr:row>19</xdr:row>
      <xdr:rowOff>197934</xdr:rowOff>
    </xdr:from>
    <xdr:to>
      <xdr:col>23</xdr:col>
      <xdr:colOff>480232</xdr:colOff>
      <xdr:row>33</xdr:row>
      <xdr:rowOff>120496</xdr:rowOff>
    </xdr:to>
    <xdr:graphicFrame macro="">
      <xdr:nvGraphicFramePr>
        <xdr:cNvPr id="6" name="Chart 5">
          <a:extLst>
            <a:ext uri="{FF2B5EF4-FFF2-40B4-BE49-F238E27FC236}">
              <a16:creationId xmlns:a16="http://schemas.microsoft.com/office/drawing/2014/main" id="{4163E0B4-839D-2C40-9926-C8E537B376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548634</xdr:colOff>
      <xdr:row>19</xdr:row>
      <xdr:rowOff>186905</xdr:rowOff>
    </xdr:from>
    <xdr:to>
      <xdr:col>29</xdr:col>
      <xdr:colOff>163157</xdr:colOff>
      <xdr:row>33</xdr:row>
      <xdr:rowOff>100744</xdr:rowOff>
    </xdr:to>
    <xdr:graphicFrame macro="">
      <xdr:nvGraphicFramePr>
        <xdr:cNvPr id="7" name="Chart 6">
          <a:extLst>
            <a:ext uri="{FF2B5EF4-FFF2-40B4-BE49-F238E27FC236}">
              <a16:creationId xmlns:a16="http://schemas.microsoft.com/office/drawing/2014/main" id="{4252092E-80F2-CB49-A1A5-3B258576A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29</xdr:col>
      <xdr:colOff>225898</xdr:colOff>
      <xdr:row>19</xdr:row>
      <xdr:rowOff>167367</xdr:rowOff>
    </xdr:from>
    <xdr:to>
      <xdr:col>34</xdr:col>
      <xdr:colOff>689203</xdr:colOff>
      <xdr:row>33</xdr:row>
      <xdr:rowOff>81206</xdr:rowOff>
    </xdr:to>
    <xdr:graphicFrame macro="">
      <xdr:nvGraphicFramePr>
        <xdr:cNvPr id="8" name="Chart 7">
          <a:extLst>
            <a:ext uri="{FF2B5EF4-FFF2-40B4-BE49-F238E27FC236}">
              <a16:creationId xmlns:a16="http://schemas.microsoft.com/office/drawing/2014/main" id="{E6632C24-07EE-2140-9608-6F9983EC81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34</xdr:col>
      <xdr:colOff>796165</xdr:colOff>
      <xdr:row>19</xdr:row>
      <xdr:rowOff>172116</xdr:rowOff>
    </xdr:from>
    <xdr:to>
      <xdr:col>40</xdr:col>
      <xdr:colOff>447468</xdr:colOff>
      <xdr:row>33</xdr:row>
      <xdr:rowOff>94678</xdr:rowOff>
    </xdr:to>
    <xdr:graphicFrame macro="">
      <xdr:nvGraphicFramePr>
        <xdr:cNvPr id="9" name="Chart 8">
          <a:extLst>
            <a:ext uri="{FF2B5EF4-FFF2-40B4-BE49-F238E27FC236}">
              <a16:creationId xmlns:a16="http://schemas.microsoft.com/office/drawing/2014/main" id="{20050CEA-95CA-2742-9AED-887773601B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22144</xdr:colOff>
      <xdr:row>5</xdr:row>
      <xdr:rowOff>52755</xdr:rowOff>
    </xdr:from>
    <xdr:to>
      <xdr:col>23</xdr:col>
      <xdr:colOff>484554</xdr:colOff>
      <xdr:row>19</xdr:row>
      <xdr:rowOff>60571</xdr:rowOff>
    </xdr:to>
    <xdr:graphicFrame macro="">
      <xdr:nvGraphicFramePr>
        <xdr:cNvPr id="10" name="Chart 9">
          <a:extLst>
            <a:ext uri="{FF2B5EF4-FFF2-40B4-BE49-F238E27FC236}">
              <a16:creationId xmlns:a16="http://schemas.microsoft.com/office/drawing/2014/main" id="{AF22AB03-887B-1E4F-AC05-9567083529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23</xdr:col>
      <xdr:colOff>562708</xdr:colOff>
      <xdr:row>5</xdr:row>
      <xdr:rowOff>52755</xdr:rowOff>
    </xdr:from>
    <xdr:to>
      <xdr:col>29</xdr:col>
      <xdr:colOff>190175</xdr:colOff>
      <xdr:row>19</xdr:row>
      <xdr:rowOff>60571</xdr:rowOff>
    </xdr:to>
    <xdr:graphicFrame macro="">
      <xdr:nvGraphicFramePr>
        <xdr:cNvPr id="11" name="Chart 10">
          <a:extLst>
            <a:ext uri="{FF2B5EF4-FFF2-40B4-BE49-F238E27FC236}">
              <a16:creationId xmlns:a16="http://schemas.microsoft.com/office/drawing/2014/main" id="{D16B6E78-6440-F64F-BB95-C9790E2EDF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808120</xdr:colOff>
      <xdr:row>6</xdr:row>
      <xdr:rowOff>115219</xdr:rowOff>
    </xdr:from>
    <xdr:to>
      <xdr:col>19</xdr:col>
      <xdr:colOff>128130</xdr:colOff>
      <xdr:row>57</xdr:row>
      <xdr:rowOff>89819</xdr:rowOff>
    </xdr:to>
    <xdr:graphicFrame macro="">
      <xdr:nvGraphicFramePr>
        <xdr:cNvPr id="2" name="Net Migration VS Birth Rate">
          <a:extLst>
            <a:ext uri="{FF2B5EF4-FFF2-40B4-BE49-F238E27FC236}">
              <a16:creationId xmlns:a16="http://schemas.microsoft.com/office/drawing/2014/main" id="{1D88A82A-BC47-2148-8C3C-2354AA22EE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739193</xdr:colOff>
      <xdr:row>19</xdr:row>
      <xdr:rowOff>15176</xdr:rowOff>
    </xdr:from>
    <xdr:to>
      <xdr:col>15</xdr:col>
      <xdr:colOff>278862</xdr:colOff>
      <xdr:row>34</xdr:row>
      <xdr:rowOff>154758</xdr:rowOff>
    </xdr:to>
    <xdr:graphicFrame macro="">
      <xdr:nvGraphicFramePr>
        <xdr:cNvPr id="2" name="Chart 1">
          <a:extLst>
            <a:ext uri="{FF2B5EF4-FFF2-40B4-BE49-F238E27FC236}">
              <a16:creationId xmlns:a16="http://schemas.microsoft.com/office/drawing/2014/main" id="{C861F56F-DE12-4640-9F62-4359998929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748311</xdr:colOff>
      <xdr:row>51</xdr:row>
      <xdr:rowOff>129424</xdr:rowOff>
    </xdr:from>
    <xdr:to>
      <xdr:col>15</xdr:col>
      <xdr:colOff>371701</xdr:colOff>
      <xdr:row>72</xdr:row>
      <xdr:rowOff>120952</xdr:rowOff>
    </xdr:to>
    <xdr:graphicFrame macro="">
      <xdr:nvGraphicFramePr>
        <xdr:cNvPr id="3" name="Chart 2">
          <a:extLst>
            <a:ext uri="{FF2B5EF4-FFF2-40B4-BE49-F238E27FC236}">
              <a16:creationId xmlns:a16="http://schemas.microsoft.com/office/drawing/2014/main" id="{7830A235-53C9-BF47-8DCC-9A72912EE3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340450</xdr:colOff>
      <xdr:row>19</xdr:row>
      <xdr:rowOff>18938</xdr:rowOff>
    </xdr:from>
    <xdr:to>
      <xdr:col>19</xdr:col>
      <xdr:colOff>468313</xdr:colOff>
      <xdr:row>34</xdr:row>
      <xdr:rowOff>190501</xdr:rowOff>
    </xdr:to>
    <xdr:graphicFrame macro="">
      <xdr:nvGraphicFramePr>
        <xdr:cNvPr id="6" name="Chart 5">
          <a:extLst>
            <a:ext uri="{FF2B5EF4-FFF2-40B4-BE49-F238E27FC236}">
              <a16:creationId xmlns:a16="http://schemas.microsoft.com/office/drawing/2014/main" id="{12219BA6-5BF5-D844-B7BE-CF488946C5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742950</xdr:colOff>
      <xdr:row>35</xdr:row>
      <xdr:rowOff>14816</xdr:rowOff>
    </xdr:from>
    <xdr:to>
      <xdr:col>15</xdr:col>
      <xdr:colOff>169333</xdr:colOff>
      <xdr:row>50</xdr:row>
      <xdr:rowOff>101600</xdr:rowOff>
    </xdr:to>
    <xdr:graphicFrame macro="">
      <xdr:nvGraphicFramePr>
        <xdr:cNvPr id="7" name="Chart 6">
          <a:extLst>
            <a:ext uri="{FF2B5EF4-FFF2-40B4-BE49-F238E27FC236}">
              <a16:creationId xmlns:a16="http://schemas.microsoft.com/office/drawing/2014/main" id="{AD7A4194-5C9D-3A45-A69F-DB1F6A8E2E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304800</xdr:colOff>
      <xdr:row>35</xdr:row>
      <xdr:rowOff>76200</xdr:rowOff>
    </xdr:from>
    <xdr:to>
      <xdr:col>19</xdr:col>
      <xdr:colOff>723900</xdr:colOff>
      <xdr:row>50</xdr:row>
      <xdr:rowOff>38100</xdr:rowOff>
    </xdr:to>
    <xdr:graphicFrame macro="">
      <xdr:nvGraphicFramePr>
        <xdr:cNvPr id="8" name="Chart 7">
          <a:extLst>
            <a:ext uri="{FF2B5EF4-FFF2-40B4-BE49-F238E27FC236}">
              <a16:creationId xmlns:a16="http://schemas.microsoft.com/office/drawing/2014/main" id="{C98338E8-4C9F-9A47-8070-72798CB461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616254</xdr:colOff>
      <xdr:row>51</xdr:row>
      <xdr:rowOff>148025</xdr:rowOff>
    </xdr:from>
    <xdr:to>
      <xdr:col>19</xdr:col>
      <xdr:colOff>1330477</xdr:colOff>
      <xdr:row>74</xdr:row>
      <xdr:rowOff>117531</xdr:rowOff>
    </xdr:to>
    <xdr:graphicFrame macro="">
      <xdr:nvGraphicFramePr>
        <xdr:cNvPr id="9" name="Chart 8">
          <a:extLst>
            <a:ext uri="{FF2B5EF4-FFF2-40B4-BE49-F238E27FC236}">
              <a16:creationId xmlns:a16="http://schemas.microsoft.com/office/drawing/2014/main" id="{7659DF98-4F08-2142-AE84-687F91BBB5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28</xdr:col>
      <xdr:colOff>822278</xdr:colOff>
      <xdr:row>15</xdr:row>
      <xdr:rowOff>108234</xdr:rowOff>
    </xdr:from>
    <xdr:to>
      <xdr:col>34</xdr:col>
      <xdr:colOff>822278</xdr:colOff>
      <xdr:row>25</xdr:row>
      <xdr:rowOff>108235</xdr:rowOff>
    </xdr:to>
    <xdr:graphicFrame macro="">
      <xdr:nvGraphicFramePr>
        <xdr:cNvPr id="2" name="Chart 1">
          <a:extLst>
            <a:ext uri="{FF2B5EF4-FFF2-40B4-BE49-F238E27FC236}">
              <a16:creationId xmlns:a16="http://schemas.microsoft.com/office/drawing/2014/main" id="{8657440C-3AB4-D146-88E5-06AC86BA68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7203</xdr:colOff>
      <xdr:row>26</xdr:row>
      <xdr:rowOff>13458</xdr:rowOff>
    </xdr:from>
    <xdr:to>
      <xdr:col>35</xdr:col>
      <xdr:colOff>7203</xdr:colOff>
      <xdr:row>35</xdr:row>
      <xdr:rowOff>184056</xdr:rowOff>
    </xdr:to>
    <xdr:graphicFrame macro="">
      <xdr:nvGraphicFramePr>
        <xdr:cNvPr id="3" name="Chart 2">
          <a:extLst>
            <a:ext uri="{FF2B5EF4-FFF2-40B4-BE49-F238E27FC236}">
              <a16:creationId xmlns:a16="http://schemas.microsoft.com/office/drawing/2014/main" id="{D5A87873-D0A9-6447-86FC-CEBD584A98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26159</xdr:colOff>
      <xdr:row>36</xdr:row>
      <xdr:rowOff>89279</xdr:rowOff>
    </xdr:from>
    <xdr:to>
      <xdr:col>35</xdr:col>
      <xdr:colOff>26159</xdr:colOff>
      <xdr:row>46</xdr:row>
      <xdr:rowOff>89279</xdr:rowOff>
    </xdr:to>
    <xdr:graphicFrame macro="">
      <xdr:nvGraphicFramePr>
        <xdr:cNvPr id="4" name="Chart 3">
          <a:extLst>
            <a:ext uri="{FF2B5EF4-FFF2-40B4-BE49-F238E27FC236}">
              <a16:creationId xmlns:a16="http://schemas.microsoft.com/office/drawing/2014/main" id="{F62A0781-A5AE-964D-A1A3-731B745930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7203</xdr:colOff>
      <xdr:row>46</xdr:row>
      <xdr:rowOff>184056</xdr:rowOff>
    </xdr:from>
    <xdr:to>
      <xdr:col>35</xdr:col>
      <xdr:colOff>7203</xdr:colOff>
      <xdr:row>56</xdr:row>
      <xdr:rowOff>184055</xdr:rowOff>
    </xdr:to>
    <xdr:graphicFrame macro="">
      <xdr:nvGraphicFramePr>
        <xdr:cNvPr id="5" name="Chart 4">
          <a:extLst>
            <a:ext uri="{FF2B5EF4-FFF2-40B4-BE49-F238E27FC236}">
              <a16:creationId xmlns:a16="http://schemas.microsoft.com/office/drawing/2014/main" id="{36962186-B414-E14A-AC37-4129CCE3A4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35</xdr:col>
      <xdr:colOff>61166</xdr:colOff>
      <xdr:row>15</xdr:row>
      <xdr:rowOff>103622</xdr:rowOff>
    </xdr:from>
    <xdr:to>
      <xdr:col>41</xdr:col>
      <xdr:colOff>548640</xdr:colOff>
      <xdr:row>25</xdr:row>
      <xdr:rowOff>152975</xdr:rowOff>
    </xdr:to>
    <xdr:graphicFrame macro="">
      <xdr:nvGraphicFramePr>
        <xdr:cNvPr id="6" name="Chart 5">
          <a:extLst>
            <a:ext uri="{FF2B5EF4-FFF2-40B4-BE49-F238E27FC236}">
              <a16:creationId xmlns:a16="http://schemas.microsoft.com/office/drawing/2014/main" id="{5B88F92E-4D75-FF41-A9F2-57C9FF9E79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35</xdr:col>
      <xdr:colOff>95832</xdr:colOff>
      <xdr:row>26</xdr:row>
      <xdr:rowOff>39927</xdr:rowOff>
    </xdr:from>
    <xdr:to>
      <xdr:col>41</xdr:col>
      <xdr:colOff>528320</xdr:colOff>
      <xdr:row>36</xdr:row>
      <xdr:rowOff>2017</xdr:rowOff>
    </xdr:to>
    <xdr:graphicFrame macro="">
      <xdr:nvGraphicFramePr>
        <xdr:cNvPr id="7" name="Chart 6">
          <a:extLst>
            <a:ext uri="{FF2B5EF4-FFF2-40B4-BE49-F238E27FC236}">
              <a16:creationId xmlns:a16="http://schemas.microsoft.com/office/drawing/2014/main" id="{28EE448D-35BD-684E-985A-0D53122DD1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35</xdr:col>
      <xdr:colOff>110176</xdr:colOff>
      <xdr:row>36</xdr:row>
      <xdr:rowOff>104306</xdr:rowOff>
    </xdr:from>
    <xdr:to>
      <xdr:col>41</xdr:col>
      <xdr:colOff>548640</xdr:colOff>
      <xdr:row>46</xdr:row>
      <xdr:rowOff>104307</xdr:rowOff>
    </xdr:to>
    <xdr:graphicFrame macro="">
      <xdr:nvGraphicFramePr>
        <xdr:cNvPr id="8" name="Chart 7">
          <a:extLst>
            <a:ext uri="{FF2B5EF4-FFF2-40B4-BE49-F238E27FC236}">
              <a16:creationId xmlns:a16="http://schemas.microsoft.com/office/drawing/2014/main" id="{3BC692B6-0DE9-4C41-86F2-43856BB367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35</xdr:col>
      <xdr:colOff>116494</xdr:colOff>
      <xdr:row>47</xdr:row>
      <xdr:rowOff>23875</xdr:rowOff>
    </xdr:from>
    <xdr:to>
      <xdr:col>42</xdr:col>
      <xdr:colOff>132080</xdr:colOff>
      <xdr:row>57</xdr:row>
      <xdr:rowOff>84669</xdr:rowOff>
    </xdr:to>
    <xdr:graphicFrame macro="">
      <xdr:nvGraphicFramePr>
        <xdr:cNvPr id="9" name="Chart 8">
          <a:extLst>
            <a:ext uri="{FF2B5EF4-FFF2-40B4-BE49-F238E27FC236}">
              <a16:creationId xmlns:a16="http://schemas.microsoft.com/office/drawing/2014/main" id="{3EFD610F-8E48-B647-9C10-725505F5C5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28</xdr:col>
      <xdr:colOff>783513</xdr:colOff>
      <xdr:row>5</xdr:row>
      <xdr:rowOff>24558</xdr:rowOff>
    </xdr:from>
    <xdr:to>
      <xdr:col>34</xdr:col>
      <xdr:colOff>783514</xdr:colOff>
      <xdr:row>15</xdr:row>
      <xdr:rowOff>73909</xdr:rowOff>
    </xdr:to>
    <xdr:graphicFrame macro="">
      <xdr:nvGraphicFramePr>
        <xdr:cNvPr id="10" name="Chart 9">
          <a:extLst>
            <a:ext uri="{FF2B5EF4-FFF2-40B4-BE49-F238E27FC236}">
              <a16:creationId xmlns:a16="http://schemas.microsoft.com/office/drawing/2014/main" id="{5BF21898-50C3-D24C-904F-7D43E02494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hristineMac/Downloads/XRealStats-Mac.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Wilcoxon Table"/>
      <sheetName val="Mann Table"/>
      <sheetName val="RSig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Prime"/>
      <sheetName val="MSSD"/>
    </sheetNames>
    <definedNames>
      <definedName name="TOLERANCE"/>
      <definedName name="VIF"/>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89.01011354167" createdVersion="7" refreshedVersion="7" minRefreshableVersion="3" recordCount="59" xr:uid="{293F9A8D-5ECC-7242-9228-6E23CD58A96B}">
  <cacheSource type="worksheet">
    <worksheetSource ref="B3:J62" sheet="Descriptive Statistics"/>
  </cacheSource>
  <cacheFields count="9">
    <cacheField name="Year" numFmtId="0">
      <sharedItems containsSemiMixedTypes="0" containsString="0" containsNumber="1" containsInteger="1" minValue="1961" maxValue="2019" count="59">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sharedItems>
    </cacheField>
    <cacheField name="GDP (Billions of US $)" numFmtId="0">
      <sharedItems containsSemiMixedTypes="0" containsString="0" containsNumber="1" minValue="0.76463478370000004" maxValue="373.21708189999998" count="59">
        <n v="0.76463478370000004"/>
        <n v="0.82624461000000005"/>
        <n v="0.9176140076"/>
        <n v="0.89415915329999995"/>
        <n v="0.97465046389999999"/>
        <n v="1.0964327709999999"/>
        <n v="1.238043904"/>
        <n v="1.4257154059999999"/>
        <n v="1.6599046129999999"/>
        <n v="1.9205866979999999"/>
        <n v="2.2637854439999998"/>
        <n v="2.7214409810000002"/>
        <n v="3.6962133330000002"/>
        <n v="5.2215349560000002"/>
        <n v="5.6336739299999996"/>
        <n v="6.3270779739999998"/>
        <n v="6.6185850740000003"/>
        <n v="7.5171763550000001"/>
        <n v="9.2969217240000006"/>
        <n v="11.89625678"/>
        <n v="14.175228840000001"/>
        <n v="16.084252379999999"/>
        <n v="17.784112149999999"/>
        <n v="19.749361100000002"/>
        <n v="19.15653275"/>
        <n v="18.586746059999999"/>
        <n v="20.919215579999999"/>
        <n v="25.371462489999999"/>
        <n v="30.465364739999998"/>
        <n v="36.144336770000002"/>
        <n v="45.466164980000002"/>
        <n v="52.130263970000001"/>
        <n v="60.603478150000001"/>
        <n v="73.69084719"/>
        <n v="87.810991959999996"/>
        <n v="96.295886519999996"/>
        <n v="100.12419180000001"/>
        <n v="85.728310230000005"/>
        <n v="86.284660770000002"/>
        <n v="96.074477959999996"/>
        <n v="89.794943349999997"/>
        <n v="92.537752710000007"/>
        <n v="97.645448279999997"/>
        <n v="115.0354988"/>
        <n v="127.8076184"/>
        <n v="148.63037320000001"/>
        <n v="180.94194150000001"/>
        <n v="193.61198669999999"/>
        <n v="194.152286"/>
        <n v="239.80938760000001"/>
        <n v="279.35116870000002"/>
        <n v="295.08722089999998"/>
        <n v="307.57636059999999"/>
        <n v="314.85115619999999"/>
        <n v="308.00414610000001"/>
        <n v="318.65233439999997"/>
        <n v="341.86335000000003"/>
        <n v="373.21708189999998"/>
        <n v="372.06252749999999"/>
      </sharedItems>
    </cacheField>
    <cacheField name="Inflation rate(%)" numFmtId="0">
      <sharedItems containsSemiMixedTypes="0" containsString="0" containsNumber="1" minValue="-1.8419000000000001" maxValue="22.368400000000001" count="59">
        <n v="0.4"/>
        <n v="0.41959999999999997"/>
        <n v="2.2052"/>
        <n v="1.7261"/>
        <n v="0.17860000000000001"/>
        <n v="2.0057999999999998"/>
        <n v="3.3428"/>
        <n v="0.65539999999999998"/>
        <n v="-0.27310000000000001"/>
        <n v="0.46339999999999998"/>
        <n v="1.7609999999999999"/>
        <n v="2.0808"/>
        <n v="19.636700000000001"/>
        <n v="22.368400000000001"/>
        <n v="2.5365000000000002"/>
        <n v="-1.8419000000000001"/>
        <n v="3.1640000000000001"/>
        <n v="4.8724999999999996"/>
        <n v="4.0765000000000002"/>
        <n v="8.5268999999999995"/>
        <n v="8.1820000000000004"/>
        <n v="3.9163000000000001"/>
        <n v="1.1963999999999999"/>
        <n v="2.601"/>
        <n v="0.48010000000000003"/>
        <n v="-1.3856999999999999"/>
        <n v="0.52329999999999999"/>
        <n v="1.5232000000000001"/>
        <n v="2.3454999999999999"/>
        <n v="3.4607999999999999"/>
        <n v="3.4257"/>
        <n v="2.2631000000000001"/>
        <n v="2.2892999999999999"/>
        <n v="3.1000999999999999"/>
        <n v="1.7204999999999999"/>
        <n v="1.3832"/>
        <n v="2.0036"/>
        <n v="-0.26750000000000002"/>
        <n v="1.67E-2"/>
        <n v="1.3615999999999999"/>
        <n v="0.99719999999999998"/>
        <n v="-0.39169999999999999"/>
        <n v="0.50790000000000002"/>
        <n v="1.6627000000000001"/>
        <n v="0.42509999999999998"/>
        <n v="0.96289999999999998"/>
        <n v="2.1049000000000002"/>
        <n v="6.6277999999999997"/>
        <n v="0.59670000000000001"/>
        <n v="2.8237000000000001"/>
        <n v="5.2477999999999998"/>
        <n v="4.5755999999999997"/>
        <n v="2.3586"/>
        <n v="1.0250999999999999"/>
        <n v="-0.52259999999999995"/>
        <n v="-0.5323"/>
        <n v="0.57630000000000003"/>
        <n v="0.43859999999999999"/>
        <n v="0.56530000000000002"/>
      </sharedItems>
    </cacheField>
    <cacheField name="Manufacturing Output (Billions of US $)" numFmtId="0">
      <sharedItems containsSemiMixedTypes="0" containsString="0" containsNumber="1" minValue="7.8759963000000002E-2" maxValue="77.410587190000001" count="59">
        <n v="7.8759963000000002E-2"/>
        <n v="8.8658043000000006E-2"/>
        <n v="0.107310858"/>
        <n v="0.114562917"/>
        <n v="0.13194172200000001"/>
        <n v="0.15451456899999999"/>
        <n v="0.17894943199999999"/>
        <n v="0.21537305600000001"/>
        <n v="0.26848948099999997"/>
        <n v="0.33522801499999999"/>
        <n v="0.421011368"/>
        <n v="0.54889041900000002"/>
        <n v="0.78716444399999996"/>
        <n v="1.1486530479999999"/>
        <n v="1.207681891"/>
        <n v="1.397166111"/>
        <n v="1.495588473"/>
        <n v="1.7542018530000001"/>
        <n v="2.3475373789999998"/>
        <n v="3.1556148259999999"/>
        <n v="3.6512703160000002"/>
        <n v="3.5856486959999998"/>
        <n v="3.8172429910000001"/>
        <n v="4.2268338849999996"/>
        <n v="3.8534058409999998"/>
        <n v="4.2031725829999997"/>
        <n v="5.0394507209999997"/>
        <n v="6.6164767329999998"/>
        <n v="7.7081097200000004"/>
        <n v="8.8207455259999996"/>
        <n v="11.57562952"/>
        <n v="12.69355433"/>
        <n v="14.830795889999999"/>
        <n v="17.40925756"/>
        <n v="21.061521089999999"/>
        <n v="22.30907801"/>
        <n v="22.17901401"/>
        <n v="19.449569790000002"/>
        <n v="19.716637169999998"/>
        <n v="24.846287700000001"/>
        <n v="21.00725568"/>
        <n v="22.891656430000001"/>
        <n v="24.182298240000001"/>
        <n v="31.196899779999999"/>
        <n v="34.606164380000003"/>
        <n v="39.502989489999997"/>
        <n v="43.10516887"/>
        <n v="39.856314930000003"/>
        <n v="39.361223789999997"/>
        <n v="49.817601760000002"/>
        <n v="54.704086500000003"/>
        <n v="56.411298709999997"/>
        <n v="54.251578360000003"/>
        <n v="56.672480470000004"/>
        <n v="55.715885950000001"/>
        <n v="55.933116179999999"/>
        <n v="63.00948657"/>
        <n v="77.410587190000001"/>
        <n v="73.677759859999995"/>
      </sharedItems>
    </cacheField>
    <cacheField name="BOT (Billions of US $ )" numFmtId="0">
      <sharedItems containsSemiMixedTypes="0" containsString="0" containsNumber="1" minValue="-0.82373769890000004" maxValue="106.09638200000001"/>
    </cacheField>
    <cacheField name="Net Migration (per 1000 population)" numFmtId="0">
      <sharedItems containsSemiMixedTypes="0" containsString="0" containsNumber="1" minValue="-3.6999999999999998E-2" maxValue="30.706"/>
    </cacheField>
    <cacheField name="Population (Millions)" numFmtId="0">
      <sharedItems containsSemiMixedTypes="0" containsString="0" containsNumber="1" minValue="1.7023999999999999" maxValue="5.7035689999999999"/>
    </cacheField>
    <cacheField name="Crude Birth Rate (per 1000 population)" numFmtId="0">
      <sharedItems containsSemiMixedTypes="0" containsString="0" containsNumber="1" minValue="8.8000000000000007" maxValue="35.200000000000003"/>
    </cacheField>
    <cacheField name="Age Dependency Ratio: Older Dependents to Working-Age Population for Singapore" numFmtId="0">
      <sharedItems containsSemiMixedTypes="0" containsString="0" containsNumber="1" minValue="3.9690503189999999" maxValue="16.4637303499999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
  <r>
    <x v="0"/>
    <x v="0"/>
    <x v="0"/>
    <x v="0"/>
    <n v="-0.1112962237"/>
    <n v="3.734"/>
    <n v="1.7023999999999999"/>
    <n v="35.200000000000003"/>
    <n v="3.9690503189999999"/>
  </r>
  <r>
    <x v="1"/>
    <x v="1"/>
    <x v="1"/>
    <x v="1"/>
    <n v="-8.5946687569999999E-2"/>
    <n v="1.891"/>
    <n v="1.7502"/>
    <n v="33.700000000000003"/>
    <n v="4.2173749430000003"/>
  </r>
  <r>
    <x v="2"/>
    <x v="2"/>
    <x v="2"/>
    <x v="2"/>
    <n v="-0.13373840319999999"/>
    <n v="4.9000000000000002E-2"/>
    <n v="1.7949999999999999"/>
    <n v="33.200000000000003"/>
    <n v="4.4628468830000001"/>
  </r>
  <r>
    <x v="3"/>
    <x v="3"/>
    <x v="3"/>
    <x v="3"/>
    <n v="-9.7118776949999999E-2"/>
    <n v="3.2000000000000001E-2"/>
    <n v="1.8415999999999999"/>
    <n v="31.6"/>
    <n v="4.6997948970000003"/>
  </r>
  <r>
    <x v="4"/>
    <x v="4"/>
    <x v="4"/>
    <x v="4"/>
    <n v="-0.10786619629999999"/>
    <n v="1.4999999999999999E-2"/>
    <n v="1.8869"/>
    <n v="29.5"/>
    <n v="4.9323890390000003"/>
  </r>
  <r>
    <x v="5"/>
    <x v="5"/>
    <x v="5"/>
    <x v="5"/>
    <n v="-7.9184633480000002E-2"/>
    <n v="-3.0000000000000001E-3"/>
    <n v="1.9343999999999999"/>
    <n v="28.3"/>
    <n v="5.0920384109999999"/>
  </r>
  <r>
    <x v="6"/>
    <x v="6"/>
    <x v="6"/>
    <x v="6"/>
    <n v="-9.0977394490000002E-2"/>
    <n v="-0.02"/>
    <n v="1.9776"/>
    <n v="25.6"/>
    <n v="5.2586077280000003"/>
  </r>
  <r>
    <x v="7"/>
    <x v="7"/>
    <x v="7"/>
    <x v="7"/>
    <n v="-7.8139291779999995E-2"/>
    <n v="-3.6999999999999998E-2"/>
    <n v="2.012"/>
    <n v="23.5"/>
    <n v="5.4270890869999997"/>
  </r>
  <r>
    <x v="8"/>
    <x v="8"/>
    <x v="8"/>
    <x v="8"/>
    <n v="-0.15680125440000001"/>
    <n v="7.9000000000000001E-2"/>
    <n v="2.0425"/>
    <n v="21.8"/>
    <n v="5.5915066940000004"/>
  </r>
  <r>
    <x v="9"/>
    <x v="9"/>
    <x v="9"/>
    <x v="9"/>
    <n v="-0.3650202535"/>
    <n v="0.19500000000000001"/>
    <n v="2.0745070000000001"/>
    <n v="22.1"/>
    <n v="5.7507372739999996"/>
  </r>
  <r>
    <x v="10"/>
    <x v="10"/>
    <x v="10"/>
    <x v="10"/>
    <n v="-0.46112635569999999"/>
    <n v="0.311"/>
    <n v="2.1128999999999998"/>
    <n v="22.3"/>
    <n v="5.9023653310000004"/>
  </r>
  <r>
    <x v="11"/>
    <x v="11"/>
    <x v="11"/>
    <x v="11"/>
    <n v="-0.42386993150000002"/>
    <n v="0.42699999999999999"/>
    <n v="2.1524000000000001"/>
    <n v="23.1"/>
    <n v="6.0453455180000004"/>
  </r>
  <r>
    <x v="12"/>
    <x v="12"/>
    <x v="12"/>
    <x v="12"/>
    <n v="-0.33472000000000002"/>
    <n v="0.54300000000000004"/>
    <n v="2.1930000000000001"/>
    <n v="22"/>
    <n v="6.1923823249999996"/>
  </r>
  <r>
    <x v="13"/>
    <x v="13"/>
    <x v="13"/>
    <x v="13"/>
    <n v="-0.78436558960000002"/>
    <n v="0.67900000000000005"/>
    <n v="2.2298"/>
    <n v="19.399999999999999"/>
    <n v="6.350505171"/>
  </r>
  <r>
    <x v="14"/>
    <x v="14"/>
    <x v="14"/>
    <x v="14"/>
    <n v="-0.52546267800000002"/>
    <n v="0.81499999999999995"/>
    <n v="2.2625999999999999"/>
    <n v="17.7"/>
    <n v="6.5174013320000004"/>
  </r>
  <r>
    <x v="15"/>
    <x v="15"/>
    <x v="15"/>
    <x v="15"/>
    <n v="-0.4389997048"/>
    <n v="0.95"/>
    <n v="2.2932999999999999"/>
    <n v="18.7"/>
    <n v="6.6349555489999998"/>
  </r>
  <r>
    <x v="16"/>
    <x v="16"/>
    <x v="16"/>
    <x v="16"/>
    <n v="-9.7013113159999997E-2"/>
    <n v="1.0860000000000001"/>
    <n v="2.3252999999999999"/>
    <n v="16.5"/>
    <n v="6.737297925"/>
  </r>
  <r>
    <x v="17"/>
    <x v="17"/>
    <x v="17"/>
    <x v="17"/>
    <n v="-0.28002787569999998"/>
    <n v="1.222"/>
    <n v="2.3536000000000001"/>
    <n v="16.8"/>
    <n v="6.820147092"/>
  </r>
  <r>
    <x v="18"/>
    <x v="18"/>
    <x v="18"/>
    <x v="18"/>
    <n v="-0.52581354440000005"/>
    <n v="3.1320000000000001"/>
    <n v="2.3835000000000002"/>
    <n v="17.100000000000001"/>
    <n v="6.8818367670000002"/>
  </r>
  <r>
    <x v="19"/>
    <x v="19"/>
    <x v="19"/>
    <x v="19"/>
    <n v="-0.82373769890000004"/>
    <n v="5.0419999999999998"/>
    <n v="2.413945"/>
    <n v="17.600000000000001"/>
    <n v="6.9261709109999998"/>
  </r>
  <r>
    <x v="20"/>
    <x v="20"/>
    <x v="20"/>
    <x v="20"/>
    <n v="-0.4837941341"/>
    <n v="6.952"/>
    <n v="2.5328349999999999"/>
    <n v="17.600000000000001"/>
    <n v="7.0329637639999998"/>
  </r>
  <r>
    <x v="21"/>
    <x v="21"/>
    <x v="21"/>
    <x v="21"/>
    <n v="-0.29469399349999997"/>
    <n v="8.8620000000000001"/>
    <n v="2.6464660000000002"/>
    <n v="17.5"/>
    <n v="7.1441306669999998"/>
  </r>
  <r>
    <x v="22"/>
    <x v="22"/>
    <x v="22"/>
    <x v="22"/>
    <n v="0.1038785047"/>
    <n v="10.772"/>
    <n v="2.6810610000000001"/>
    <n v="16.3"/>
    <n v="7.2594705299999998"/>
  </r>
  <r>
    <x v="23"/>
    <x v="23"/>
    <x v="23"/>
    <x v="23"/>
    <n v="-3.8570752479999998E-2"/>
    <n v="10.294"/>
    <n v="2.732221"/>
    <n v="16.5"/>
    <n v="7.3766018640000004"/>
  </r>
  <r>
    <x v="24"/>
    <x v="24"/>
    <x v="24"/>
    <x v="24"/>
    <n v="5.7428156199999997E-2"/>
    <n v="9.8149999999999995"/>
    <n v="2.735957"/>
    <n v="16.600000000000001"/>
    <n v="7.4947336739999999"/>
  </r>
  <r>
    <x v="25"/>
    <x v="25"/>
    <x v="25"/>
    <x v="25"/>
    <n v="0.48984137080000001"/>
    <n v="9.3369999999999997"/>
    <n v="2.7333729999999998"/>
    <n v="14.8"/>
    <n v="7.5378889349999998"/>
  </r>
  <r>
    <x v="26"/>
    <x v="26"/>
    <x v="26"/>
    <x v="26"/>
    <n v="0.62092403780000005"/>
    <n v="8.8580000000000005"/>
    <n v="2.7747890000000002"/>
    <n v="16.600000000000001"/>
    <n v="7.5596750760000004"/>
  </r>
  <r>
    <x v="27"/>
    <x v="27"/>
    <x v="27"/>
    <x v="27"/>
    <n v="2.4257834759999999"/>
    <n v="8.3800000000000008"/>
    <n v="2.8461080000000001"/>
    <n v="19.8"/>
    <n v="7.5793966690000003"/>
  </r>
  <r>
    <x v="28"/>
    <x v="28"/>
    <x v="28"/>
    <x v="28"/>
    <n v="3.3568872989999998"/>
    <n v="10.348000000000001"/>
    <n v="2.930901"/>
    <n v="17.5"/>
    <n v="7.615728914"/>
  </r>
  <r>
    <x v="29"/>
    <x v="29"/>
    <x v="29"/>
    <x v="29"/>
    <n v="3.6335435569999999"/>
    <n v="12.316000000000001"/>
    <n v="3.047132"/>
    <n v="18.2"/>
    <n v="7.6758022879999999"/>
  </r>
  <r>
    <x v="30"/>
    <x v="30"/>
    <x v="30"/>
    <x v="30"/>
    <n v="6.0035311140000003"/>
    <n v="14.284000000000001"/>
    <n v="3.1350829999999998"/>
    <n v="17.100000000000001"/>
    <n v="7.7107618259999997"/>
  </r>
  <r>
    <x v="31"/>
    <x v="31"/>
    <x v="31"/>
    <x v="31"/>
    <n v="6.3284223449999999"/>
    <n v="16.251999999999999"/>
    <n v="3.2306979999999998"/>
    <n v="16.8"/>
    <n v="7.7580100339999998"/>
  </r>
  <r>
    <x v="32"/>
    <x v="32"/>
    <x v="32"/>
    <x v="32"/>
    <n v="5.9905928949999998"/>
    <n v="18.22"/>
    <n v="3.3134709999999998"/>
    <n v="16.8"/>
    <n v="7.8158808310000003"/>
  </r>
  <r>
    <x v="33"/>
    <x v="33"/>
    <x v="33"/>
    <x v="33"/>
    <n v="11.915935579999999"/>
    <n v="17.981000000000002"/>
    <n v="3.4190480000000001"/>
    <n v="16.2"/>
    <n v="7.8959234150000004"/>
  </r>
  <r>
    <x v="34"/>
    <x v="34"/>
    <x v="34"/>
    <x v="34"/>
    <n v="14.73698321"/>
    <n v="17.742000000000001"/>
    <n v="3.5245060000000001"/>
    <n v="15.6"/>
    <n v="8.0219506670000005"/>
  </r>
  <r>
    <x v="35"/>
    <x v="35"/>
    <x v="35"/>
    <x v="35"/>
    <n v="15.768510640000001"/>
    <n v="17.504000000000001"/>
    <n v="3.6707040000000002"/>
    <n v="15.2"/>
    <n v="8.1800876030000005"/>
  </r>
  <r>
    <x v="36"/>
    <x v="36"/>
    <x v="36"/>
    <x v="36"/>
    <n v="14.74764278"/>
    <n v="17.265000000000001"/>
    <n v="3.7960379999999998"/>
    <n v="14.5"/>
    <n v="8.3078968050000004"/>
  </r>
  <r>
    <x v="37"/>
    <x v="37"/>
    <x v="37"/>
    <x v="37"/>
    <n v="18.428059269999999"/>
    <n v="17.026"/>
    <n v="3.9272130000000001"/>
    <n v="13.1"/>
    <n v="8.3895927669999999"/>
  </r>
  <r>
    <x v="38"/>
    <x v="38"/>
    <x v="38"/>
    <x v="38"/>
    <n v="14.672861360000001"/>
    <n v="14.516"/>
    <n v="3.958723"/>
    <n v="12.8"/>
    <n v="8.4467961739999993"/>
  </r>
  <r>
    <x v="39"/>
    <x v="39"/>
    <x v="39"/>
    <x v="39"/>
    <n v="11.85295824"/>
    <n v="12.005000000000001"/>
    <n v="4.0278869999999998"/>
    <n v="13.7"/>
    <n v="8.5222994110000005"/>
  </r>
  <r>
    <x v="40"/>
    <x v="40"/>
    <x v="40"/>
    <x v="40"/>
    <n v="14.812803479999999"/>
    <n v="9.4949999999999992"/>
    <n v="4.1380119999999998"/>
    <n v="11.8"/>
    <n v="8.8250973760000004"/>
  </r>
  <r>
    <x v="41"/>
    <x v="41"/>
    <x v="41"/>
    <x v="41"/>
    <n v="17.05121188"/>
    <n v="6.984"/>
    <n v="4.1759500000000003"/>
    <n v="11.4"/>
    <n v="9.1109521099999995"/>
  </r>
  <r>
    <x v="42"/>
    <x v="42"/>
    <x v="42"/>
    <x v="42"/>
    <n v="27.295660659999999"/>
    <n v="4.4740000000000002"/>
    <n v="4.1148259999999999"/>
    <n v="10.5"/>
    <n v="9.3254822429999997"/>
  </r>
  <r>
    <x v="43"/>
    <x v="43"/>
    <x v="43"/>
    <x v="43"/>
    <n v="30.345994560000001"/>
    <n v="9.7200000000000006"/>
    <n v="4.1666639999999999"/>
    <n v="10.3"/>
    <n v="9.4422825760000002"/>
  </r>
  <r>
    <x v="44"/>
    <x v="44"/>
    <x v="44"/>
    <x v="44"/>
    <n v="38.200192260000001"/>
    <n v="14.967000000000001"/>
    <n v="4.2657619999999996"/>
    <n v="10.199999999999999"/>
    <n v="9.4897244710000006"/>
  </r>
  <r>
    <x v="45"/>
    <x v="45"/>
    <x v="45"/>
    <x v="45"/>
    <n v="45.647114360000003"/>
    <n v="20.213000000000001"/>
    <n v="4.4013650000000002"/>
    <n v="10.3"/>
    <n v="9.4723379540000003"/>
  </r>
  <r>
    <x v="46"/>
    <x v="46"/>
    <x v="46"/>
    <x v="46"/>
    <n v="56.581116049999999"/>
    <n v="25.46"/>
    <n v="4.5885990000000003"/>
    <n v="10.3"/>
    <n v="9.3761649620000007"/>
  </r>
  <r>
    <x v="47"/>
    <x v="47"/>
    <x v="47"/>
    <x v="47"/>
    <n v="40.001837590000001"/>
    <n v="30.706"/>
    <n v="4.8393959999999998"/>
    <n v="10.199999999999999"/>
    <n v="9.2329274980000005"/>
  </r>
  <r>
    <x v="48"/>
    <x v="48"/>
    <x v="48"/>
    <x v="48"/>
    <n v="45.620075630000002"/>
    <n v="26.93"/>
    <n v="4.9875730000000003"/>
    <n v="9.9"/>
    <n v="9.1467199830000006"/>
  </r>
  <r>
    <x v="49"/>
    <x v="49"/>
    <x v="49"/>
    <x v="49"/>
    <n v="63.09952329"/>
    <n v="23.154"/>
    <n v="5.0767319999999998"/>
    <n v="9.3000000000000007"/>
    <n v="9.2196686870000004"/>
  </r>
  <r>
    <x v="50"/>
    <x v="50"/>
    <x v="50"/>
    <x v="50"/>
    <n v="76.980203529999997"/>
    <n v="19.378"/>
    <n v="5.1836880000000001"/>
    <n v="9.5"/>
    <n v="9.7267712619999998"/>
  </r>
  <r>
    <x v="51"/>
    <x v="51"/>
    <x v="51"/>
    <x v="51"/>
    <n v="71.488597260000006"/>
    <n v="15.602"/>
    <n v="5.3124370000000001"/>
    <n v="10.1"/>
    <n v="10.25525223"/>
  </r>
  <r>
    <x v="52"/>
    <x v="52"/>
    <x v="52"/>
    <x v="52"/>
    <n v="71.092623669999995"/>
    <n v="11.826000000000001"/>
    <n v="5.3991619999999996"/>
    <n v="9.3000000000000007"/>
    <n v="10.723924009999999"/>
  </r>
  <r>
    <x v="53"/>
    <x v="53"/>
    <x v="53"/>
    <x v="53"/>
    <n v="73.800331470000003"/>
    <n v="10.406000000000001"/>
    <n v="5.4697240000000003"/>
    <n v="9.8000000000000007"/>
    <n v="11.1285227"/>
  </r>
  <r>
    <x v="54"/>
    <x v="54"/>
    <x v="54"/>
    <x v="54"/>
    <n v="84.078411410000001"/>
    <n v="8.9849999999999994"/>
    <n v="5.5350020000000004"/>
    <n v="9.6999999999999993"/>
    <n v="11.55154186"/>
  </r>
  <r>
    <x v="55"/>
    <x v="55"/>
    <x v="55"/>
    <x v="55"/>
    <n v="83.608396670000005"/>
    <n v="7.5650000000000004"/>
    <n v="5.6072829999999998"/>
    <n v="9.4"/>
    <n v="12.53298579"/>
  </r>
  <r>
    <x v="56"/>
    <x v="56"/>
    <x v="56"/>
    <x v="56"/>
    <n v="86.827069300000005"/>
    <n v="6.1440000000000001"/>
    <n v="5.6122529999999999"/>
    <n v="8.9"/>
    <n v="13.7031835"/>
  </r>
  <r>
    <x v="57"/>
    <x v="57"/>
    <x v="57"/>
    <x v="57"/>
    <n v="106.09638200000001"/>
    <n v="4.7240000000000002"/>
    <n v="5.6386760000000002"/>
    <n v="8.8000000000000007"/>
    <n v="15.03229913"/>
  </r>
  <r>
    <x v="58"/>
    <x v="58"/>
    <x v="58"/>
    <x v="58"/>
    <n v="103.75392170000001"/>
    <n v="4.6859999999999999"/>
    <n v="5.7035689999999999"/>
    <n v="8.8000000000000007"/>
    <n v="16.46373034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2CCED0-4CE0-2B4B-8B25-D5B5B3404867}" name="PivotTable7"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C122" firstHeaderRow="0" firstDataRow="1" firstDataCol="1"/>
  <pivotFields count="9">
    <pivotField axis="axisRow"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axis="axisRow" showAll="0">
      <items count="60">
        <item x="0"/>
        <item x="1"/>
        <item x="3"/>
        <item x="2"/>
        <item x="4"/>
        <item x="5"/>
        <item x="6"/>
        <item x="7"/>
        <item x="8"/>
        <item x="9"/>
        <item x="10"/>
        <item x="11"/>
        <item x="12"/>
        <item x="13"/>
        <item x="14"/>
        <item x="15"/>
        <item x="16"/>
        <item x="17"/>
        <item x="18"/>
        <item x="19"/>
        <item x="20"/>
        <item x="21"/>
        <item x="22"/>
        <item x="25"/>
        <item x="24"/>
        <item x="23"/>
        <item x="26"/>
        <item x="27"/>
        <item x="28"/>
        <item x="29"/>
        <item x="30"/>
        <item x="31"/>
        <item x="32"/>
        <item x="33"/>
        <item x="37"/>
        <item x="38"/>
        <item x="34"/>
        <item x="40"/>
        <item x="41"/>
        <item x="39"/>
        <item x="35"/>
        <item x="42"/>
        <item x="36"/>
        <item x="43"/>
        <item x="44"/>
        <item x="45"/>
        <item x="46"/>
        <item x="47"/>
        <item x="48"/>
        <item x="49"/>
        <item x="50"/>
        <item x="51"/>
        <item x="52"/>
        <item x="54"/>
        <item x="53"/>
        <item x="55"/>
        <item x="56"/>
        <item x="58"/>
        <item x="57"/>
        <item t="default"/>
      </items>
    </pivotField>
    <pivotField showAll="0"/>
    <pivotField showAll="0">
      <items count="60">
        <item x="0"/>
        <item x="1"/>
        <item x="2"/>
        <item x="3"/>
        <item x="4"/>
        <item x="5"/>
        <item x="6"/>
        <item x="7"/>
        <item x="8"/>
        <item x="9"/>
        <item x="10"/>
        <item x="11"/>
        <item x="12"/>
        <item x="13"/>
        <item x="14"/>
        <item x="15"/>
        <item x="16"/>
        <item x="17"/>
        <item x="18"/>
        <item x="19"/>
        <item x="21"/>
        <item x="20"/>
        <item x="22"/>
        <item x="24"/>
        <item x="25"/>
        <item x="23"/>
        <item x="26"/>
        <item x="27"/>
        <item x="28"/>
        <item x="29"/>
        <item x="30"/>
        <item x="31"/>
        <item x="32"/>
        <item x="33"/>
        <item x="37"/>
        <item x="38"/>
        <item x="40"/>
        <item x="34"/>
        <item x="36"/>
        <item x="35"/>
        <item x="41"/>
        <item x="42"/>
        <item x="39"/>
        <item x="43"/>
        <item x="44"/>
        <item x="48"/>
        <item x="45"/>
        <item x="47"/>
        <item x="46"/>
        <item x="49"/>
        <item x="52"/>
        <item x="50"/>
        <item x="54"/>
        <item x="55"/>
        <item x="51"/>
        <item x="53"/>
        <item x="56"/>
        <item x="58"/>
        <item x="57"/>
        <item t="default"/>
      </items>
    </pivotField>
    <pivotField dataField="1" showAll="0"/>
    <pivotField dataField="1" showAll="0"/>
    <pivotField showAll="0"/>
    <pivotField showAll="0"/>
    <pivotField showAll="0"/>
  </pivotFields>
  <rowFields count="2">
    <field x="0"/>
    <field x="1"/>
  </rowFields>
  <rowItems count="119">
    <i>
      <x/>
    </i>
    <i r="1">
      <x/>
    </i>
    <i>
      <x v="1"/>
    </i>
    <i r="1">
      <x v="1"/>
    </i>
    <i>
      <x v="2"/>
    </i>
    <i r="1">
      <x v="3"/>
    </i>
    <i>
      <x v="3"/>
    </i>
    <i r="1">
      <x v="2"/>
    </i>
    <i>
      <x v="4"/>
    </i>
    <i r="1">
      <x v="4"/>
    </i>
    <i>
      <x v="5"/>
    </i>
    <i r="1">
      <x v="5"/>
    </i>
    <i>
      <x v="6"/>
    </i>
    <i r="1">
      <x v="6"/>
    </i>
    <i>
      <x v="7"/>
    </i>
    <i r="1">
      <x v="7"/>
    </i>
    <i>
      <x v="8"/>
    </i>
    <i r="1">
      <x v="8"/>
    </i>
    <i>
      <x v="9"/>
    </i>
    <i r="1">
      <x v="9"/>
    </i>
    <i>
      <x v="10"/>
    </i>
    <i r="1">
      <x v="10"/>
    </i>
    <i>
      <x v="11"/>
    </i>
    <i r="1">
      <x v="11"/>
    </i>
    <i>
      <x v="12"/>
    </i>
    <i r="1">
      <x v="12"/>
    </i>
    <i>
      <x v="13"/>
    </i>
    <i r="1">
      <x v="13"/>
    </i>
    <i>
      <x v="14"/>
    </i>
    <i r="1">
      <x v="14"/>
    </i>
    <i>
      <x v="15"/>
    </i>
    <i r="1">
      <x v="15"/>
    </i>
    <i>
      <x v="16"/>
    </i>
    <i r="1">
      <x v="16"/>
    </i>
    <i>
      <x v="17"/>
    </i>
    <i r="1">
      <x v="17"/>
    </i>
    <i>
      <x v="18"/>
    </i>
    <i r="1">
      <x v="18"/>
    </i>
    <i>
      <x v="19"/>
    </i>
    <i r="1">
      <x v="19"/>
    </i>
    <i>
      <x v="20"/>
    </i>
    <i r="1">
      <x v="20"/>
    </i>
    <i>
      <x v="21"/>
    </i>
    <i r="1">
      <x v="21"/>
    </i>
    <i>
      <x v="22"/>
    </i>
    <i r="1">
      <x v="22"/>
    </i>
    <i>
      <x v="23"/>
    </i>
    <i r="1">
      <x v="25"/>
    </i>
    <i>
      <x v="24"/>
    </i>
    <i r="1">
      <x v="24"/>
    </i>
    <i>
      <x v="25"/>
    </i>
    <i r="1">
      <x v="23"/>
    </i>
    <i>
      <x v="26"/>
    </i>
    <i r="1">
      <x v="26"/>
    </i>
    <i>
      <x v="27"/>
    </i>
    <i r="1">
      <x v="27"/>
    </i>
    <i>
      <x v="28"/>
    </i>
    <i r="1">
      <x v="28"/>
    </i>
    <i>
      <x v="29"/>
    </i>
    <i r="1">
      <x v="29"/>
    </i>
    <i>
      <x v="30"/>
    </i>
    <i r="1">
      <x v="30"/>
    </i>
    <i>
      <x v="31"/>
    </i>
    <i r="1">
      <x v="31"/>
    </i>
    <i>
      <x v="32"/>
    </i>
    <i r="1">
      <x v="32"/>
    </i>
    <i>
      <x v="33"/>
    </i>
    <i r="1">
      <x v="33"/>
    </i>
    <i>
      <x v="34"/>
    </i>
    <i r="1">
      <x v="36"/>
    </i>
    <i>
      <x v="35"/>
    </i>
    <i r="1">
      <x v="40"/>
    </i>
    <i>
      <x v="36"/>
    </i>
    <i r="1">
      <x v="42"/>
    </i>
    <i>
      <x v="37"/>
    </i>
    <i r="1">
      <x v="34"/>
    </i>
    <i>
      <x v="38"/>
    </i>
    <i r="1">
      <x v="35"/>
    </i>
    <i>
      <x v="39"/>
    </i>
    <i r="1">
      <x v="39"/>
    </i>
    <i>
      <x v="40"/>
    </i>
    <i r="1">
      <x v="37"/>
    </i>
    <i>
      <x v="41"/>
    </i>
    <i r="1">
      <x v="38"/>
    </i>
    <i>
      <x v="42"/>
    </i>
    <i r="1">
      <x v="41"/>
    </i>
    <i>
      <x v="43"/>
    </i>
    <i r="1">
      <x v="43"/>
    </i>
    <i>
      <x v="44"/>
    </i>
    <i r="1">
      <x v="44"/>
    </i>
    <i>
      <x v="45"/>
    </i>
    <i r="1">
      <x v="45"/>
    </i>
    <i>
      <x v="46"/>
    </i>
    <i r="1">
      <x v="46"/>
    </i>
    <i>
      <x v="47"/>
    </i>
    <i r="1">
      <x v="47"/>
    </i>
    <i>
      <x v="48"/>
    </i>
    <i r="1">
      <x v="48"/>
    </i>
    <i>
      <x v="49"/>
    </i>
    <i r="1">
      <x v="49"/>
    </i>
    <i>
      <x v="50"/>
    </i>
    <i r="1">
      <x v="50"/>
    </i>
    <i>
      <x v="51"/>
    </i>
    <i r="1">
      <x v="51"/>
    </i>
    <i>
      <x v="52"/>
    </i>
    <i r="1">
      <x v="52"/>
    </i>
    <i>
      <x v="53"/>
    </i>
    <i r="1">
      <x v="54"/>
    </i>
    <i>
      <x v="54"/>
    </i>
    <i r="1">
      <x v="53"/>
    </i>
    <i>
      <x v="55"/>
    </i>
    <i r="1">
      <x v="55"/>
    </i>
    <i>
      <x v="56"/>
    </i>
    <i r="1">
      <x v="56"/>
    </i>
    <i>
      <x v="57"/>
    </i>
    <i r="1">
      <x v="58"/>
    </i>
    <i>
      <x v="58"/>
    </i>
    <i r="1">
      <x v="57"/>
    </i>
    <i t="grand">
      <x/>
    </i>
  </rowItems>
  <colFields count="1">
    <field x="-2"/>
  </colFields>
  <colItems count="2">
    <i>
      <x/>
    </i>
    <i i="1">
      <x v="1"/>
    </i>
  </colItems>
  <dataFields count="2">
    <dataField name="Sum of Net Migration (per 1000 population)" fld="5" baseField="0" baseItem="0"/>
    <dataField name="Sum of BOT (Billions of US $ )" fld="4" baseField="0" baseItem="0"/>
  </dataFields>
  <chartFormats count="2">
    <chartFormat chart="0" format="8" series="1">
      <pivotArea type="data" outline="0" fieldPosition="0">
        <references count="1">
          <reference field="4294967294" count="1" selected="0">
            <x v="0"/>
          </reference>
        </references>
      </pivotArea>
    </chartFormat>
    <chartFormat chart="0"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2B05D2-E881-1247-980D-DB4925F65572}" name="Table1" displayName="Table1" ref="B3:J62" totalsRowShown="0" headerRowDxfId="16">
  <sortState xmlns:xlrd2="http://schemas.microsoft.com/office/spreadsheetml/2017/richdata2" ref="B4:J62">
    <sortCondition ref="H3:H62"/>
  </sortState>
  <tableColumns count="9">
    <tableColumn id="1" xr3:uid="{94944B6E-C877-5546-883B-438BBF2738C5}" name="Year"/>
    <tableColumn id="2" xr3:uid="{4F555A53-A579-A647-AAD4-CCEFBB850584}" name="GDP (Billions of US $)"/>
    <tableColumn id="3" xr3:uid="{1643AEBA-AEF9-A64D-AE51-327B1A2EADC8}" name="Inflation rate(%)"/>
    <tableColumn id="4" xr3:uid="{7FDE4FEC-A5E2-C84C-BC87-3C625799BA78}" name="Manufacturing Output (Billions of US $)"/>
    <tableColumn id="5" xr3:uid="{E6922D25-A68B-A640-8ECE-262D4BA1BB61}" name="BOT (Billions of US $ )"/>
    <tableColumn id="6" xr3:uid="{2E8D7B40-2F98-6C40-AD4D-CA0CF07069D1}" name="Net Migration (per 1000 population)"/>
    <tableColumn id="7" xr3:uid="{052DF97E-2F50-D044-B0D2-D1EB41E1179B}" name="Population (Millions)"/>
    <tableColumn id="8" xr3:uid="{422F7B8C-006A-0445-A225-20E764D97902}" name="Crude Birth Rate (per 1000 population)" dataDxfId="15"/>
    <tableColumn id="9" xr3:uid="{2B4CD7FA-9A70-604D-B468-1ADBE96DD648}" name="Age Dependency Ratio"/>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F15987E-3435-9E48-90D1-5D72C17EC946}" name="Table5" displayName="Table5" ref="M5:U11" totalsRowShown="0">
  <tableColumns count="9">
    <tableColumn id="1" xr3:uid="{C3C9B72B-711E-1849-B93D-A5D976703F7B}" name="Column1" dataDxfId="14"/>
    <tableColumn id="2" xr3:uid="{118CD8DF-4D1C-944B-B35A-AAAE16DD03E3}" name="GDP (Billions of US $)"/>
    <tableColumn id="3" xr3:uid="{7438B0E1-BBA2-6045-9990-314BFEB5E8F9}" name="Inflation rate(%)"/>
    <tableColumn id="4" xr3:uid="{5B8197DD-951B-D64D-ACF7-64FB32DE01BC}" name="Manufacturing Output (Billions of US $)"/>
    <tableColumn id="5" xr3:uid="{171BA587-5A76-EC4A-B35C-741FA45B726B}" name="BOT (Billions of US $ )"/>
    <tableColumn id="6" xr3:uid="{E069D929-4C61-A043-BD37-40938F5B9824}" name="Net Migration (per 1000 population)"/>
    <tableColumn id="7" xr3:uid="{73872E71-5712-E34D-B7C1-A739EAB78B2D}" name="Population (Millions)"/>
    <tableColumn id="8" xr3:uid="{9B8F3635-1803-464D-9D77-533F2966E078}" name="Crude Birth Rate (per 1000 population)"/>
    <tableColumn id="9" xr3:uid="{EA81C99C-8EB1-7548-8BE3-D13D692007AF}" name="Age Dependency Ratio"/>
  </tableColumns>
  <tableStyleInfo name="TableStyleMedium2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B20C8D-452A-AB44-BE5D-242185FE62E2}" name="Table14" displayName="Table14" ref="B3:J62" totalsRowShown="0" headerRowDxfId="12">
  <sortState xmlns:xlrd2="http://schemas.microsoft.com/office/spreadsheetml/2017/richdata2" ref="B4:J62">
    <sortCondition ref="B3:B62"/>
  </sortState>
  <tableColumns count="9">
    <tableColumn id="1" xr3:uid="{C3DC4721-1348-5E46-9371-CEFEF60B2B05}" name="Year"/>
    <tableColumn id="2" xr3:uid="{FEF06F47-BCE1-8740-ABAD-E2DE1119486B}" name="GDP (Billions of US $)"/>
    <tableColumn id="3" xr3:uid="{878BE332-381E-E745-8CBE-99928B2E39F6}" name="Inflation rate(%)"/>
    <tableColumn id="4" xr3:uid="{77AFCA58-84D9-1E4C-9E5D-6A7B9F39B2B6}" name="Manufacturing Output (Billions of US $)"/>
    <tableColumn id="5" xr3:uid="{A3F0ACC1-5138-4249-AD75-0A4692113E3B}" name="BOT (Billions of US $ )"/>
    <tableColumn id="6" xr3:uid="{03BCEC46-8120-0143-919A-74369E079566}" name="Net Migration (per 1000 population)"/>
    <tableColumn id="7" xr3:uid="{065D76E3-6F56-A94B-8FA2-A54C96856E40}" name="Population (Millions)"/>
    <tableColumn id="8" xr3:uid="{DA96A34B-5161-9845-8E60-891B650FEA2D}" name="Crude Birth Rate (per 1000 population)" dataDxfId="11"/>
    <tableColumn id="9" xr3:uid="{E43E4421-8ADE-D248-9A69-96DD101F30C1}" name="Age Dependency Ratio"/>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8692803-257D-664C-A421-97B9AE305100}" name="Table7" displayName="Table7" ref="L7:S15" totalsRowShown="0" headerRowDxfId="10" dataDxfId="9">
  <tableColumns count="8">
    <tableColumn id="1" xr3:uid="{F0C976DD-A676-1347-B299-9BD7325807A7}" name="Column1" dataDxfId="8"/>
    <tableColumn id="2" xr3:uid="{839386AA-80C6-AE4F-B72F-3D9F7AC01999}" name="GDP (Billions of US $)" dataDxfId="7"/>
    <tableColumn id="3" xr3:uid="{9BDFCBFE-130F-D441-B938-EA4CCEF629A8}" name="Inflation rate(%)" dataDxfId="6"/>
    <tableColumn id="4" xr3:uid="{4891EE19-12B3-1E4A-89F9-28E4EA1E4CA3}" name="Manufacturing Output (Billions of US $)" dataDxfId="5"/>
    <tableColumn id="5" xr3:uid="{2CB5EB8F-0D65-B348-A240-FE38EC32100E}" name="BOT (Billions of US $ )" dataDxfId="4"/>
    <tableColumn id="6" xr3:uid="{C0B279E8-0B27-5741-BCD7-2E6FECB43BA1}" name="Net Migration (per 1000 population)" dataDxfId="3"/>
    <tableColumn id="7" xr3:uid="{1E13B72D-5060-CA43-A934-78DD1F823D8D}" name="Population (Millions)" dataDxfId="2"/>
    <tableColumn id="8" xr3:uid="{1074792C-1B74-0441-BA0F-91CDB37602E2}" name="Crude Birth Rate (per 1000 population)"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23F23-6968-6F45-9481-DED072FDC0A2}">
  <sheetPr>
    <tabColor theme="4" tint="0.39997558519241921"/>
  </sheetPr>
  <dimension ref="A1:BT109"/>
  <sheetViews>
    <sheetView workbookViewId="0">
      <selection activeCell="D36" sqref="D36"/>
    </sheetView>
  </sheetViews>
  <sheetFormatPr baseColWidth="10" defaultRowHeight="16" x14ac:dyDescent="0.2"/>
  <sheetData>
    <row r="1" spans="1:72" x14ac:dyDescent="0.2">
      <c r="A1" s="18" t="s">
        <v>57</v>
      </c>
    </row>
    <row r="2" spans="1:72" x14ac:dyDescent="0.2">
      <c r="A2" s="18" t="s">
        <v>58</v>
      </c>
    </row>
    <row r="3" spans="1:72" x14ac:dyDescent="0.2">
      <c r="A3" s="18" t="s">
        <v>59</v>
      </c>
    </row>
    <row r="6" spans="1:72" x14ac:dyDescent="0.2">
      <c r="A6" s="23" t="s">
        <v>60</v>
      </c>
      <c r="B6" s="23">
        <v>1950</v>
      </c>
      <c r="C6" s="23">
        <v>1951</v>
      </c>
      <c r="D6" s="23">
        <v>1952</v>
      </c>
      <c r="E6" s="23">
        <v>1953</v>
      </c>
      <c r="F6" s="23">
        <v>1954</v>
      </c>
      <c r="G6" s="23">
        <v>1955</v>
      </c>
      <c r="H6" s="23">
        <v>1956</v>
      </c>
      <c r="I6" s="23">
        <v>1957</v>
      </c>
      <c r="J6" s="23">
        <v>1958</v>
      </c>
      <c r="K6" s="23">
        <v>1959</v>
      </c>
      <c r="L6" s="23">
        <v>1960</v>
      </c>
      <c r="M6" s="23">
        <v>1961</v>
      </c>
      <c r="N6" s="23">
        <v>1962</v>
      </c>
      <c r="O6" s="23">
        <v>1963</v>
      </c>
      <c r="P6" s="23">
        <v>1964</v>
      </c>
      <c r="Q6" s="23">
        <v>1965</v>
      </c>
      <c r="R6" s="23">
        <v>1966</v>
      </c>
      <c r="S6" s="23">
        <v>1967</v>
      </c>
      <c r="T6" s="23">
        <v>1968</v>
      </c>
      <c r="U6" s="23">
        <v>1969</v>
      </c>
      <c r="V6" s="23">
        <v>1970</v>
      </c>
      <c r="W6" s="23">
        <v>1971</v>
      </c>
      <c r="X6" s="23">
        <v>1972</v>
      </c>
      <c r="Y6" s="23">
        <v>1973</v>
      </c>
      <c r="Z6" s="23">
        <v>1974</v>
      </c>
      <c r="AA6" s="23">
        <v>1975</v>
      </c>
      <c r="AB6" s="23">
        <v>1976</v>
      </c>
      <c r="AC6" s="23">
        <v>1977</v>
      </c>
      <c r="AD6" s="23">
        <v>1978</v>
      </c>
      <c r="AE6" s="23">
        <v>1979</v>
      </c>
      <c r="AF6" s="23">
        <v>1980</v>
      </c>
      <c r="AG6" s="23">
        <v>1981</v>
      </c>
      <c r="AH6" s="23">
        <v>1982</v>
      </c>
      <c r="AI6" s="23">
        <v>1983</v>
      </c>
      <c r="AJ6" s="23">
        <v>1984</v>
      </c>
      <c r="AK6" s="23">
        <v>1985</v>
      </c>
      <c r="AL6" s="23">
        <v>1986</v>
      </c>
      <c r="AM6" s="23">
        <v>1987</v>
      </c>
      <c r="AN6" s="23">
        <v>1988</v>
      </c>
      <c r="AO6" s="23">
        <v>1989</v>
      </c>
      <c r="AP6" s="23">
        <v>1990</v>
      </c>
      <c r="AQ6" s="23">
        <v>1991</v>
      </c>
      <c r="AR6" s="23">
        <v>1992</v>
      </c>
      <c r="AS6" s="23">
        <v>1993</v>
      </c>
      <c r="AT6" s="23">
        <v>1994</v>
      </c>
      <c r="AU6" s="23">
        <v>1995</v>
      </c>
      <c r="AV6" s="23">
        <v>1996</v>
      </c>
      <c r="AW6" s="23">
        <v>1997</v>
      </c>
      <c r="AX6" s="23">
        <v>1998</v>
      </c>
      <c r="AY6" s="23">
        <v>1999</v>
      </c>
      <c r="AZ6" s="23">
        <v>2000</v>
      </c>
      <c r="BA6" s="23">
        <v>2001</v>
      </c>
      <c r="BB6" s="23">
        <v>2002</v>
      </c>
      <c r="BC6" s="23">
        <v>2003</v>
      </c>
      <c r="BD6" s="23">
        <v>2004</v>
      </c>
      <c r="BE6" s="23">
        <v>2005</v>
      </c>
      <c r="BF6" s="23">
        <v>2006</v>
      </c>
      <c r="BG6" s="23">
        <v>2007</v>
      </c>
      <c r="BH6" s="23">
        <v>2008</v>
      </c>
      <c r="BI6" s="23">
        <v>2009</v>
      </c>
      <c r="BJ6" s="23">
        <v>2010</v>
      </c>
      <c r="BK6" s="23">
        <v>2011</v>
      </c>
      <c r="BL6" s="23">
        <v>2012</v>
      </c>
      <c r="BM6" s="23">
        <v>2013</v>
      </c>
      <c r="BN6" s="23">
        <v>2014</v>
      </c>
      <c r="BO6" s="23">
        <v>2015</v>
      </c>
      <c r="BP6" s="23">
        <v>2016</v>
      </c>
      <c r="BQ6" s="23">
        <v>2017</v>
      </c>
      <c r="BR6" s="23">
        <v>2018</v>
      </c>
      <c r="BS6" s="23">
        <v>2019</v>
      </c>
      <c r="BT6" s="23">
        <v>2020</v>
      </c>
    </row>
    <row r="7" spans="1:72" x14ac:dyDescent="0.2">
      <c r="A7" s="24" t="s">
        <v>61</v>
      </c>
      <c r="B7" s="25">
        <v>1022100</v>
      </c>
      <c r="C7" s="25">
        <v>1068100</v>
      </c>
      <c r="D7" s="25">
        <v>1127000</v>
      </c>
      <c r="E7" s="25">
        <v>1191800</v>
      </c>
      <c r="F7" s="25">
        <v>1248200</v>
      </c>
      <c r="G7" s="25">
        <v>1305500</v>
      </c>
      <c r="H7" s="25">
        <v>1371600</v>
      </c>
      <c r="I7" s="25">
        <v>1445929</v>
      </c>
      <c r="J7" s="25">
        <v>1518800</v>
      </c>
      <c r="K7" s="25">
        <v>1587200</v>
      </c>
      <c r="L7" s="25">
        <v>1646400</v>
      </c>
      <c r="M7" s="25">
        <v>1702400</v>
      </c>
      <c r="N7" s="25">
        <v>1750200</v>
      </c>
      <c r="O7" s="25">
        <v>1795000</v>
      </c>
      <c r="P7" s="25">
        <v>1841600</v>
      </c>
      <c r="Q7" s="25">
        <v>1886900</v>
      </c>
      <c r="R7" s="25">
        <v>1934400</v>
      </c>
      <c r="S7" s="25">
        <v>1977600</v>
      </c>
      <c r="T7" s="25">
        <v>2012000</v>
      </c>
      <c r="U7" s="25">
        <v>2042500</v>
      </c>
      <c r="V7" s="25">
        <v>2074507</v>
      </c>
      <c r="W7" s="25">
        <v>2112900</v>
      </c>
      <c r="X7" s="25">
        <v>2152400</v>
      </c>
      <c r="Y7" s="25">
        <v>2193000</v>
      </c>
      <c r="Z7" s="25">
        <v>2229800</v>
      </c>
      <c r="AA7" s="25">
        <v>2262600</v>
      </c>
      <c r="AB7" s="25">
        <v>2293300</v>
      </c>
      <c r="AC7" s="25">
        <v>2325300</v>
      </c>
      <c r="AD7" s="25">
        <v>2353600</v>
      </c>
      <c r="AE7" s="25">
        <v>2383500</v>
      </c>
      <c r="AF7" s="25">
        <v>2413945</v>
      </c>
      <c r="AG7" s="25">
        <v>2532835</v>
      </c>
      <c r="AH7" s="25">
        <v>2646466</v>
      </c>
      <c r="AI7" s="25">
        <v>2681061</v>
      </c>
      <c r="AJ7" s="25">
        <v>2732221</v>
      </c>
      <c r="AK7" s="25">
        <v>2735957</v>
      </c>
      <c r="AL7" s="25">
        <v>2733373</v>
      </c>
      <c r="AM7" s="25">
        <v>2774789</v>
      </c>
      <c r="AN7" s="25">
        <v>2846108</v>
      </c>
      <c r="AO7" s="25">
        <v>2930901</v>
      </c>
      <c r="AP7" s="25">
        <v>3047132</v>
      </c>
      <c r="AQ7" s="25">
        <v>3135083</v>
      </c>
      <c r="AR7" s="25">
        <v>3230698</v>
      </c>
      <c r="AS7" s="25">
        <v>3313471</v>
      </c>
      <c r="AT7" s="25">
        <v>3419048</v>
      </c>
      <c r="AU7" s="25">
        <v>3524506</v>
      </c>
      <c r="AV7" s="25">
        <v>3670704</v>
      </c>
      <c r="AW7" s="25">
        <v>3796038</v>
      </c>
      <c r="AX7" s="25">
        <v>3927213</v>
      </c>
      <c r="AY7" s="25">
        <v>3958723</v>
      </c>
      <c r="AZ7" s="25">
        <v>4027887</v>
      </c>
      <c r="BA7" s="25">
        <v>4138012</v>
      </c>
      <c r="BB7" s="25">
        <v>4175950</v>
      </c>
      <c r="BC7" s="25">
        <v>4114826</v>
      </c>
      <c r="BD7" s="25">
        <v>4166664</v>
      </c>
      <c r="BE7" s="25">
        <v>4265762</v>
      </c>
      <c r="BF7" s="25">
        <v>4401365</v>
      </c>
      <c r="BG7" s="25">
        <v>4588599</v>
      </c>
      <c r="BH7" s="25">
        <v>4839396</v>
      </c>
      <c r="BI7" s="25">
        <v>4987573</v>
      </c>
      <c r="BJ7" s="25">
        <v>5076732</v>
      </c>
      <c r="BK7" s="25">
        <v>5183688</v>
      </c>
      <c r="BL7" s="25">
        <v>5312437</v>
      </c>
      <c r="BM7" s="25">
        <v>5399162</v>
      </c>
      <c r="BN7" s="25">
        <v>5469724</v>
      </c>
      <c r="BO7" s="25">
        <v>5535002</v>
      </c>
      <c r="BP7" s="25">
        <v>5607283</v>
      </c>
      <c r="BQ7" s="25">
        <v>5612253</v>
      </c>
      <c r="BR7" s="25">
        <v>5638676</v>
      </c>
      <c r="BS7" s="25">
        <v>5703569</v>
      </c>
      <c r="BT7" s="25">
        <v>5685807</v>
      </c>
    </row>
    <row r="8" spans="1:72" x14ac:dyDescent="0.2">
      <c r="A8" s="24" t="s">
        <v>62</v>
      </c>
      <c r="B8" s="24" t="s">
        <v>63</v>
      </c>
      <c r="C8" s="24" t="s">
        <v>63</v>
      </c>
      <c r="D8" s="24" t="s">
        <v>63</v>
      </c>
      <c r="E8" s="24" t="s">
        <v>63</v>
      </c>
      <c r="F8" s="24" t="s">
        <v>63</v>
      </c>
      <c r="G8" s="24" t="s">
        <v>63</v>
      </c>
      <c r="H8" s="24" t="s">
        <v>63</v>
      </c>
      <c r="I8" s="24" t="s">
        <v>63</v>
      </c>
      <c r="J8" s="24" t="s">
        <v>63</v>
      </c>
      <c r="K8" s="24" t="s">
        <v>63</v>
      </c>
      <c r="L8" s="24" t="s">
        <v>63</v>
      </c>
      <c r="M8" s="24" t="s">
        <v>63</v>
      </c>
      <c r="N8" s="24" t="s">
        <v>63</v>
      </c>
      <c r="O8" s="24" t="s">
        <v>63</v>
      </c>
      <c r="P8" s="24" t="s">
        <v>63</v>
      </c>
      <c r="Q8" s="24" t="s">
        <v>63</v>
      </c>
      <c r="R8" s="24" t="s">
        <v>63</v>
      </c>
      <c r="S8" s="24" t="s">
        <v>63</v>
      </c>
      <c r="T8" s="24" t="s">
        <v>63</v>
      </c>
      <c r="U8" s="24" t="s">
        <v>63</v>
      </c>
      <c r="V8" s="25">
        <v>2013563</v>
      </c>
      <c r="W8" s="24" t="s">
        <v>63</v>
      </c>
      <c r="X8" s="24" t="s">
        <v>63</v>
      </c>
      <c r="Y8" s="24" t="s">
        <v>63</v>
      </c>
      <c r="Z8" s="24" t="s">
        <v>63</v>
      </c>
      <c r="AA8" s="24" t="s">
        <v>63</v>
      </c>
      <c r="AB8" s="24" t="s">
        <v>63</v>
      </c>
      <c r="AC8" s="24" t="s">
        <v>63</v>
      </c>
      <c r="AD8" s="24" t="s">
        <v>63</v>
      </c>
      <c r="AE8" s="24" t="s">
        <v>63</v>
      </c>
      <c r="AF8" s="25">
        <v>2282125</v>
      </c>
      <c r="AG8" s="25">
        <v>2324403</v>
      </c>
      <c r="AH8" s="25">
        <v>2365707</v>
      </c>
      <c r="AI8" s="25">
        <v>2406165</v>
      </c>
      <c r="AJ8" s="25">
        <v>2443705</v>
      </c>
      <c r="AK8" s="25">
        <v>2482615</v>
      </c>
      <c r="AL8" s="25">
        <v>2518598</v>
      </c>
      <c r="AM8" s="25">
        <v>2553864</v>
      </c>
      <c r="AN8" s="25">
        <v>2598458</v>
      </c>
      <c r="AO8" s="25">
        <v>2647627</v>
      </c>
      <c r="AP8" s="25">
        <v>2735868</v>
      </c>
      <c r="AQ8" s="25">
        <v>2794704</v>
      </c>
      <c r="AR8" s="25">
        <v>2849754</v>
      </c>
      <c r="AS8" s="25">
        <v>2904547</v>
      </c>
      <c r="AT8" s="25">
        <v>2959350</v>
      </c>
      <c r="AU8" s="25">
        <v>3013515</v>
      </c>
      <c r="AV8" s="25">
        <v>3068132</v>
      </c>
      <c r="AW8" s="25">
        <v>3123403</v>
      </c>
      <c r="AX8" s="25">
        <v>3180018</v>
      </c>
      <c r="AY8" s="25">
        <v>3229681</v>
      </c>
      <c r="AZ8" s="25">
        <v>3273363</v>
      </c>
      <c r="BA8" s="25">
        <v>3325902</v>
      </c>
      <c r="BB8" s="25">
        <v>3382944</v>
      </c>
      <c r="BC8" s="25">
        <v>3366891</v>
      </c>
      <c r="BD8" s="25">
        <v>3413266</v>
      </c>
      <c r="BE8" s="25">
        <v>3467814</v>
      </c>
      <c r="BF8" s="25">
        <v>3525894</v>
      </c>
      <c r="BG8" s="25">
        <v>3583082</v>
      </c>
      <c r="BH8" s="25">
        <v>3642659</v>
      </c>
      <c r="BI8" s="25">
        <v>3733876</v>
      </c>
      <c r="BJ8" s="25">
        <v>3771721</v>
      </c>
      <c r="BK8" s="25">
        <v>3789251</v>
      </c>
      <c r="BL8" s="25">
        <v>3818205</v>
      </c>
      <c r="BM8" s="25">
        <v>3844751</v>
      </c>
      <c r="BN8" s="25">
        <v>3870739</v>
      </c>
      <c r="BO8" s="25">
        <v>3902690</v>
      </c>
      <c r="BP8" s="25">
        <v>3933559</v>
      </c>
      <c r="BQ8" s="25">
        <v>3965796</v>
      </c>
      <c r="BR8" s="25">
        <v>3994283</v>
      </c>
      <c r="BS8" s="25">
        <v>4026209</v>
      </c>
      <c r="BT8" s="25">
        <v>4044210</v>
      </c>
    </row>
    <row r="9" spans="1:72" x14ac:dyDescent="0.2">
      <c r="A9" s="24" t="s">
        <v>64</v>
      </c>
      <c r="B9" s="24" t="s">
        <v>63</v>
      </c>
      <c r="C9" s="24" t="s">
        <v>63</v>
      </c>
      <c r="D9" s="24" t="s">
        <v>63</v>
      </c>
      <c r="E9" s="24" t="s">
        <v>63</v>
      </c>
      <c r="F9" s="24" t="s">
        <v>63</v>
      </c>
      <c r="G9" s="24" t="s">
        <v>63</v>
      </c>
      <c r="H9" s="24" t="s">
        <v>63</v>
      </c>
      <c r="I9" s="24" t="s">
        <v>63</v>
      </c>
      <c r="J9" s="24" t="s">
        <v>63</v>
      </c>
      <c r="K9" s="24" t="s">
        <v>63</v>
      </c>
      <c r="L9" s="24" t="s">
        <v>63</v>
      </c>
      <c r="M9" s="24" t="s">
        <v>63</v>
      </c>
      <c r="N9" s="24" t="s">
        <v>63</v>
      </c>
      <c r="O9" s="24" t="s">
        <v>63</v>
      </c>
      <c r="P9" s="24" t="s">
        <v>63</v>
      </c>
      <c r="Q9" s="24" t="s">
        <v>63</v>
      </c>
      <c r="R9" s="24" t="s">
        <v>63</v>
      </c>
      <c r="S9" s="24" t="s">
        <v>63</v>
      </c>
      <c r="T9" s="24" t="s">
        <v>63</v>
      </c>
      <c r="U9" s="24" t="s">
        <v>63</v>
      </c>
      <c r="V9" s="25">
        <v>1874778</v>
      </c>
      <c r="W9" s="24" t="s">
        <v>63</v>
      </c>
      <c r="X9" s="24" t="s">
        <v>63</v>
      </c>
      <c r="Y9" s="24" t="s">
        <v>63</v>
      </c>
      <c r="Z9" s="24" t="s">
        <v>63</v>
      </c>
      <c r="AA9" s="24" t="s">
        <v>63</v>
      </c>
      <c r="AB9" s="24" t="s">
        <v>63</v>
      </c>
      <c r="AC9" s="24" t="s">
        <v>63</v>
      </c>
      <c r="AD9" s="24" t="s">
        <v>63</v>
      </c>
      <c r="AE9" s="24" t="s">
        <v>63</v>
      </c>
      <c r="AF9" s="25">
        <v>2194280</v>
      </c>
      <c r="AG9" s="24" t="s">
        <v>63</v>
      </c>
      <c r="AH9" s="24" t="s">
        <v>63</v>
      </c>
      <c r="AI9" s="24" t="s">
        <v>63</v>
      </c>
      <c r="AJ9" s="24" t="s">
        <v>63</v>
      </c>
      <c r="AK9" s="24" t="s">
        <v>63</v>
      </c>
      <c r="AL9" s="24" t="s">
        <v>63</v>
      </c>
      <c r="AM9" s="24" t="s">
        <v>63</v>
      </c>
      <c r="AN9" s="24" t="s">
        <v>63</v>
      </c>
      <c r="AO9" s="24" t="s">
        <v>63</v>
      </c>
      <c r="AP9" s="25">
        <v>2623736</v>
      </c>
      <c r="AQ9" s="25">
        <v>2664625</v>
      </c>
      <c r="AR9" s="25">
        <v>2702430</v>
      </c>
      <c r="AS9" s="25">
        <v>2742826</v>
      </c>
      <c r="AT9" s="25">
        <v>2784168</v>
      </c>
      <c r="AU9" s="25">
        <v>2823707</v>
      </c>
      <c r="AV9" s="25">
        <v>2860419</v>
      </c>
      <c r="AW9" s="25">
        <v>2894794</v>
      </c>
      <c r="AX9" s="25">
        <v>2929731</v>
      </c>
      <c r="AY9" s="25">
        <v>2958379</v>
      </c>
      <c r="AZ9" s="25">
        <v>2985886</v>
      </c>
      <c r="BA9" s="25">
        <v>3017092</v>
      </c>
      <c r="BB9" s="25">
        <v>3043397</v>
      </c>
      <c r="BC9" s="25">
        <v>3032541</v>
      </c>
      <c r="BD9" s="25">
        <v>3057087</v>
      </c>
      <c r="BE9" s="25">
        <v>3081001</v>
      </c>
      <c r="BF9" s="25">
        <v>3107924</v>
      </c>
      <c r="BG9" s="25">
        <v>3133848</v>
      </c>
      <c r="BH9" s="25">
        <v>3164438</v>
      </c>
      <c r="BI9" s="25">
        <v>3200693</v>
      </c>
      <c r="BJ9" s="25">
        <v>3230719</v>
      </c>
      <c r="BK9" s="25">
        <v>3257228</v>
      </c>
      <c r="BL9" s="25">
        <v>3285140</v>
      </c>
      <c r="BM9" s="25">
        <v>3313507</v>
      </c>
      <c r="BN9" s="25">
        <v>3343030</v>
      </c>
      <c r="BO9" s="25">
        <v>3375023</v>
      </c>
      <c r="BP9" s="25">
        <v>3408943</v>
      </c>
      <c r="BQ9" s="25">
        <v>3439177</v>
      </c>
      <c r="BR9" s="25">
        <v>3471936</v>
      </c>
      <c r="BS9" s="25">
        <v>3500940</v>
      </c>
      <c r="BT9" s="25">
        <v>3523191</v>
      </c>
    </row>
    <row r="10" spans="1:72" x14ac:dyDescent="0.2">
      <c r="A10" s="24" t="s">
        <v>65</v>
      </c>
      <c r="B10" s="24" t="s">
        <v>63</v>
      </c>
      <c r="C10" s="24" t="s">
        <v>63</v>
      </c>
      <c r="D10" s="24" t="s">
        <v>63</v>
      </c>
      <c r="E10" s="24" t="s">
        <v>63</v>
      </c>
      <c r="F10" s="24" t="s">
        <v>63</v>
      </c>
      <c r="G10" s="24" t="s">
        <v>63</v>
      </c>
      <c r="H10" s="24" t="s">
        <v>63</v>
      </c>
      <c r="I10" s="24" t="s">
        <v>63</v>
      </c>
      <c r="J10" s="24" t="s">
        <v>63</v>
      </c>
      <c r="K10" s="24" t="s">
        <v>63</v>
      </c>
      <c r="L10" s="24" t="s">
        <v>63</v>
      </c>
      <c r="M10" s="24" t="s">
        <v>63</v>
      </c>
      <c r="N10" s="24" t="s">
        <v>63</v>
      </c>
      <c r="O10" s="24" t="s">
        <v>63</v>
      </c>
      <c r="P10" s="24" t="s">
        <v>63</v>
      </c>
      <c r="Q10" s="24" t="s">
        <v>63</v>
      </c>
      <c r="R10" s="24" t="s">
        <v>63</v>
      </c>
      <c r="S10" s="24" t="s">
        <v>63</v>
      </c>
      <c r="T10" s="24" t="s">
        <v>63</v>
      </c>
      <c r="U10" s="24" t="s">
        <v>63</v>
      </c>
      <c r="V10" s="25">
        <v>138785</v>
      </c>
      <c r="W10" s="24" t="s">
        <v>63</v>
      </c>
      <c r="X10" s="24" t="s">
        <v>63</v>
      </c>
      <c r="Y10" s="24" t="s">
        <v>63</v>
      </c>
      <c r="Z10" s="24" t="s">
        <v>63</v>
      </c>
      <c r="AA10" s="24" t="s">
        <v>63</v>
      </c>
      <c r="AB10" s="24" t="s">
        <v>63</v>
      </c>
      <c r="AC10" s="24" t="s">
        <v>63</v>
      </c>
      <c r="AD10" s="24" t="s">
        <v>63</v>
      </c>
      <c r="AE10" s="24" t="s">
        <v>63</v>
      </c>
      <c r="AF10" s="25">
        <v>87845</v>
      </c>
      <c r="AG10" s="24" t="s">
        <v>63</v>
      </c>
      <c r="AH10" s="24" t="s">
        <v>63</v>
      </c>
      <c r="AI10" s="24" t="s">
        <v>63</v>
      </c>
      <c r="AJ10" s="24" t="s">
        <v>63</v>
      </c>
      <c r="AK10" s="24" t="s">
        <v>63</v>
      </c>
      <c r="AL10" s="24" t="s">
        <v>63</v>
      </c>
      <c r="AM10" s="24" t="s">
        <v>63</v>
      </c>
      <c r="AN10" s="24" t="s">
        <v>63</v>
      </c>
      <c r="AO10" s="24" t="s">
        <v>63</v>
      </c>
      <c r="AP10" s="25">
        <v>112132</v>
      </c>
      <c r="AQ10" s="25">
        <v>130079</v>
      </c>
      <c r="AR10" s="25">
        <v>147324</v>
      </c>
      <c r="AS10" s="25">
        <v>161720</v>
      </c>
      <c r="AT10" s="25">
        <v>175182</v>
      </c>
      <c r="AU10" s="25">
        <v>189808</v>
      </c>
      <c r="AV10" s="25">
        <v>207712</v>
      </c>
      <c r="AW10" s="25">
        <v>228608</v>
      </c>
      <c r="AX10" s="25">
        <v>250287</v>
      </c>
      <c r="AY10" s="25">
        <v>271302</v>
      </c>
      <c r="AZ10" s="25">
        <v>287477</v>
      </c>
      <c r="BA10" s="25">
        <v>308810</v>
      </c>
      <c r="BB10" s="25">
        <v>339547</v>
      </c>
      <c r="BC10" s="25">
        <v>334350</v>
      </c>
      <c r="BD10" s="25">
        <v>356179</v>
      </c>
      <c r="BE10" s="25">
        <v>386813</v>
      </c>
      <c r="BF10" s="25">
        <v>417970</v>
      </c>
      <c r="BG10" s="25">
        <v>449234</v>
      </c>
      <c r="BH10" s="25">
        <v>478221</v>
      </c>
      <c r="BI10" s="25">
        <v>533183</v>
      </c>
      <c r="BJ10" s="25">
        <v>541002</v>
      </c>
      <c r="BK10" s="25">
        <v>532023</v>
      </c>
      <c r="BL10" s="25">
        <v>533065</v>
      </c>
      <c r="BM10" s="25">
        <v>531244</v>
      </c>
      <c r="BN10" s="25">
        <v>527709</v>
      </c>
      <c r="BO10" s="25">
        <v>527667</v>
      </c>
      <c r="BP10" s="25">
        <v>524616</v>
      </c>
      <c r="BQ10" s="25">
        <v>526619</v>
      </c>
      <c r="BR10" s="25">
        <v>522347</v>
      </c>
      <c r="BS10" s="25">
        <v>525269</v>
      </c>
      <c r="BT10" s="25">
        <v>521019</v>
      </c>
    </row>
    <row r="11" spans="1:72" x14ac:dyDescent="0.2">
      <c r="A11" s="24" t="s">
        <v>66</v>
      </c>
      <c r="B11" s="24" t="s">
        <v>63</v>
      </c>
      <c r="C11" s="24" t="s">
        <v>63</v>
      </c>
      <c r="D11" s="24" t="s">
        <v>63</v>
      </c>
      <c r="E11" s="24" t="s">
        <v>63</v>
      </c>
      <c r="F11" s="24" t="s">
        <v>63</v>
      </c>
      <c r="G11" s="24" t="s">
        <v>63</v>
      </c>
      <c r="H11" s="24" t="s">
        <v>63</v>
      </c>
      <c r="I11" s="24" t="s">
        <v>63</v>
      </c>
      <c r="J11" s="24" t="s">
        <v>63</v>
      </c>
      <c r="K11" s="24" t="s">
        <v>63</v>
      </c>
      <c r="L11" s="24" t="s">
        <v>63</v>
      </c>
      <c r="M11" s="24" t="s">
        <v>63</v>
      </c>
      <c r="N11" s="24" t="s">
        <v>63</v>
      </c>
      <c r="O11" s="24" t="s">
        <v>63</v>
      </c>
      <c r="P11" s="24" t="s">
        <v>63</v>
      </c>
      <c r="Q11" s="24" t="s">
        <v>63</v>
      </c>
      <c r="R11" s="24" t="s">
        <v>63</v>
      </c>
      <c r="S11" s="24" t="s">
        <v>63</v>
      </c>
      <c r="T11" s="24" t="s">
        <v>63</v>
      </c>
      <c r="U11" s="24" t="s">
        <v>63</v>
      </c>
      <c r="V11" s="25">
        <v>60944</v>
      </c>
      <c r="W11" s="24" t="s">
        <v>63</v>
      </c>
      <c r="X11" s="24" t="s">
        <v>63</v>
      </c>
      <c r="Y11" s="24" t="s">
        <v>63</v>
      </c>
      <c r="Z11" s="24" t="s">
        <v>63</v>
      </c>
      <c r="AA11" s="24" t="s">
        <v>63</v>
      </c>
      <c r="AB11" s="24" t="s">
        <v>63</v>
      </c>
      <c r="AC11" s="24" t="s">
        <v>63</v>
      </c>
      <c r="AD11" s="24" t="s">
        <v>63</v>
      </c>
      <c r="AE11" s="24" t="s">
        <v>63</v>
      </c>
      <c r="AF11" s="25">
        <v>131820</v>
      </c>
      <c r="AG11" s="25">
        <v>208432</v>
      </c>
      <c r="AH11" s="25">
        <v>280759</v>
      </c>
      <c r="AI11" s="25">
        <v>274896</v>
      </c>
      <c r="AJ11" s="25">
        <v>288516</v>
      </c>
      <c r="AK11" s="25">
        <v>253342</v>
      </c>
      <c r="AL11" s="25">
        <v>214775</v>
      </c>
      <c r="AM11" s="25">
        <v>220925</v>
      </c>
      <c r="AN11" s="25">
        <v>247650</v>
      </c>
      <c r="AO11" s="25">
        <v>283274</v>
      </c>
      <c r="AP11" s="25">
        <v>311264</v>
      </c>
      <c r="AQ11" s="25">
        <v>340379</v>
      </c>
      <c r="AR11" s="25">
        <v>380944</v>
      </c>
      <c r="AS11" s="25">
        <v>408924</v>
      </c>
      <c r="AT11" s="25">
        <v>459698</v>
      </c>
      <c r="AU11" s="25">
        <v>510991</v>
      </c>
      <c r="AV11" s="25">
        <v>602572</v>
      </c>
      <c r="AW11" s="25">
        <v>672635</v>
      </c>
      <c r="AX11" s="25">
        <v>747195</v>
      </c>
      <c r="AY11" s="25">
        <v>729042</v>
      </c>
      <c r="AZ11" s="25">
        <v>754524</v>
      </c>
      <c r="BA11" s="25">
        <v>812110</v>
      </c>
      <c r="BB11" s="25">
        <v>793006</v>
      </c>
      <c r="BC11" s="25">
        <v>747935</v>
      </c>
      <c r="BD11" s="25">
        <v>753398</v>
      </c>
      <c r="BE11" s="25">
        <v>797948</v>
      </c>
      <c r="BF11" s="25">
        <v>875471</v>
      </c>
      <c r="BG11" s="25">
        <v>1005517</v>
      </c>
      <c r="BH11" s="25">
        <v>1196737</v>
      </c>
      <c r="BI11" s="25">
        <v>1253697</v>
      </c>
      <c r="BJ11" s="25">
        <v>1305011</v>
      </c>
      <c r="BK11" s="25">
        <v>1394437</v>
      </c>
      <c r="BL11" s="25">
        <v>1494232</v>
      </c>
      <c r="BM11" s="25">
        <v>1554411</v>
      </c>
      <c r="BN11" s="25">
        <v>1598985</v>
      </c>
      <c r="BO11" s="25">
        <v>1632312</v>
      </c>
      <c r="BP11" s="25">
        <v>1673724</v>
      </c>
      <c r="BQ11" s="25">
        <v>1646457</v>
      </c>
      <c r="BR11" s="25">
        <v>1644393</v>
      </c>
      <c r="BS11" s="25">
        <v>1677360</v>
      </c>
      <c r="BT11" s="25">
        <v>1641597</v>
      </c>
    </row>
    <row r="12" spans="1:72" x14ac:dyDescent="0.2">
      <c r="A12" s="24" t="s">
        <v>67</v>
      </c>
      <c r="B12" s="24">
        <v>4.4000000000000004</v>
      </c>
      <c r="C12" s="24">
        <v>4.5</v>
      </c>
      <c r="D12" s="24">
        <v>5.5</v>
      </c>
      <c r="E12" s="24">
        <v>5.7</v>
      </c>
      <c r="F12" s="24">
        <v>4.7</v>
      </c>
      <c r="G12" s="24">
        <v>4.5999999999999996</v>
      </c>
      <c r="H12" s="24">
        <v>5.0999999999999996</v>
      </c>
      <c r="I12" s="24">
        <v>5.4</v>
      </c>
      <c r="J12" s="24">
        <v>5</v>
      </c>
      <c r="K12" s="24">
        <v>4.5</v>
      </c>
      <c r="L12" s="24">
        <v>3.7</v>
      </c>
      <c r="M12" s="24">
        <v>3.4</v>
      </c>
      <c r="N12" s="24">
        <v>2.8</v>
      </c>
      <c r="O12" s="24">
        <v>2.6</v>
      </c>
      <c r="P12" s="24">
        <v>2.6</v>
      </c>
      <c r="Q12" s="24">
        <v>2.5</v>
      </c>
      <c r="R12" s="24">
        <v>2.5</v>
      </c>
      <c r="S12" s="24">
        <v>2.2000000000000002</v>
      </c>
      <c r="T12" s="24">
        <v>1.7</v>
      </c>
      <c r="U12" s="24">
        <v>1.5</v>
      </c>
      <c r="V12" s="24">
        <v>2.8</v>
      </c>
      <c r="W12" s="24">
        <v>1.9</v>
      </c>
      <c r="X12" s="24">
        <v>1.9</v>
      </c>
      <c r="Y12" s="24">
        <v>1.9</v>
      </c>
      <c r="Z12" s="24">
        <v>1.7</v>
      </c>
      <c r="AA12" s="24">
        <v>1.5</v>
      </c>
      <c r="AB12" s="24">
        <v>1.4</v>
      </c>
      <c r="AC12" s="24">
        <v>1.4</v>
      </c>
      <c r="AD12" s="24">
        <v>1.2</v>
      </c>
      <c r="AE12" s="24">
        <v>1.3</v>
      </c>
      <c r="AF12" s="24">
        <v>1.5</v>
      </c>
      <c r="AG12" s="24">
        <v>4.9000000000000004</v>
      </c>
      <c r="AH12" s="24">
        <v>4.5</v>
      </c>
      <c r="AI12" s="24">
        <v>1.3</v>
      </c>
      <c r="AJ12" s="24">
        <v>1.9</v>
      </c>
      <c r="AK12" s="24">
        <v>0.1</v>
      </c>
      <c r="AL12" s="24">
        <v>-0.1</v>
      </c>
      <c r="AM12" s="24">
        <v>1.5</v>
      </c>
      <c r="AN12" s="24">
        <v>2.6</v>
      </c>
      <c r="AO12" s="24">
        <v>3</v>
      </c>
      <c r="AP12" s="24">
        <v>2.2999999999999998</v>
      </c>
      <c r="AQ12" s="24">
        <v>2.9</v>
      </c>
      <c r="AR12" s="24">
        <v>3</v>
      </c>
      <c r="AS12" s="24">
        <v>2.6</v>
      </c>
      <c r="AT12" s="24">
        <v>3.2</v>
      </c>
      <c r="AU12" s="24">
        <v>3.1</v>
      </c>
      <c r="AV12" s="24">
        <v>4.0999999999999996</v>
      </c>
      <c r="AW12" s="24">
        <v>3.4</v>
      </c>
      <c r="AX12" s="24">
        <v>3.5</v>
      </c>
      <c r="AY12" s="24">
        <v>0.8</v>
      </c>
      <c r="AZ12" s="24">
        <v>1.7</v>
      </c>
      <c r="BA12" s="24">
        <v>2.7</v>
      </c>
      <c r="BB12" s="24">
        <v>0.9</v>
      </c>
      <c r="BC12" s="24">
        <v>0.2</v>
      </c>
      <c r="BD12" s="24">
        <v>1.3</v>
      </c>
      <c r="BE12" s="24">
        <v>2.4</v>
      </c>
      <c r="BF12" s="24">
        <v>3.2</v>
      </c>
      <c r="BG12" s="24">
        <v>4.3</v>
      </c>
      <c r="BH12" s="24">
        <v>5.5</v>
      </c>
      <c r="BI12" s="24">
        <v>3.1</v>
      </c>
      <c r="BJ12" s="24">
        <v>1.8</v>
      </c>
      <c r="BK12" s="24">
        <v>2.1</v>
      </c>
      <c r="BL12" s="24">
        <v>2.5</v>
      </c>
      <c r="BM12" s="24">
        <v>1.6</v>
      </c>
      <c r="BN12" s="24">
        <v>1.3</v>
      </c>
      <c r="BO12" s="24">
        <v>1.2</v>
      </c>
      <c r="BP12" s="24">
        <v>1.3</v>
      </c>
      <c r="BQ12" s="24">
        <v>0.1</v>
      </c>
      <c r="BR12" s="24">
        <v>0.5</v>
      </c>
      <c r="BS12" s="24">
        <v>1.2</v>
      </c>
      <c r="BT12" s="24">
        <v>-0.3</v>
      </c>
    </row>
    <row r="13" spans="1:72" x14ac:dyDescent="0.2">
      <c r="A13" s="24" t="s">
        <v>68</v>
      </c>
      <c r="B13" s="24" t="s">
        <v>63</v>
      </c>
      <c r="C13" s="24" t="s">
        <v>63</v>
      </c>
      <c r="D13" s="24" t="s">
        <v>63</v>
      </c>
      <c r="E13" s="24" t="s">
        <v>63</v>
      </c>
      <c r="F13" s="24" t="s">
        <v>63</v>
      </c>
      <c r="G13" s="24" t="s">
        <v>63</v>
      </c>
      <c r="H13" s="24" t="s">
        <v>63</v>
      </c>
      <c r="I13" s="24" t="s">
        <v>63</v>
      </c>
      <c r="J13" s="24" t="s">
        <v>63</v>
      </c>
      <c r="K13" s="24" t="s">
        <v>63</v>
      </c>
      <c r="L13" s="24" t="s">
        <v>63</v>
      </c>
      <c r="M13" s="24" t="s">
        <v>63</v>
      </c>
      <c r="N13" s="24" t="s">
        <v>63</v>
      </c>
      <c r="O13" s="24" t="s">
        <v>63</v>
      </c>
      <c r="P13" s="24" t="s">
        <v>63</v>
      </c>
      <c r="Q13" s="24" t="s">
        <v>63</v>
      </c>
      <c r="R13" s="24" t="s">
        <v>63</v>
      </c>
      <c r="S13" s="24" t="s">
        <v>63</v>
      </c>
      <c r="T13" s="24" t="s">
        <v>63</v>
      </c>
      <c r="U13" s="24" t="s">
        <v>63</v>
      </c>
      <c r="V13" s="24" t="s">
        <v>63</v>
      </c>
      <c r="W13" s="24" t="s">
        <v>63</v>
      </c>
      <c r="X13" s="24" t="s">
        <v>63</v>
      </c>
      <c r="Y13" s="24" t="s">
        <v>63</v>
      </c>
      <c r="Z13" s="24" t="s">
        <v>63</v>
      </c>
      <c r="AA13" s="24" t="s">
        <v>63</v>
      </c>
      <c r="AB13" s="24" t="s">
        <v>63</v>
      </c>
      <c r="AC13" s="24" t="s">
        <v>63</v>
      </c>
      <c r="AD13" s="24" t="s">
        <v>63</v>
      </c>
      <c r="AE13" s="24" t="s">
        <v>63</v>
      </c>
      <c r="AF13" s="24">
        <v>1.3</v>
      </c>
      <c r="AG13" s="24">
        <v>1.9</v>
      </c>
      <c r="AH13" s="24">
        <v>1.8</v>
      </c>
      <c r="AI13" s="24">
        <v>1.7</v>
      </c>
      <c r="AJ13" s="24">
        <v>1.6</v>
      </c>
      <c r="AK13" s="24">
        <v>1.6</v>
      </c>
      <c r="AL13" s="24">
        <v>1.4</v>
      </c>
      <c r="AM13" s="24">
        <v>1.4</v>
      </c>
      <c r="AN13" s="24">
        <v>1.7</v>
      </c>
      <c r="AO13" s="24">
        <v>1.9</v>
      </c>
      <c r="AP13" s="24">
        <v>1.7</v>
      </c>
      <c r="AQ13" s="24">
        <v>2.2000000000000002</v>
      </c>
      <c r="AR13" s="24">
        <v>2</v>
      </c>
      <c r="AS13" s="24">
        <v>1.9</v>
      </c>
      <c r="AT13" s="24">
        <v>1.9</v>
      </c>
      <c r="AU13" s="24">
        <v>1.8</v>
      </c>
      <c r="AV13" s="24">
        <v>1.8</v>
      </c>
      <c r="AW13" s="24">
        <v>1.8</v>
      </c>
      <c r="AX13" s="24">
        <v>1.8</v>
      </c>
      <c r="AY13" s="24">
        <v>1.6</v>
      </c>
      <c r="AZ13" s="24">
        <v>1.4</v>
      </c>
      <c r="BA13" s="24">
        <v>1.6</v>
      </c>
      <c r="BB13" s="24">
        <v>1.7</v>
      </c>
      <c r="BC13" s="24">
        <v>1.6</v>
      </c>
      <c r="BD13" s="24">
        <v>1.4</v>
      </c>
      <c r="BE13" s="24">
        <v>1.6</v>
      </c>
      <c r="BF13" s="24">
        <v>1.7</v>
      </c>
      <c r="BG13" s="24">
        <v>1.6</v>
      </c>
      <c r="BH13" s="24">
        <v>1.7</v>
      </c>
      <c r="BI13" s="24">
        <v>2.5</v>
      </c>
      <c r="BJ13" s="24">
        <v>1</v>
      </c>
      <c r="BK13" s="24">
        <v>0.5</v>
      </c>
      <c r="BL13" s="24">
        <v>0.8</v>
      </c>
      <c r="BM13" s="24">
        <v>0.7</v>
      </c>
      <c r="BN13" s="24">
        <v>0.7</v>
      </c>
      <c r="BO13" s="24">
        <v>0.8</v>
      </c>
      <c r="BP13" s="24">
        <v>0.8</v>
      </c>
      <c r="BQ13" s="24">
        <v>0.8</v>
      </c>
      <c r="BR13" s="24">
        <v>0.7</v>
      </c>
      <c r="BS13" s="24">
        <v>0.8</v>
      </c>
      <c r="BT13" s="24">
        <v>0.4</v>
      </c>
    </row>
    <row r="14" spans="1:72" x14ac:dyDescent="0.2">
      <c r="A14" s="24" t="s">
        <v>69</v>
      </c>
      <c r="B14" s="24" t="s">
        <v>63</v>
      </c>
      <c r="C14" s="24" t="s">
        <v>63</v>
      </c>
      <c r="D14" s="24" t="s">
        <v>63</v>
      </c>
      <c r="E14" s="24" t="s">
        <v>63</v>
      </c>
      <c r="F14" s="24" t="s">
        <v>63</v>
      </c>
      <c r="G14" s="24" t="s">
        <v>63</v>
      </c>
      <c r="H14" s="24" t="s">
        <v>63</v>
      </c>
      <c r="I14" s="25">
        <v>2486</v>
      </c>
      <c r="J14" s="24" t="s">
        <v>63</v>
      </c>
      <c r="K14" s="24" t="s">
        <v>63</v>
      </c>
      <c r="L14" s="25">
        <v>2831</v>
      </c>
      <c r="M14" s="25">
        <v>2928</v>
      </c>
      <c r="N14" s="25">
        <v>3010</v>
      </c>
      <c r="O14" s="25">
        <v>3087</v>
      </c>
      <c r="P14" s="25">
        <v>3167</v>
      </c>
      <c r="Q14" s="25">
        <v>3245</v>
      </c>
      <c r="R14" s="25">
        <v>3327</v>
      </c>
      <c r="S14" s="25">
        <v>3392</v>
      </c>
      <c r="T14" s="25">
        <v>3443</v>
      </c>
      <c r="U14" s="25">
        <v>3490</v>
      </c>
      <c r="V14" s="25">
        <v>3538</v>
      </c>
      <c r="W14" s="25">
        <v>3603</v>
      </c>
      <c r="X14" s="25">
        <v>3671</v>
      </c>
      <c r="Y14" s="25">
        <v>3740</v>
      </c>
      <c r="Z14" s="25">
        <v>3795</v>
      </c>
      <c r="AA14" s="25">
        <v>3791</v>
      </c>
      <c r="AB14" s="25">
        <v>3809</v>
      </c>
      <c r="AC14" s="25">
        <v>3773</v>
      </c>
      <c r="AD14" s="25">
        <v>3819</v>
      </c>
      <c r="AE14" s="25">
        <v>3858</v>
      </c>
      <c r="AF14" s="25">
        <v>3907</v>
      </c>
      <c r="AG14" s="25">
        <v>4099</v>
      </c>
      <c r="AH14" s="25">
        <v>4282</v>
      </c>
      <c r="AI14" s="25">
        <v>4338</v>
      </c>
      <c r="AJ14" s="25">
        <v>4405</v>
      </c>
      <c r="AK14" s="25">
        <v>4409</v>
      </c>
      <c r="AL14" s="25">
        <v>4397</v>
      </c>
      <c r="AM14" s="25">
        <v>4457</v>
      </c>
      <c r="AN14" s="25">
        <v>4549</v>
      </c>
      <c r="AO14" s="25">
        <v>4679</v>
      </c>
      <c r="AP14" s="25">
        <v>4814</v>
      </c>
      <c r="AQ14" s="25">
        <v>4905</v>
      </c>
      <c r="AR14" s="25">
        <v>5040</v>
      </c>
      <c r="AS14" s="25">
        <v>5166</v>
      </c>
      <c r="AT14" s="25">
        <v>5292</v>
      </c>
      <c r="AU14" s="25">
        <v>5443</v>
      </c>
      <c r="AV14" s="25">
        <v>5669</v>
      </c>
      <c r="AW14" s="25">
        <v>5860</v>
      </c>
      <c r="AX14" s="25">
        <v>6060</v>
      </c>
      <c r="AY14" s="25">
        <v>5999</v>
      </c>
      <c r="AZ14" s="25">
        <v>5900</v>
      </c>
      <c r="BA14" s="25">
        <v>6065</v>
      </c>
      <c r="BB14" s="25">
        <v>6078</v>
      </c>
      <c r="BC14" s="25">
        <v>5939</v>
      </c>
      <c r="BD14" s="25">
        <v>5987</v>
      </c>
      <c r="BE14" s="25">
        <v>6121</v>
      </c>
      <c r="BF14" s="25">
        <v>6298</v>
      </c>
      <c r="BG14" s="25">
        <v>6552</v>
      </c>
      <c r="BH14" s="25">
        <v>6846</v>
      </c>
      <c r="BI14" s="25">
        <v>7025</v>
      </c>
      <c r="BJ14" s="25">
        <v>7146</v>
      </c>
      <c r="BK14" s="25">
        <v>7273</v>
      </c>
      <c r="BL14" s="25">
        <v>7429</v>
      </c>
      <c r="BM14" s="25">
        <v>7540</v>
      </c>
      <c r="BN14" s="25">
        <v>7615</v>
      </c>
      <c r="BO14" s="25">
        <v>7697</v>
      </c>
      <c r="BP14" s="25">
        <v>7797</v>
      </c>
      <c r="BQ14" s="25">
        <v>7796</v>
      </c>
      <c r="BR14" s="25">
        <v>7804</v>
      </c>
      <c r="BS14" s="25">
        <v>7866</v>
      </c>
      <c r="BT14" s="25">
        <v>7810</v>
      </c>
    </row>
    <row r="15" spans="1:72" x14ac:dyDescent="0.2">
      <c r="A15" s="24" t="s">
        <v>70</v>
      </c>
      <c r="B15" s="25">
        <v>1173</v>
      </c>
      <c r="C15" s="25">
        <v>1159</v>
      </c>
      <c r="D15" s="25">
        <v>1153</v>
      </c>
      <c r="E15" s="25">
        <v>1149</v>
      </c>
      <c r="F15" s="25">
        <v>1138</v>
      </c>
      <c r="G15" s="25">
        <v>1129</v>
      </c>
      <c r="H15" s="25">
        <v>1122</v>
      </c>
      <c r="I15" s="25">
        <v>1117</v>
      </c>
      <c r="J15" s="25">
        <v>1106</v>
      </c>
      <c r="K15" s="25">
        <v>1098</v>
      </c>
      <c r="L15" s="25">
        <v>1093</v>
      </c>
      <c r="M15" s="25">
        <v>1087</v>
      </c>
      <c r="N15" s="25">
        <v>1082</v>
      </c>
      <c r="O15" s="25">
        <v>1073</v>
      </c>
      <c r="P15" s="25">
        <v>1069</v>
      </c>
      <c r="Q15" s="25">
        <v>1066</v>
      </c>
      <c r="R15" s="25">
        <v>1061</v>
      </c>
      <c r="S15" s="25">
        <v>1060</v>
      </c>
      <c r="T15" s="25">
        <v>1057</v>
      </c>
      <c r="U15" s="25">
        <v>1052</v>
      </c>
      <c r="V15" s="25">
        <v>1049</v>
      </c>
      <c r="W15" s="25">
        <v>1048</v>
      </c>
      <c r="X15" s="25">
        <v>1047</v>
      </c>
      <c r="Y15" s="25">
        <v>1046</v>
      </c>
      <c r="Z15" s="25">
        <v>1046</v>
      </c>
      <c r="AA15" s="25">
        <v>1045</v>
      </c>
      <c r="AB15" s="25">
        <v>1044</v>
      </c>
      <c r="AC15" s="25">
        <v>1043</v>
      </c>
      <c r="AD15" s="25">
        <v>1043</v>
      </c>
      <c r="AE15" s="25">
        <v>1042</v>
      </c>
      <c r="AF15" s="25">
        <v>1032</v>
      </c>
      <c r="AG15" s="25">
        <v>1031</v>
      </c>
      <c r="AH15" s="25">
        <v>1030</v>
      </c>
      <c r="AI15" s="25">
        <v>1029</v>
      </c>
      <c r="AJ15" s="25">
        <v>1029</v>
      </c>
      <c r="AK15" s="25">
        <v>1028</v>
      </c>
      <c r="AL15" s="25">
        <v>1028</v>
      </c>
      <c r="AM15" s="25">
        <v>1027</v>
      </c>
      <c r="AN15" s="25">
        <v>1027</v>
      </c>
      <c r="AO15" s="25">
        <v>1027</v>
      </c>
      <c r="AP15" s="25">
        <v>1027</v>
      </c>
      <c r="AQ15" s="25">
        <v>1025</v>
      </c>
      <c r="AR15" s="25">
        <v>1020</v>
      </c>
      <c r="AS15" s="25">
        <v>1017</v>
      </c>
      <c r="AT15" s="25">
        <v>1013</v>
      </c>
      <c r="AU15" s="25">
        <v>1010</v>
      </c>
      <c r="AV15" s="25">
        <v>1008</v>
      </c>
      <c r="AW15" s="25">
        <v>1005</v>
      </c>
      <c r="AX15" s="25">
        <v>1002</v>
      </c>
      <c r="AY15" s="25">
        <v>1000</v>
      </c>
      <c r="AZ15" s="24">
        <v>998</v>
      </c>
      <c r="BA15" s="24">
        <v>995</v>
      </c>
      <c r="BB15" s="24">
        <v>992</v>
      </c>
      <c r="BC15" s="24">
        <v>988</v>
      </c>
      <c r="BD15" s="24">
        <v>986</v>
      </c>
      <c r="BE15" s="24">
        <v>985</v>
      </c>
      <c r="BF15" s="24">
        <v>983</v>
      </c>
      <c r="BG15" s="24">
        <v>982</v>
      </c>
      <c r="BH15" s="24">
        <v>980</v>
      </c>
      <c r="BI15" s="24">
        <v>976</v>
      </c>
      <c r="BJ15" s="24">
        <v>974</v>
      </c>
      <c r="BK15" s="24">
        <v>972</v>
      </c>
      <c r="BL15" s="24">
        <v>970</v>
      </c>
      <c r="BM15" s="24">
        <v>968</v>
      </c>
      <c r="BN15" s="24">
        <v>967</v>
      </c>
      <c r="BO15" s="24">
        <v>965</v>
      </c>
      <c r="BP15" s="24">
        <v>963</v>
      </c>
      <c r="BQ15" s="24">
        <v>961</v>
      </c>
      <c r="BR15" s="24">
        <v>959</v>
      </c>
      <c r="BS15" s="24">
        <v>957</v>
      </c>
      <c r="BT15" s="24">
        <v>957</v>
      </c>
    </row>
    <row r="16" spans="1:72" x14ac:dyDescent="0.2">
      <c r="A16" s="24" t="s">
        <v>71</v>
      </c>
      <c r="B16" s="24" t="s">
        <v>63</v>
      </c>
      <c r="C16" s="24" t="s">
        <v>63</v>
      </c>
      <c r="D16" s="24" t="s">
        <v>63</v>
      </c>
      <c r="E16" s="24" t="s">
        <v>63</v>
      </c>
      <c r="F16" s="24" t="s">
        <v>63</v>
      </c>
      <c r="G16" s="24" t="s">
        <v>63</v>
      </c>
      <c r="H16" s="24" t="s">
        <v>63</v>
      </c>
      <c r="I16" s="24">
        <v>18.8</v>
      </c>
      <c r="J16" s="24">
        <v>18.5</v>
      </c>
      <c r="K16" s="24">
        <v>18.3</v>
      </c>
      <c r="L16" s="24">
        <v>18</v>
      </c>
      <c r="M16" s="24">
        <v>17.899999999999999</v>
      </c>
      <c r="N16" s="24">
        <v>17.8</v>
      </c>
      <c r="O16" s="24">
        <v>17.7</v>
      </c>
      <c r="P16" s="24">
        <v>17.8</v>
      </c>
      <c r="Q16" s="24">
        <v>17.8</v>
      </c>
      <c r="R16" s="24">
        <v>17.899999999999999</v>
      </c>
      <c r="S16" s="24">
        <v>18.2</v>
      </c>
      <c r="T16" s="24">
        <v>18.5</v>
      </c>
      <c r="U16" s="24">
        <v>18.899999999999999</v>
      </c>
      <c r="V16" s="24">
        <v>19.5</v>
      </c>
      <c r="W16" s="24">
        <v>20.100000000000001</v>
      </c>
      <c r="X16" s="24">
        <v>20.399999999999999</v>
      </c>
      <c r="Y16" s="24">
        <v>20.9</v>
      </c>
      <c r="Z16" s="24">
        <v>21.4</v>
      </c>
      <c r="AA16" s="24">
        <v>21.9</v>
      </c>
      <c r="AB16" s="24">
        <v>22.4</v>
      </c>
      <c r="AC16" s="24">
        <v>22.9</v>
      </c>
      <c r="AD16" s="24">
        <v>23.4</v>
      </c>
      <c r="AE16" s="24">
        <v>23.9</v>
      </c>
      <c r="AF16" s="24">
        <v>24.4</v>
      </c>
      <c r="AG16" s="24">
        <v>24.9</v>
      </c>
      <c r="AH16" s="24">
        <v>25.5</v>
      </c>
      <c r="AI16" s="24">
        <v>26.1</v>
      </c>
      <c r="AJ16" s="24">
        <v>26.7</v>
      </c>
      <c r="AK16" s="24">
        <v>27.2</v>
      </c>
      <c r="AL16" s="24">
        <v>27.8</v>
      </c>
      <c r="AM16" s="24">
        <v>28.3</v>
      </c>
      <c r="AN16" s="24">
        <v>28.8</v>
      </c>
      <c r="AO16" s="24">
        <v>29.3</v>
      </c>
      <c r="AP16" s="24">
        <v>29.8</v>
      </c>
      <c r="AQ16" s="24">
        <v>30.2</v>
      </c>
      <c r="AR16" s="24">
        <v>30.6</v>
      </c>
      <c r="AS16" s="24">
        <v>31</v>
      </c>
      <c r="AT16" s="24">
        <v>31.5</v>
      </c>
      <c r="AU16" s="24">
        <v>31.9</v>
      </c>
      <c r="AV16" s="24">
        <v>32.299999999999997</v>
      </c>
      <c r="AW16" s="24">
        <v>32.700000000000003</v>
      </c>
      <c r="AX16" s="24">
        <v>33.1</v>
      </c>
      <c r="AY16" s="24">
        <v>33.6</v>
      </c>
      <c r="AZ16" s="24">
        <v>34</v>
      </c>
      <c r="BA16" s="24">
        <v>34.4</v>
      </c>
      <c r="BB16" s="24">
        <v>34.700000000000003</v>
      </c>
      <c r="BC16" s="24">
        <v>35</v>
      </c>
      <c r="BD16" s="24">
        <v>35.4</v>
      </c>
      <c r="BE16" s="24">
        <v>35.799999999999997</v>
      </c>
      <c r="BF16" s="24">
        <v>36.1</v>
      </c>
      <c r="BG16" s="24">
        <v>36.4</v>
      </c>
      <c r="BH16" s="24">
        <v>36.700000000000003</v>
      </c>
      <c r="BI16" s="24">
        <v>36.9</v>
      </c>
      <c r="BJ16" s="24">
        <v>37.4</v>
      </c>
      <c r="BK16" s="24">
        <v>38</v>
      </c>
      <c r="BL16" s="24">
        <v>38.4</v>
      </c>
      <c r="BM16" s="24">
        <v>38.9</v>
      </c>
      <c r="BN16" s="24">
        <v>39.299999999999997</v>
      </c>
      <c r="BO16" s="24">
        <v>39.6</v>
      </c>
      <c r="BP16" s="24">
        <v>40</v>
      </c>
      <c r="BQ16" s="24">
        <v>40.5</v>
      </c>
      <c r="BR16" s="24">
        <v>40.799999999999997</v>
      </c>
      <c r="BS16" s="24">
        <v>41.1</v>
      </c>
      <c r="BT16" s="24">
        <v>41.5</v>
      </c>
    </row>
    <row r="17" spans="1:72" x14ac:dyDescent="0.2">
      <c r="A17" s="24" t="s">
        <v>72</v>
      </c>
      <c r="B17" s="24" t="s">
        <v>63</v>
      </c>
      <c r="C17" s="24" t="s">
        <v>63</v>
      </c>
      <c r="D17" s="24" t="s">
        <v>63</v>
      </c>
      <c r="E17" s="24" t="s">
        <v>63</v>
      </c>
      <c r="F17" s="24" t="s">
        <v>63</v>
      </c>
      <c r="G17" s="24" t="s">
        <v>63</v>
      </c>
      <c r="H17" s="24" t="s">
        <v>63</v>
      </c>
      <c r="I17" s="24" t="s">
        <v>63</v>
      </c>
      <c r="J17" s="24" t="s">
        <v>63</v>
      </c>
      <c r="K17" s="24" t="s">
        <v>63</v>
      </c>
      <c r="L17" s="24" t="s">
        <v>63</v>
      </c>
      <c r="M17" s="24" t="s">
        <v>63</v>
      </c>
      <c r="N17" s="24" t="s">
        <v>63</v>
      </c>
      <c r="O17" s="24" t="s">
        <v>63</v>
      </c>
      <c r="P17" s="24" t="s">
        <v>63</v>
      </c>
      <c r="Q17" s="24" t="s">
        <v>63</v>
      </c>
      <c r="R17" s="24" t="s">
        <v>63</v>
      </c>
      <c r="S17" s="24" t="s">
        <v>63</v>
      </c>
      <c r="T17" s="24" t="s">
        <v>63</v>
      </c>
      <c r="U17" s="24" t="s">
        <v>63</v>
      </c>
      <c r="V17" s="24">
        <v>18.600000000000001</v>
      </c>
      <c r="W17" s="24" t="s">
        <v>63</v>
      </c>
      <c r="X17" s="24" t="s">
        <v>63</v>
      </c>
      <c r="Y17" s="24" t="s">
        <v>63</v>
      </c>
      <c r="Z17" s="24" t="s">
        <v>63</v>
      </c>
      <c r="AA17" s="24" t="s">
        <v>63</v>
      </c>
      <c r="AB17" s="24" t="s">
        <v>63</v>
      </c>
      <c r="AC17" s="24" t="s">
        <v>63</v>
      </c>
      <c r="AD17" s="24" t="s">
        <v>63</v>
      </c>
      <c r="AE17" s="24" t="s">
        <v>63</v>
      </c>
      <c r="AF17" s="24">
        <v>23.9</v>
      </c>
      <c r="AG17" s="24" t="s">
        <v>63</v>
      </c>
      <c r="AH17" s="24" t="s">
        <v>63</v>
      </c>
      <c r="AI17" s="24" t="s">
        <v>63</v>
      </c>
      <c r="AJ17" s="24" t="s">
        <v>63</v>
      </c>
      <c r="AK17" s="24" t="s">
        <v>63</v>
      </c>
      <c r="AL17" s="24" t="s">
        <v>63</v>
      </c>
      <c r="AM17" s="24" t="s">
        <v>63</v>
      </c>
      <c r="AN17" s="24" t="s">
        <v>63</v>
      </c>
      <c r="AO17" s="24" t="s">
        <v>63</v>
      </c>
      <c r="AP17" s="24">
        <v>29.6</v>
      </c>
      <c r="AQ17" s="24">
        <v>30.1</v>
      </c>
      <c r="AR17" s="24">
        <v>30.6</v>
      </c>
      <c r="AS17" s="24">
        <v>31</v>
      </c>
      <c r="AT17" s="24">
        <v>31.5</v>
      </c>
      <c r="AU17" s="24">
        <v>31.9</v>
      </c>
      <c r="AV17" s="24">
        <v>32.4</v>
      </c>
      <c r="AW17" s="24">
        <v>32.9</v>
      </c>
      <c r="AX17" s="24">
        <v>33.299999999999997</v>
      </c>
      <c r="AY17" s="24">
        <v>33.799999999999997</v>
      </c>
      <c r="AZ17" s="24">
        <v>34.299999999999997</v>
      </c>
      <c r="BA17" s="24">
        <v>34.799999999999997</v>
      </c>
      <c r="BB17" s="24">
        <v>35.299999999999997</v>
      </c>
      <c r="BC17" s="24">
        <v>35.700000000000003</v>
      </c>
      <c r="BD17" s="24">
        <v>36.200000000000003</v>
      </c>
      <c r="BE17" s="24">
        <v>36.6</v>
      </c>
      <c r="BF17" s="24">
        <v>37</v>
      </c>
      <c r="BG17" s="24">
        <v>37.5</v>
      </c>
      <c r="BH17" s="24">
        <v>37.799999999999997</v>
      </c>
      <c r="BI17" s="24">
        <v>38.200000000000003</v>
      </c>
      <c r="BJ17" s="24">
        <v>38.6</v>
      </c>
      <c r="BK17" s="24">
        <v>39.1</v>
      </c>
      <c r="BL17" s="24">
        <v>39.6</v>
      </c>
      <c r="BM17" s="24">
        <v>40</v>
      </c>
      <c r="BN17" s="24">
        <v>40.4</v>
      </c>
      <c r="BO17" s="24">
        <v>40.700000000000003</v>
      </c>
      <c r="BP17" s="24">
        <v>41</v>
      </c>
      <c r="BQ17" s="24">
        <v>41.3</v>
      </c>
      <c r="BR17" s="24">
        <v>41.7</v>
      </c>
      <c r="BS17" s="24">
        <v>42</v>
      </c>
      <c r="BT17" s="24">
        <v>42.2</v>
      </c>
    </row>
    <row r="18" spans="1:72" x14ac:dyDescent="0.2">
      <c r="A18" s="24" t="s">
        <v>73</v>
      </c>
      <c r="B18" s="24" t="s">
        <v>63</v>
      </c>
      <c r="C18" s="24" t="s">
        <v>63</v>
      </c>
      <c r="D18" s="24" t="s">
        <v>63</v>
      </c>
      <c r="E18" s="24" t="s">
        <v>63</v>
      </c>
      <c r="F18" s="24" t="s">
        <v>63</v>
      </c>
      <c r="G18" s="24" t="s">
        <v>63</v>
      </c>
      <c r="H18" s="24" t="s">
        <v>63</v>
      </c>
      <c r="I18" s="24">
        <v>25.6</v>
      </c>
      <c r="J18" s="24">
        <v>24.4</v>
      </c>
      <c r="K18" s="24">
        <v>23.7</v>
      </c>
      <c r="L18" s="24">
        <v>23</v>
      </c>
      <c r="M18" s="24">
        <v>22.8</v>
      </c>
      <c r="N18" s="24">
        <v>22</v>
      </c>
      <c r="O18" s="24">
        <v>21.5</v>
      </c>
      <c r="P18" s="24">
        <v>21.3</v>
      </c>
      <c r="Q18" s="24">
        <v>21</v>
      </c>
      <c r="R18" s="24">
        <v>20.2</v>
      </c>
      <c r="S18" s="24">
        <v>19.7</v>
      </c>
      <c r="T18" s="24">
        <v>19.2</v>
      </c>
      <c r="U18" s="24">
        <v>19</v>
      </c>
      <c r="V18" s="24">
        <v>17</v>
      </c>
      <c r="W18" s="24">
        <v>16.899999999999999</v>
      </c>
      <c r="X18" s="24">
        <v>16.3</v>
      </c>
      <c r="Y18" s="24">
        <v>16</v>
      </c>
      <c r="Z18" s="24">
        <v>15.5</v>
      </c>
      <c r="AA18" s="24">
        <v>15.6</v>
      </c>
      <c r="AB18" s="24">
        <v>15.2</v>
      </c>
      <c r="AC18" s="24">
        <v>15</v>
      </c>
      <c r="AD18" s="24">
        <v>14.7</v>
      </c>
      <c r="AE18" s="24">
        <v>14.6</v>
      </c>
      <c r="AF18" s="24">
        <v>13.8</v>
      </c>
      <c r="AG18" s="24">
        <v>13.7</v>
      </c>
      <c r="AH18" s="24">
        <v>13.5</v>
      </c>
      <c r="AI18" s="24">
        <v>13.3</v>
      </c>
      <c r="AJ18" s="24">
        <v>13.1</v>
      </c>
      <c r="AK18" s="24">
        <v>12.8</v>
      </c>
      <c r="AL18" s="24">
        <v>12.5</v>
      </c>
      <c r="AM18" s="24">
        <v>12.3</v>
      </c>
      <c r="AN18" s="24">
        <v>12</v>
      </c>
      <c r="AO18" s="24">
        <v>11.9</v>
      </c>
      <c r="AP18" s="24">
        <v>11.8</v>
      </c>
      <c r="AQ18" s="24">
        <v>11.7</v>
      </c>
      <c r="AR18" s="24">
        <v>11.5</v>
      </c>
      <c r="AS18" s="24">
        <v>11.3</v>
      </c>
      <c r="AT18" s="24">
        <v>11</v>
      </c>
      <c r="AU18" s="24">
        <v>10.8</v>
      </c>
      <c r="AV18" s="24">
        <v>10.7</v>
      </c>
      <c r="AW18" s="24">
        <v>10.5</v>
      </c>
      <c r="AX18" s="24">
        <v>10.4</v>
      </c>
      <c r="AY18" s="24">
        <v>10.1</v>
      </c>
      <c r="AZ18" s="24">
        <v>9.9</v>
      </c>
      <c r="BA18" s="24">
        <v>9.6999999999999993</v>
      </c>
      <c r="BB18" s="24">
        <v>9.6</v>
      </c>
      <c r="BC18" s="24">
        <v>9.6999999999999993</v>
      </c>
      <c r="BD18" s="24">
        <v>9.1999999999999993</v>
      </c>
      <c r="BE18" s="24">
        <v>8.9</v>
      </c>
      <c r="BF18" s="24">
        <v>8.6</v>
      </c>
      <c r="BG18" s="24">
        <v>8.5</v>
      </c>
      <c r="BH18" s="24">
        <v>8.4</v>
      </c>
      <c r="BI18" s="24">
        <v>8.3000000000000007</v>
      </c>
      <c r="BJ18" s="24">
        <v>8.1999999999999993</v>
      </c>
      <c r="BK18" s="24">
        <v>7.9</v>
      </c>
      <c r="BL18" s="24">
        <v>7.4</v>
      </c>
      <c r="BM18" s="24">
        <v>7</v>
      </c>
      <c r="BN18" s="24">
        <v>6.6</v>
      </c>
      <c r="BO18" s="24">
        <v>6.2</v>
      </c>
      <c r="BP18" s="24">
        <v>5.8</v>
      </c>
      <c r="BQ18" s="24">
        <v>5.5</v>
      </c>
      <c r="BR18" s="24">
        <v>5.2</v>
      </c>
      <c r="BS18" s="24">
        <v>4.9000000000000004</v>
      </c>
      <c r="BT18" s="24">
        <v>4.5999999999999996</v>
      </c>
    </row>
    <row r="19" spans="1:72" x14ac:dyDescent="0.2">
      <c r="A19" s="24" t="s">
        <v>74</v>
      </c>
      <c r="B19" s="24" t="s">
        <v>63</v>
      </c>
      <c r="C19" s="24" t="s">
        <v>63</v>
      </c>
      <c r="D19" s="24" t="s">
        <v>63</v>
      </c>
      <c r="E19" s="24" t="s">
        <v>63</v>
      </c>
      <c r="F19" s="24" t="s">
        <v>63</v>
      </c>
      <c r="G19" s="24" t="s">
        <v>63</v>
      </c>
      <c r="H19" s="24" t="s">
        <v>63</v>
      </c>
      <c r="I19" s="24">
        <v>81.7</v>
      </c>
      <c r="J19" s="24">
        <v>85.1</v>
      </c>
      <c r="K19" s="24">
        <v>87.6</v>
      </c>
      <c r="L19" s="24">
        <v>91.2</v>
      </c>
      <c r="M19" s="24">
        <v>92.7</v>
      </c>
      <c r="N19" s="24">
        <v>91.9</v>
      </c>
      <c r="O19" s="24">
        <v>90.9</v>
      </c>
      <c r="P19" s="24">
        <v>89.5</v>
      </c>
      <c r="Q19" s="24">
        <v>87.6</v>
      </c>
      <c r="R19" s="24">
        <v>86.3</v>
      </c>
      <c r="S19" s="24">
        <v>84</v>
      </c>
      <c r="T19" s="24">
        <v>81.3</v>
      </c>
      <c r="U19" s="24">
        <v>78.099999999999994</v>
      </c>
      <c r="V19" s="24">
        <v>73.900000000000006</v>
      </c>
      <c r="W19" s="24">
        <v>70.099999999999994</v>
      </c>
      <c r="X19" s="24">
        <v>67.400000000000006</v>
      </c>
      <c r="Y19" s="24">
        <v>64.599999999999994</v>
      </c>
      <c r="Z19" s="24">
        <v>62</v>
      </c>
      <c r="AA19" s="24">
        <v>58.8</v>
      </c>
      <c r="AB19" s="24">
        <v>56</v>
      </c>
      <c r="AC19" s="24">
        <v>53.5</v>
      </c>
      <c r="AD19" s="24">
        <v>51</v>
      </c>
      <c r="AE19" s="24">
        <v>48.6</v>
      </c>
      <c r="AF19" s="24">
        <v>48.2</v>
      </c>
      <c r="AG19" s="24">
        <v>46.5</v>
      </c>
      <c r="AH19" s="24">
        <v>45.3</v>
      </c>
      <c r="AI19" s="24">
        <v>44.4</v>
      </c>
      <c r="AJ19" s="24">
        <v>43.7</v>
      </c>
      <c r="AK19" s="24">
        <v>43.3</v>
      </c>
      <c r="AL19" s="24">
        <v>42.6</v>
      </c>
      <c r="AM19" s="24">
        <v>41.8</v>
      </c>
      <c r="AN19" s="24">
        <v>41.3</v>
      </c>
      <c r="AO19" s="24">
        <v>41.3</v>
      </c>
      <c r="AP19" s="24">
        <v>40.799999999999997</v>
      </c>
      <c r="AQ19" s="24">
        <v>41</v>
      </c>
      <c r="AR19" s="24">
        <v>41</v>
      </c>
      <c r="AS19" s="24">
        <v>41.3</v>
      </c>
      <c r="AT19" s="24">
        <v>41.5</v>
      </c>
      <c r="AU19" s="24">
        <v>41.6</v>
      </c>
      <c r="AV19" s="24">
        <v>41.5</v>
      </c>
      <c r="AW19" s="24">
        <v>41.4</v>
      </c>
      <c r="AX19" s="24">
        <v>41.3</v>
      </c>
      <c r="AY19" s="24">
        <v>41.2</v>
      </c>
      <c r="AZ19" s="24">
        <v>41.1</v>
      </c>
      <c r="BA19" s="24">
        <v>41</v>
      </c>
      <c r="BB19" s="24">
        <v>40.799999999999997</v>
      </c>
      <c r="BC19" s="24">
        <v>40.200000000000003</v>
      </c>
      <c r="BD19" s="24">
        <v>39.5</v>
      </c>
      <c r="BE19" s="24">
        <v>39.1</v>
      </c>
      <c r="BF19" s="24">
        <v>38.5</v>
      </c>
      <c r="BG19" s="24">
        <v>37.9</v>
      </c>
      <c r="BH19" s="24">
        <v>37.200000000000003</v>
      </c>
      <c r="BI19" s="24">
        <v>36.5</v>
      </c>
      <c r="BJ19" s="24">
        <v>35.700000000000003</v>
      </c>
      <c r="BK19" s="24">
        <v>35.299999999999997</v>
      </c>
      <c r="BL19" s="24">
        <v>35.700000000000003</v>
      </c>
      <c r="BM19" s="24">
        <v>36.1</v>
      </c>
      <c r="BN19" s="24">
        <v>36.700000000000003</v>
      </c>
      <c r="BO19" s="24">
        <v>37.4</v>
      </c>
      <c r="BP19" s="24">
        <v>38</v>
      </c>
      <c r="BQ19" s="24">
        <v>38.9</v>
      </c>
      <c r="BR19" s="24">
        <v>39.9</v>
      </c>
      <c r="BS19" s="24">
        <v>41.1</v>
      </c>
      <c r="BT19" s="24">
        <v>42.3</v>
      </c>
    </row>
    <row r="20" spans="1:72" x14ac:dyDescent="0.2">
      <c r="A20" s="24" t="s">
        <v>75</v>
      </c>
      <c r="B20" s="24" t="s">
        <v>63</v>
      </c>
      <c r="C20" s="24" t="s">
        <v>63</v>
      </c>
      <c r="D20" s="24" t="s">
        <v>63</v>
      </c>
      <c r="E20" s="24" t="s">
        <v>63</v>
      </c>
      <c r="F20" s="24" t="s">
        <v>63</v>
      </c>
      <c r="G20" s="24" t="s">
        <v>63</v>
      </c>
      <c r="H20" s="24" t="s">
        <v>63</v>
      </c>
      <c r="I20" s="24">
        <v>77.8</v>
      </c>
      <c r="J20" s="24">
        <v>81</v>
      </c>
      <c r="K20" s="24">
        <v>83.4</v>
      </c>
      <c r="L20" s="24">
        <v>86.8</v>
      </c>
      <c r="M20" s="24">
        <v>88.3</v>
      </c>
      <c r="N20" s="24">
        <v>87.3</v>
      </c>
      <c r="O20" s="24">
        <v>86.3</v>
      </c>
      <c r="P20" s="24">
        <v>84.8</v>
      </c>
      <c r="Q20" s="24">
        <v>82.8</v>
      </c>
      <c r="R20" s="24">
        <v>81.3</v>
      </c>
      <c r="S20" s="24">
        <v>79</v>
      </c>
      <c r="T20" s="24">
        <v>76.099999999999994</v>
      </c>
      <c r="U20" s="24">
        <v>72.8</v>
      </c>
      <c r="V20" s="24">
        <v>68.099999999999994</v>
      </c>
      <c r="W20" s="24">
        <v>64.2</v>
      </c>
      <c r="X20" s="24">
        <v>61.3</v>
      </c>
      <c r="Y20" s="24">
        <v>58.4</v>
      </c>
      <c r="Z20" s="24">
        <v>55.5</v>
      </c>
      <c r="AA20" s="24">
        <v>52.3</v>
      </c>
      <c r="AB20" s="24">
        <v>49.4</v>
      </c>
      <c r="AC20" s="24">
        <v>46.8</v>
      </c>
      <c r="AD20" s="24">
        <v>44.2</v>
      </c>
      <c r="AE20" s="24">
        <v>41.8</v>
      </c>
      <c r="AF20" s="24">
        <v>41</v>
      </c>
      <c r="AG20" s="24">
        <v>39.200000000000003</v>
      </c>
      <c r="AH20" s="24">
        <v>37.9</v>
      </c>
      <c r="AI20" s="24">
        <v>36.9</v>
      </c>
      <c r="AJ20" s="24">
        <v>36.1</v>
      </c>
      <c r="AK20" s="24">
        <v>35.5</v>
      </c>
      <c r="AL20" s="24">
        <v>34.6</v>
      </c>
      <c r="AM20" s="24">
        <v>33.700000000000003</v>
      </c>
      <c r="AN20" s="24">
        <v>33</v>
      </c>
      <c r="AO20" s="24">
        <v>32.9</v>
      </c>
      <c r="AP20" s="24">
        <v>32.299999999999997</v>
      </c>
      <c r="AQ20" s="24">
        <v>32.4</v>
      </c>
      <c r="AR20" s="24">
        <v>32.299999999999997</v>
      </c>
      <c r="AS20" s="24">
        <v>32.4</v>
      </c>
      <c r="AT20" s="24">
        <v>32.4</v>
      </c>
      <c r="AU20" s="24">
        <v>32.299999999999997</v>
      </c>
      <c r="AV20" s="24">
        <v>32.1</v>
      </c>
      <c r="AW20" s="24">
        <v>31.9</v>
      </c>
      <c r="AX20" s="24">
        <v>31.6</v>
      </c>
      <c r="AY20" s="24">
        <v>31.3</v>
      </c>
      <c r="AZ20" s="24">
        <v>30.9</v>
      </c>
      <c r="BA20" s="24">
        <v>30.7</v>
      </c>
      <c r="BB20" s="24">
        <v>30.3</v>
      </c>
      <c r="BC20" s="24">
        <v>29.8</v>
      </c>
      <c r="BD20" s="24">
        <v>28.7</v>
      </c>
      <c r="BE20" s="24">
        <v>27.9</v>
      </c>
      <c r="BF20" s="24">
        <v>27</v>
      </c>
      <c r="BG20" s="24">
        <v>26.1</v>
      </c>
      <c r="BH20" s="24">
        <v>25.3</v>
      </c>
      <c r="BI20" s="24">
        <v>24.4</v>
      </c>
      <c r="BJ20" s="24">
        <v>23.5</v>
      </c>
      <c r="BK20" s="24">
        <v>22.7</v>
      </c>
      <c r="BL20" s="24">
        <v>22.3</v>
      </c>
      <c r="BM20" s="24">
        <v>21.8</v>
      </c>
      <c r="BN20" s="24">
        <v>21.5</v>
      </c>
      <c r="BO20" s="24">
        <v>21.2</v>
      </c>
      <c r="BP20" s="24">
        <v>20.9</v>
      </c>
      <c r="BQ20" s="24">
        <v>20.8</v>
      </c>
      <c r="BR20" s="24">
        <v>20.7</v>
      </c>
      <c r="BS20" s="24">
        <v>20.7</v>
      </c>
      <c r="BT20" s="24">
        <v>20.7</v>
      </c>
    </row>
    <row r="21" spans="1:72" x14ac:dyDescent="0.2">
      <c r="A21" s="24" t="s">
        <v>76</v>
      </c>
      <c r="B21" s="24" t="s">
        <v>63</v>
      </c>
      <c r="C21" s="24" t="s">
        <v>63</v>
      </c>
      <c r="D21" s="24" t="s">
        <v>63</v>
      </c>
      <c r="E21" s="24" t="s">
        <v>63</v>
      </c>
      <c r="F21" s="24" t="s">
        <v>63</v>
      </c>
      <c r="G21" s="24" t="s">
        <v>63</v>
      </c>
      <c r="H21" s="24" t="s">
        <v>63</v>
      </c>
      <c r="I21" s="24">
        <v>3.9</v>
      </c>
      <c r="J21" s="24">
        <v>4.0999999999999996</v>
      </c>
      <c r="K21" s="24">
        <v>4.2</v>
      </c>
      <c r="L21" s="24">
        <v>4.4000000000000004</v>
      </c>
      <c r="M21" s="24">
        <v>4.4000000000000004</v>
      </c>
      <c r="N21" s="24">
        <v>4.5</v>
      </c>
      <c r="O21" s="24">
        <v>4.7</v>
      </c>
      <c r="P21" s="24">
        <v>4.7</v>
      </c>
      <c r="Q21" s="24">
        <v>4.8</v>
      </c>
      <c r="R21" s="24">
        <v>4.9000000000000004</v>
      </c>
      <c r="S21" s="24">
        <v>5.0999999999999996</v>
      </c>
      <c r="T21" s="24">
        <v>5.2</v>
      </c>
      <c r="U21" s="24">
        <v>5.3</v>
      </c>
      <c r="V21" s="24">
        <v>5.9</v>
      </c>
      <c r="W21" s="24">
        <v>5.9</v>
      </c>
      <c r="X21" s="24">
        <v>6.1</v>
      </c>
      <c r="Y21" s="24">
        <v>6.3</v>
      </c>
      <c r="Z21" s="24">
        <v>6.4</v>
      </c>
      <c r="AA21" s="24">
        <v>6.4</v>
      </c>
      <c r="AB21" s="24">
        <v>6.6</v>
      </c>
      <c r="AC21" s="24">
        <v>6.7</v>
      </c>
      <c r="AD21" s="24">
        <v>6.8</v>
      </c>
      <c r="AE21" s="24">
        <v>6.8</v>
      </c>
      <c r="AF21" s="24">
        <v>7.3</v>
      </c>
      <c r="AG21" s="24">
        <v>7.3</v>
      </c>
      <c r="AH21" s="24">
        <v>7.4</v>
      </c>
      <c r="AI21" s="24">
        <v>7.5</v>
      </c>
      <c r="AJ21" s="24">
        <v>7.7</v>
      </c>
      <c r="AK21" s="24">
        <v>7.8</v>
      </c>
      <c r="AL21" s="24">
        <v>8</v>
      </c>
      <c r="AM21" s="24">
        <v>8.1</v>
      </c>
      <c r="AN21" s="24">
        <v>8.3000000000000007</v>
      </c>
      <c r="AO21" s="24">
        <v>8.4</v>
      </c>
      <c r="AP21" s="24">
        <v>8.5</v>
      </c>
      <c r="AQ21" s="24">
        <v>8.6</v>
      </c>
      <c r="AR21" s="24">
        <v>8.6999999999999993</v>
      </c>
      <c r="AS21" s="24">
        <v>8.9</v>
      </c>
      <c r="AT21" s="24">
        <v>9.1</v>
      </c>
      <c r="AU21" s="24">
        <v>9.1999999999999993</v>
      </c>
      <c r="AV21" s="24">
        <v>9.4</v>
      </c>
      <c r="AW21" s="24">
        <v>9.5</v>
      </c>
      <c r="AX21" s="24">
        <v>9.6999999999999993</v>
      </c>
      <c r="AY21" s="24">
        <v>9.9</v>
      </c>
      <c r="AZ21" s="24">
        <v>10.1</v>
      </c>
      <c r="BA21" s="24">
        <v>10.3</v>
      </c>
      <c r="BB21" s="24">
        <v>10.4</v>
      </c>
      <c r="BC21" s="24">
        <v>10.4</v>
      </c>
      <c r="BD21" s="24">
        <v>10.8</v>
      </c>
      <c r="BE21" s="24">
        <v>11.2</v>
      </c>
      <c r="BF21" s="24">
        <v>11.6</v>
      </c>
      <c r="BG21" s="24">
        <v>11.8</v>
      </c>
      <c r="BH21" s="24">
        <v>11.9</v>
      </c>
      <c r="BI21" s="24">
        <v>12.1</v>
      </c>
      <c r="BJ21" s="24">
        <v>12.2</v>
      </c>
      <c r="BK21" s="24">
        <v>12.6</v>
      </c>
      <c r="BL21" s="24">
        <v>13.5</v>
      </c>
      <c r="BM21" s="24">
        <v>14.3</v>
      </c>
      <c r="BN21" s="24">
        <v>15.2</v>
      </c>
      <c r="BO21" s="24">
        <v>16.2</v>
      </c>
      <c r="BP21" s="24">
        <v>17.100000000000001</v>
      </c>
      <c r="BQ21" s="24">
        <v>18.100000000000001</v>
      </c>
      <c r="BR21" s="24">
        <v>19.2</v>
      </c>
      <c r="BS21" s="24">
        <v>20.399999999999999</v>
      </c>
      <c r="BT21" s="24">
        <v>21.6</v>
      </c>
    </row>
    <row r="22" spans="1:72" x14ac:dyDescent="0.2">
      <c r="A22" s="24" t="s">
        <v>77</v>
      </c>
      <c r="B22" s="24" t="s">
        <v>63</v>
      </c>
      <c r="C22" s="24" t="s">
        <v>63</v>
      </c>
      <c r="D22" s="24" t="s">
        <v>63</v>
      </c>
      <c r="E22" s="24" t="s">
        <v>63</v>
      </c>
      <c r="F22" s="24" t="s">
        <v>63</v>
      </c>
      <c r="G22" s="24" t="s">
        <v>63</v>
      </c>
      <c r="H22" s="24" t="s">
        <v>63</v>
      </c>
      <c r="I22" s="24">
        <v>21.3</v>
      </c>
      <c r="J22" s="24">
        <v>20.399999999999999</v>
      </c>
      <c r="K22" s="24">
        <v>20</v>
      </c>
      <c r="L22" s="24">
        <v>19.600000000000001</v>
      </c>
      <c r="M22" s="24">
        <v>19.600000000000001</v>
      </c>
      <c r="N22" s="24">
        <v>18.600000000000001</v>
      </c>
      <c r="O22" s="24">
        <v>17.8</v>
      </c>
      <c r="P22" s="24">
        <v>17.399999999999999</v>
      </c>
      <c r="Q22" s="24">
        <v>16.899999999999999</v>
      </c>
      <c r="R22" s="24">
        <v>16</v>
      </c>
      <c r="S22" s="24">
        <v>15.6</v>
      </c>
      <c r="T22" s="24">
        <v>15.2</v>
      </c>
      <c r="U22" s="24">
        <v>15</v>
      </c>
      <c r="V22" s="24">
        <v>13.5</v>
      </c>
      <c r="W22" s="24">
        <v>13.4</v>
      </c>
      <c r="X22" s="24">
        <v>12.9</v>
      </c>
      <c r="Y22" s="24">
        <v>12.7</v>
      </c>
      <c r="Z22" s="24">
        <v>12.3</v>
      </c>
      <c r="AA22" s="24">
        <v>12.4</v>
      </c>
      <c r="AB22" s="24">
        <v>12.1</v>
      </c>
      <c r="AC22" s="24">
        <v>12</v>
      </c>
      <c r="AD22" s="24">
        <v>11.9</v>
      </c>
      <c r="AE22" s="24">
        <v>11.9</v>
      </c>
      <c r="AF22" s="24">
        <v>11.3</v>
      </c>
      <c r="AG22" s="24">
        <v>11.4</v>
      </c>
      <c r="AH22" s="24">
        <v>11.3</v>
      </c>
      <c r="AI22" s="24">
        <v>11.3</v>
      </c>
      <c r="AJ22" s="24">
        <v>11.2</v>
      </c>
      <c r="AK22" s="24">
        <v>11.1</v>
      </c>
      <c r="AL22" s="24">
        <v>11</v>
      </c>
      <c r="AM22" s="24">
        <v>10.8</v>
      </c>
      <c r="AN22" s="24">
        <v>10.6</v>
      </c>
      <c r="AO22" s="24">
        <v>10.5</v>
      </c>
      <c r="AP22" s="24">
        <v>10.5</v>
      </c>
      <c r="AQ22" s="24">
        <v>10.4</v>
      </c>
      <c r="AR22" s="24">
        <v>10.3</v>
      </c>
      <c r="AS22" s="24">
        <v>10.1</v>
      </c>
      <c r="AT22" s="24">
        <v>10</v>
      </c>
      <c r="AU22" s="24">
        <v>9.8000000000000007</v>
      </c>
      <c r="AV22" s="24">
        <v>9.6999999999999993</v>
      </c>
      <c r="AW22" s="24">
        <v>9.6</v>
      </c>
      <c r="AX22" s="24">
        <v>9.4</v>
      </c>
      <c r="AY22" s="24">
        <v>9.1999999999999993</v>
      </c>
      <c r="AZ22" s="24">
        <v>9</v>
      </c>
      <c r="BA22" s="24">
        <v>8.8000000000000007</v>
      </c>
      <c r="BB22" s="24">
        <v>8.6999999999999993</v>
      </c>
      <c r="BC22" s="24">
        <v>8.8000000000000007</v>
      </c>
      <c r="BD22" s="24">
        <v>8.4</v>
      </c>
      <c r="BE22" s="24">
        <v>8.1</v>
      </c>
      <c r="BF22" s="24">
        <v>7.8</v>
      </c>
      <c r="BG22" s="24">
        <v>7.7</v>
      </c>
      <c r="BH22" s="24">
        <v>7.6</v>
      </c>
      <c r="BI22" s="24">
        <v>7.5</v>
      </c>
      <c r="BJ22" s="24">
        <v>7.4</v>
      </c>
      <c r="BK22" s="24">
        <v>7.2</v>
      </c>
      <c r="BL22" s="24">
        <v>6.7</v>
      </c>
      <c r="BM22" s="24">
        <v>6.4</v>
      </c>
      <c r="BN22" s="24">
        <v>6</v>
      </c>
      <c r="BO22" s="24">
        <v>5.7</v>
      </c>
      <c r="BP22" s="24">
        <v>5.4</v>
      </c>
      <c r="BQ22" s="24">
        <v>5.0999999999999996</v>
      </c>
      <c r="BR22" s="24">
        <v>4.8</v>
      </c>
      <c r="BS22" s="24">
        <v>4.5</v>
      </c>
      <c r="BT22" s="24">
        <v>4.3</v>
      </c>
    </row>
    <row r="23" spans="1:72" x14ac:dyDescent="0.2">
      <c r="A23" s="24" t="s">
        <v>78</v>
      </c>
      <c r="B23" s="24" t="s">
        <v>63</v>
      </c>
      <c r="C23" s="24" t="s">
        <v>63</v>
      </c>
      <c r="D23" s="24" t="s">
        <v>63</v>
      </c>
      <c r="E23" s="24" t="s">
        <v>63</v>
      </c>
      <c r="F23" s="24" t="s">
        <v>63</v>
      </c>
      <c r="G23" s="24" t="s">
        <v>63</v>
      </c>
      <c r="H23" s="24" t="s">
        <v>63</v>
      </c>
      <c r="I23" s="24">
        <v>119.1</v>
      </c>
      <c r="J23" s="24">
        <v>121.3</v>
      </c>
      <c r="K23" s="24">
        <v>122.1</v>
      </c>
      <c r="L23" s="24">
        <v>123.5</v>
      </c>
      <c r="M23" s="24">
        <v>124.4</v>
      </c>
      <c r="N23" s="24">
        <v>126.7</v>
      </c>
      <c r="O23" s="24">
        <v>129.80000000000001</v>
      </c>
      <c r="P23" s="24">
        <v>131.4</v>
      </c>
      <c r="Q23" s="24">
        <v>133.69999999999999</v>
      </c>
      <c r="R23" s="24">
        <v>135</v>
      </c>
      <c r="S23" s="24">
        <v>132.1</v>
      </c>
      <c r="T23" s="24">
        <v>128.69999999999999</v>
      </c>
      <c r="U23" s="24">
        <v>124.9</v>
      </c>
      <c r="V23" s="24">
        <v>119.6</v>
      </c>
      <c r="W23" s="24">
        <v>114.3</v>
      </c>
      <c r="X23" s="24">
        <v>111.6</v>
      </c>
      <c r="Y23" s="24">
        <v>108.1</v>
      </c>
      <c r="Z23" s="24">
        <v>104.3</v>
      </c>
      <c r="AA23" s="24">
        <v>99.8</v>
      </c>
      <c r="AB23" s="24">
        <v>95.4</v>
      </c>
      <c r="AC23" s="24">
        <v>90.9</v>
      </c>
      <c r="AD23" s="24">
        <v>86.4</v>
      </c>
      <c r="AE23" s="24">
        <v>81.900000000000006</v>
      </c>
      <c r="AF23" s="24">
        <v>79.8</v>
      </c>
      <c r="AG23" s="24">
        <v>76</v>
      </c>
      <c r="AH23" s="24">
        <v>72.8</v>
      </c>
      <c r="AI23" s="24">
        <v>70</v>
      </c>
      <c r="AJ23" s="24">
        <v>67.099999999999994</v>
      </c>
      <c r="AK23" s="24">
        <v>65</v>
      </c>
      <c r="AL23" s="24">
        <v>63</v>
      </c>
      <c r="AM23" s="24">
        <v>61.4</v>
      </c>
      <c r="AN23" s="24">
        <v>60.6</v>
      </c>
      <c r="AO23" s="24">
        <v>60.3</v>
      </c>
      <c r="AP23" s="24">
        <v>59.1</v>
      </c>
      <c r="AQ23" s="24">
        <v>58.4</v>
      </c>
      <c r="AR23" s="24">
        <v>57.6</v>
      </c>
      <c r="AS23" s="24">
        <v>56.8</v>
      </c>
      <c r="AT23" s="24">
        <v>56.4</v>
      </c>
      <c r="AU23" s="24">
        <v>56.2</v>
      </c>
      <c r="AV23" s="24">
        <v>56.1</v>
      </c>
      <c r="AW23" s="24">
        <v>55.8</v>
      </c>
      <c r="AX23" s="24">
        <v>55.7</v>
      </c>
      <c r="AY23" s="24">
        <v>55.4</v>
      </c>
      <c r="AZ23" s="24">
        <v>55.2</v>
      </c>
      <c r="BA23" s="24">
        <v>54.9</v>
      </c>
      <c r="BB23" s="24">
        <v>54.2</v>
      </c>
      <c r="BC23" s="24">
        <v>53.9</v>
      </c>
      <c r="BD23" s="24">
        <v>53.8</v>
      </c>
      <c r="BE23" s="24">
        <v>53.6</v>
      </c>
      <c r="BF23" s="24">
        <v>53.4</v>
      </c>
      <c r="BG23" s="24">
        <v>53</v>
      </c>
      <c r="BH23" s="24">
        <v>52.2</v>
      </c>
      <c r="BI23" s="24">
        <v>51</v>
      </c>
      <c r="BJ23" s="24">
        <v>50</v>
      </c>
      <c r="BK23" s="24">
        <v>49.2</v>
      </c>
      <c r="BL23" s="24">
        <v>49.5</v>
      </c>
      <c r="BM23" s="24">
        <v>49.6</v>
      </c>
      <c r="BN23" s="24">
        <v>49.8</v>
      </c>
      <c r="BO23" s="24">
        <v>50.2</v>
      </c>
      <c r="BP23" s="24">
        <v>50.7</v>
      </c>
      <c r="BQ23" s="24">
        <v>51.3</v>
      </c>
      <c r="BR23" s="24">
        <v>51.9</v>
      </c>
      <c r="BS23" s="24">
        <v>53</v>
      </c>
      <c r="BT23" s="24">
        <v>54</v>
      </c>
    </row>
    <row r="24" spans="1:72" x14ac:dyDescent="0.2">
      <c r="A24" s="24" t="s">
        <v>79</v>
      </c>
      <c r="B24" s="24" t="s">
        <v>63</v>
      </c>
      <c r="C24" s="24" t="s">
        <v>63</v>
      </c>
      <c r="D24" s="24" t="s">
        <v>63</v>
      </c>
      <c r="E24" s="24" t="s">
        <v>63</v>
      </c>
      <c r="F24" s="24" t="s">
        <v>63</v>
      </c>
      <c r="G24" s="24" t="s">
        <v>63</v>
      </c>
      <c r="H24" s="24" t="s">
        <v>63</v>
      </c>
      <c r="I24" s="24">
        <v>114.3</v>
      </c>
      <c r="J24" s="24">
        <v>116.4</v>
      </c>
      <c r="K24" s="24">
        <v>117.1</v>
      </c>
      <c r="L24" s="24">
        <v>118.4</v>
      </c>
      <c r="M24" s="24">
        <v>119.3</v>
      </c>
      <c r="N24" s="24">
        <v>121.3</v>
      </c>
      <c r="O24" s="24">
        <v>124.2</v>
      </c>
      <c r="P24" s="24">
        <v>125.6</v>
      </c>
      <c r="Q24" s="24">
        <v>127.8</v>
      </c>
      <c r="R24" s="24">
        <v>128.69999999999999</v>
      </c>
      <c r="S24" s="24">
        <v>125.7</v>
      </c>
      <c r="T24" s="24">
        <v>122.1</v>
      </c>
      <c r="U24" s="24">
        <v>118.2</v>
      </c>
      <c r="V24" s="24">
        <v>112.2</v>
      </c>
      <c r="W24" s="24">
        <v>106.8</v>
      </c>
      <c r="X24" s="24">
        <v>103.9</v>
      </c>
      <c r="Y24" s="24">
        <v>100.2</v>
      </c>
      <c r="Z24" s="24">
        <v>96.1</v>
      </c>
      <c r="AA24" s="24">
        <v>91.7</v>
      </c>
      <c r="AB24" s="24">
        <v>87.1</v>
      </c>
      <c r="AC24" s="24">
        <v>82.6</v>
      </c>
      <c r="AD24" s="24">
        <v>78</v>
      </c>
      <c r="AE24" s="24">
        <v>73.599999999999994</v>
      </c>
      <c r="AF24" s="24">
        <v>71</v>
      </c>
      <c r="AG24" s="24">
        <v>67.3</v>
      </c>
      <c r="AH24" s="24">
        <v>64</v>
      </c>
      <c r="AI24" s="24">
        <v>61.1</v>
      </c>
      <c r="AJ24" s="24">
        <v>58.2</v>
      </c>
      <c r="AK24" s="24">
        <v>56</v>
      </c>
      <c r="AL24" s="24">
        <v>53.9</v>
      </c>
      <c r="AM24" s="24">
        <v>52.1</v>
      </c>
      <c r="AN24" s="24">
        <v>51.2</v>
      </c>
      <c r="AO24" s="24">
        <v>50.7</v>
      </c>
      <c r="AP24" s="24">
        <v>49.5</v>
      </c>
      <c r="AQ24" s="24">
        <v>48.8</v>
      </c>
      <c r="AR24" s="24">
        <v>47.9</v>
      </c>
      <c r="AS24" s="24">
        <v>47</v>
      </c>
      <c r="AT24" s="24">
        <v>46.4</v>
      </c>
      <c r="AU24" s="24">
        <v>46</v>
      </c>
      <c r="AV24" s="24">
        <v>45.7</v>
      </c>
      <c r="AW24" s="24">
        <v>45.3</v>
      </c>
      <c r="AX24" s="24">
        <v>45.1</v>
      </c>
      <c r="AY24" s="24">
        <v>44.5</v>
      </c>
      <c r="AZ24" s="24">
        <v>44</v>
      </c>
      <c r="BA24" s="24">
        <v>43.5</v>
      </c>
      <c r="BB24" s="24">
        <v>42.8</v>
      </c>
      <c r="BC24" s="24">
        <v>42.5</v>
      </c>
      <c r="BD24" s="24">
        <v>41.9</v>
      </c>
      <c r="BE24" s="24">
        <v>41.2</v>
      </c>
      <c r="BF24" s="24">
        <v>40.6</v>
      </c>
      <c r="BG24" s="24">
        <v>40</v>
      </c>
      <c r="BH24" s="24">
        <v>39</v>
      </c>
      <c r="BI24" s="24">
        <v>37.6</v>
      </c>
      <c r="BJ24" s="24">
        <v>36.5</v>
      </c>
      <c r="BK24" s="24">
        <v>35.4</v>
      </c>
      <c r="BL24" s="24">
        <v>34.700000000000003</v>
      </c>
      <c r="BM24" s="24">
        <v>33.9</v>
      </c>
      <c r="BN24" s="24">
        <v>33.1</v>
      </c>
      <c r="BO24" s="24">
        <v>32.5</v>
      </c>
      <c r="BP24" s="24">
        <v>32</v>
      </c>
      <c r="BQ24" s="24">
        <v>31.6</v>
      </c>
      <c r="BR24" s="24">
        <v>31.1</v>
      </c>
      <c r="BS24" s="24">
        <v>30.9</v>
      </c>
      <c r="BT24" s="24">
        <v>30.6</v>
      </c>
    </row>
    <row r="25" spans="1:72" x14ac:dyDescent="0.2">
      <c r="A25" s="24" t="s">
        <v>80</v>
      </c>
      <c r="B25" s="24" t="s">
        <v>63</v>
      </c>
      <c r="C25" s="24" t="s">
        <v>63</v>
      </c>
      <c r="D25" s="24" t="s">
        <v>63</v>
      </c>
      <c r="E25" s="24" t="s">
        <v>63</v>
      </c>
      <c r="F25" s="24" t="s">
        <v>63</v>
      </c>
      <c r="G25" s="24" t="s">
        <v>63</v>
      </c>
      <c r="H25" s="24" t="s">
        <v>63</v>
      </c>
      <c r="I25" s="24">
        <v>4.7</v>
      </c>
      <c r="J25" s="24">
        <v>4.9000000000000004</v>
      </c>
      <c r="K25" s="24">
        <v>5</v>
      </c>
      <c r="L25" s="24">
        <v>5.0999999999999996</v>
      </c>
      <c r="M25" s="24">
        <v>5.0999999999999996</v>
      </c>
      <c r="N25" s="24">
        <v>5.4</v>
      </c>
      <c r="O25" s="24">
        <v>5.6</v>
      </c>
      <c r="P25" s="24">
        <v>5.7</v>
      </c>
      <c r="Q25" s="24">
        <v>5.9</v>
      </c>
      <c r="R25" s="24">
        <v>6.2</v>
      </c>
      <c r="S25" s="24">
        <v>6.4</v>
      </c>
      <c r="T25" s="24">
        <v>6.6</v>
      </c>
      <c r="U25" s="24">
        <v>6.7</v>
      </c>
      <c r="V25" s="24">
        <v>7.4</v>
      </c>
      <c r="W25" s="24">
        <v>7.5</v>
      </c>
      <c r="X25" s="24">
        <v>7.8</v>
      </c>
      <c r="Y25" s="24">
        <v>7.9</v>
      </c>
      <c r="Z25" s="24">
        <v>8.1</v>
      </c>
      <c r="AA25" s="24">
        <v>8.1</v>
      </c>
      <c r="AB25" s="24">
        <v>8.1999999999999993</v>
      </c>
      <c r="AC25" s="24">
        <v>8.3000000000000007</v>
      </c>
      <c r="AD25" s="24">
        <v>8.4</v>
      </c>
      <c r="AE25" s="24">
        <v>8.4</v>
      </c>
      <c r="AF25" s="24">
        <v>8.8000000000000007</v>
      </c>
      <c r="AG25" s="24">
        <v>8.8000000000000007</v>
      </c>
      <c r="AH25" s="24">
        <v>8.8000000000000007</v>
      </c>
      <c r="AI25" s="24">
        <v>8.9</v>
      </c>
      <c r="AJ25" s="24">
        <v>8.9</v>
      </c>
      <c r="AK25" s="24">
        <v>9</v>
      </c>
      <c r="AL25" s="24">
        <v>9.1</v>
      </c>
      <c r="AM25" s="24">
        <v>9.3000000000000007</v>
      </c>
      <c r="AN25" s="24">
        <v>9.4</v>
      </c>
      <c r="AO25" s="24">
        <v>9.6</v>
      </c>
      <c r="AP25" s="24">
        <v>9.6</v>
      </c>
      <c r="AQ25" s="24">
        <v>9.6</v>
      </c>
      <c r="AR25" s="24">
        <v>9.6999999999999993</v>
      </c>
      <c r="AS25" s="24">
        <v>9.9</v>
      </c>
      <c r="AT25" s="24">
        <v>10</v>
      </c>
      <c r="AU25" s="24">
        <v>10.199999999999999</v>
      </c>
      <c r="AV25" s="24">
        <v>10.3</v>
      </c>
      <c r="AW25" s="24">
        <v>10.5</v>
      </c>
      <c r="AX25" s="24">
        <v>10.6</v>
      </c>
      <c r="AY25" s="24">
        <v>10.8</v>
      </c>
      <c r="AZ25" s="24">
        <v>11.2</v>
      </c>
      <c r="BA25" s="24">
        <v>11.3</v>
      </c>
      <c r="BB25" s="24">
        <v>11.4</v>
      </c>
      <c r="BC25" s="24">
        <v>11.4</v>
      </c>
      <c r="BD25" s="24">
        <v>11.9</v>
      </c>
      <c r="BE25" s="24">
        <v>12.4</v>
      </c>
      <c r="BF25" s="24">
        <v>12.8</v>
      </c>
      <c r="BG25" s="24">
        <v>13</v>
      </c>
      <c r="BH25" s="24">
        <v>13.2</v>
      </c>
      <c r="BI25" s="24">
        <v>13.3</v>
      </c>
      <c r="BJ25" s="24">
        <v>13.5</v>
      </c>
      <c r="BK25" s="24">
        <v>13.9</v>
      </c>
      <c r="BL25" s="24">
        <v>14.8</v>
      </c>
      <c r="BM25" s="24">
        <v>15.7</v>
      </c>
      <c r="BN25" s="24">
        <v>16.7</v>
      </c>
      <c r="BO25" s="24">
        <v>17.7</v>
      </c>
      <c r="BP25" s="24">
        <v>18.7</v>
      </c>
      <c r="BQ25" s="24">
        <v>19.7</v>
      </c>
      <c r="BR25" s="24">
        <v>20.8</v>
      </c>
      <c r="BS25" s="24">
        <v>22.1</v>
      </c>
      <c r="BT25" s="24">
        <v>23.4</v>
      </c>
    </row>
    <row r="26" spans="1:72" x14ac:dyDescent="0.2">
      <c r="A26" s="24" t="s">
        <v>81</v>
      </c>
      <c r="B26" s="24" t="s">
        <v>63</v>
      </c>
      <c r="C26" s="24" t="s">
        <v>63</v>
      </c>
      <c r="D26" s="24" t="s">
        <v>63</v>
      </c>
      <c r="E26" s="24" t="s">
        <v>63</v>
      </c>
      <c r="F26" s="24" t="s">
        <v>63</v>
      </c>
      <c r="G26" s="24" t="s">
        <v>63</v>
      </c>
      <c r="H26" s="24" t="s">
        <v>63</v>
      </c>
      <c r="I26" s="24" t="s">
        <v>63</v>
      </c>
      <c r="J26" s="24" t="s">
        <v>63</v>
      </c>
      <c r="K26" s="24" t="s">
        <v>63</v>
      </c>
      <c r="L26" s="24" t="s">
        <v>63</v>
      </c>
      <c r="M26" s="24" t="s">
        <v>63</v>
      </c>
      <c r="N26" s="24" t="s">
        <v>63</v>
      </c>
      <c r="O26" s="24" t="s">
        <v>63</v>
      </c>
      <c r="P26" s="24" t="s">
        <v>63</v>
      </c>
      <c r="Q26" s="24" t="s">
        <v>63</v>
      </c>
      <c r="R26" s="24" t="s">
        <v>63</v>
      </c>
      <c r="S26" s="24" t="s">
        <v>63</v>
      </c>
      <c r="T26" s="24" t="s">
        <v>63</v>
      </c>
      <c r="U26" s="24" t="s">
        <v>63</v>
      </c>
      <c r="V26" s="24">
        <v>17.2</v>
      </c>
      <c r="W26" s="24" t="s">
        <v>63</v>
      </c>
      <c r="X26" s="24" t="s">
        <v>63</v>
      </c>
      <c r="Y26" s="24" t="s">
        <v>63</v>
      </c>
      <c r="Z26" s="24" t="s">
        <v>63</v>
      </c>
      <c r="AA26" s="24" t="s">
        <v>63</v>
      </c>
      <c r="AB26" s="24" t="s">
        <v>63</v>
      </c>
      <c r="AC26" s="24" t="s">
        <v>63</v>
      </c>
      <c r="AD26" s="24" t="s">
        <v>63</v>
      </c>
      <c r="AE26" s="24" t="s">
        <v>63</v>
      </c>
      <c r="AF26" s="24">
        <v>13.9</v>
      </c>
      <c r="AG26" s="24" t="s">
        <v>63</v>
      </c>
      <c r="AH26" s="24" t="s">
        <v>63</v>
      </c>
      <c r="AI26" s="24" t="s">
        <v>63</v>
      </c>
      <c r="AJ26" s="24" t="s">
        <v>63</v>
      </c>
      <c r="AK26" s="24" t="s">
        <v>63</v>
      </c>
      <c r="AL26" s="24" t="s">
        <v>63</v>
      </c>
      <c r="AM26" s="24" t="s">
        <v>63</v>
      </c>
      <c r="AN26" s="24" t="s">
        <v>63</v>
      </c>
      <c r="AO26" s="24" t="s">
        <v>63</v>
      </c>
      <c r="AP26" s="24">
        <v>11.8</v>
      </c>
      <c r="AQ26" s="24">
        <v>11.6</v>
      </c>
      <c r="AR26" s="24">
        <v>11.3</v>
      </c>
      <c r="AS26" s="24">
        <v>11</v>
      </c>
      <c r="AT26" s="24">
        <v>10.8</v>
      </c>
      <c r="AU26" s="24">
        <v>10.5</v>
      </c>
      <c r="AV26" s="24">
        <v>10.3</v>
      </c>
      <c r="AW26" s="24">
        <v>10.1</v>
      </c>
      <c r="AX26" s="24">
        <v>9.9</v>
      </c>
      <c r="AY26" s="24">
        <v>9.6</v>
      </c>
      <c r="AZ26" s="24">
        <v>9.3000000000000007</v>
      </c>
      <c r="BA26" s="24">
        <v>9.1</v>
      </c>
      <c r="BB26" s="24">
        <v>8.9</v>
      </c>
      <c r="BC26" s="24">
        <v>8.8000000000000007</v>
      </c>
      <c r="BD26" s="24">
        <v>8.4</v>
      </c>
      <c r="BE26" s="24">
        <v>8.1</v>
      </c>
      <c r="BF26" s="24">
        <v>7.8</v>
      </c>
      <c r="BG26" s="24">
        <v>7.6</v>
      </c>
      <c r="BH26" s="24">
        <v>7.5</v>
      </c>
      <c r="BI26" s="24">
        <v>7.3</v>
      </c>
      <c r="BJ26" s="24">
        <v>7.2</v>
      </c>
      <c r="BK26" s="24">
        <v>7</v>
      </c>
      <c r="BL26" s="24">
        <v>6.5</v>
      </c>
      <c r="BM26" s="24">
        <v>6.1</v>
      </c>
      <c r="BN26" s="24">
        <v>5.8</v>
      </c>
      <c r="BO26" s="24">
        <v>5.4</v>
      </c>
      <c r="BP26" s="24">
        <v>5.0999999999999996</v>
      </c>
      <c r="BQ26" s="24">
        <v>4.9000000000000004</v>
      </c>
      <c r="BR26" s="24">
        <v>4.5999999999999996</v>
      </c>
      <c r="BS26" s="24">
        <v>4.3</v>
      </c>
      <c r="BT26" s="24">
        <v>4.0999999999999996</v>
      </c>
    </row>
    <row r="27" spans="1:72" x14ac:dyDescent="0.2">
      <c r="A27" s="24" t="s">
        <v>82</v>
      </c>
      <c r="B27" s="24" t="s">
        <v>63</v>
      </c>
      <c r="C27" s="24" t="s">
        <v>63</v>
      </c>
      <c r="D27" s="24" t="s">
        <v>63</v>
      </c>
      <c r="E27" s="24" t="s">
        <v>63</v>
      </c>
      <c r="F27" s="24" t="s">
        <v>63</v>
      </c>
      <c r="G27" s="24" t="s">
        <v>63</v>
      </c>
      <c r="H27" s="24" t="s">
        <v>63</v>
      </c>
      <c r="I27" s="24" t="s">
        <v>63</v>
      </c>
      <c r="J27" s="24" t="s">
        <v>63</v>
      </c>
      <c r="K27" s="24" t="s">
        <v>63</v>
      </c>
      <c r="L27" s="24" t="s">
        <v>63</v>
      </c>
      <c r="M27" s="24" t="s">
        <v>63</v>
      </c>
      <c r="N27" s="24" t="s">
        <v>63</v>
      </c>
      <c r="O27" s="24" t="s">
        <v>63</v>
      </c>
      <c r="P27" s="24" t="s">
        <v>63</v>
      </c>
      <c r="Q27" s="24" t="s">
        <v>63</v>
      </c>
      <c r="R27" s="24" t="s">
        <v>63</v>
      </c>
      <c r="S27" s="24" t="s">
        <v>63</v>
      </c>
      <c r="T27" s="24" t="s">
        <v>63</v>
      </c>
      <c r="U27" s="24" t="s">
        <v>63</v>
      </c>
      <c r="V27" s="24">
        <v>79</v>
      </c>
      <c r="W27" s="24" t="s">
        <v>63</v>
      </c>
      <c r="X27" s="24" t="s">
        <v>63</v>
      </c>
      <c r="Y27" s="24" t="s">
        <v>63</v>
      </c>
      <c r="Z27" s="24" t="s">
        <v>63</v>
      </c>
      <c r="AA27" s="24" t="s">
        <v>63</v>
      </c>
      <c r="AB27" s="24" t="s">
        <v>63</v>
      </c>
      <c r="AC27" s="24" t="s">
        <v>63</v>
      </c>
      <c r="AD27" s="24" t="s">
        <v>63</v>
      </c>
      <c r="AE27" s="24" t="s">
        <v>63</v>
      </c>
      <c r="AF27" s="24">
        <v>49.5</v>
      </c>
      <c r="AG27" s="24" t="s">
        <v>63</v>
      </c>
      <c r="AH27" s="24" t="s">
        <v>63</v>
      </c>
      <c r="AI27" s="24" t="s">
        <v>63</v>
      </c>
      <c r="AJ27" s="24" t="s">
        <v>63</v>
      </c>
      <c r="AK27" s="24" t="s">
        <v>63</v>
      </c>
      <c r="AL27" s="24" t="s">
        <v>63</v>
      </c>
      <c r="AM27" s="24" t="s">
        <v>63</v>
      </c>
      <c r="AN27" s="24" t="s">
        <v>63</v>
      </c>
      <c r="AO27" s="24" t="s">
        <v>63</v>
      </c>
      <c r="AP27" s="24">
        <v>41.3</v>
      </c>
      <c r="AQ27" s="24">
        <v>41.6</v>
      </c>
      <c r="AR27" s="24">
        <v>41.8</v>
      </c>
      <c r="AS27" s="24">
        <v>42.3</v>
      </c>
      <c r="AT27" s="24">
        <v>42.7</v>
      </c>
      <c r="AU27" s="24">
        <v>42.9</v>
      </c>
      <c r="AV27" s="24">
        <v>42.9</v>
      </c>
      <c r="AW27" s="24">
        <v>43</v>
      </c>
      <c r="AX27" s="24">
        <v>42.9</v>
      </c>
      <c r="AY27" s="24">
        <v>42.9</v>
      </c>
      <c r="AZ27" s="24">
        <v>42.9</v>
      </c>
      <c r="BA27" s="24">
        <v>42.9</v>
      </c>
      <c r="BB27" s="24">
        <v>42.8</v>
      </c>
      <c r="BC27" s="24">
        <v>42.2</v>
      </c>
      <c r="BD27" s="24">
        <v>41.5</v>
      </c>
      <c r="BE27" s="24">
        <v>41.1</v>
      </c>
      <c r="BF27" s="24">
        <v>40.6</v>
      </c>
      <c r="BG27" s="24">
        <v>40</v>
      </c>
      <c r="BH27" s="24">
        <v>39.4</v>
      </c>
      <c r="BI27" s="24">
        <v>39</v>
      </c>
      <c r="BJ27" s="24">
        <v>38.299999999999997</v>
      </c>
      <c r="BK27" s="24">
        <v>37.9</v>
      </c>
      <c r="BL27" s="24">
        <v>38.4</v>
      </c>
      <c r="BM27" s="24">
        <v>39</v>
      </c>
      <c r="BN27" s="24">
        <v>39.799999999999997</v>
      </c>
      <c r="BO27" s="24">
        <v>40.6</v>
      </c>
      <c r="BP27" s="24">
        <v>41.3</v>
      </c>
      <c r="BQ27" s="24">
        <v>42.5</v>
      </c>
      <c r="BR27" s="24">
        <v>43.7</v>
      </c>
      <c r="BS27" s="24">
        <v>45.2</v>
      </c>
      <c r="BT27" s="24">
        <v>46.8</v>
      </c>
    </row>
    <row r="28" spans="1:72" x14ac:dyDescent="0.2">
      <c r="A28" s="24" t="s">
        <v>83</v>
      </c>
      <c r="B28" s="24" t="s">
        <v>63</v>
      </c>
      <c r="C28" s="24" t="s">
        <v>63</v>
      </c>
      <c r="D28" s="24" t="s">
        <v>63</v>
      </c>
      <c r="E28" s="24" t="s">
        <v>63</v>
      </c>
      <c r="F28" s="24" t="s">
        <v>63</v>
      </c>
      <c r="G28" s="24" t="s">
        <v>63</v>
      </c>
      <c r="H28" s="24" t="s">
        <v>63</v>
      </c>
      <c r="I28" s="24" t="s">
        <v>63</v>
      </c>
      <c r="J28" s="24" t="s">
        <v>63</v>
      </c>
      <c r="K28" s="24" t="s">
        <v>63</v>
      </c>
      <c r="L28" s="24" t="s">
        <v>63</v>
      </c>
      <c r="M28" s="24" t="s">
        <v>63</v>
      </c>
      <c r="N28" s="24" t="s">
        <v>63</v>
      </c>
      <c r="O28" s="24" t="s">
        <v>63</v>
      </c>
      <c r="P28" s="24" t="s">
        <v>63</v>
      </c>
      <c r="Q28" s="24" t="s">
        <v>63</v>
      </c>
      <c r="R28" s="24" t="s">
        <v>63</v>
      </c>
      <c r="S28" s="24" t="s">
        <v>63</v>
      </c>
      <c r="T28" s="24" t="s">
        <v>63</v>
      </c>
      <c r="U28" s="24" t="s">
        <v>63</v>
      </c>
      <c r="V28" s="24">
        <v>73.2</v>
      </c>
      <c r="W28" s="24" t="s">
        <v>63</v>
      </c>
      <c r="X28" s="24" t="s">
        <v>63</v>
      </c>
      <c r="Y28" s="24" t="s">
        <v>63</v>
      </c>
      <c r="Z28" s="24" t="s">
        <v>63</v>
      </c>
      <c r="AA28" s="24" t="s">
        <v>63</v>
      </c>
      <c r="AB28" s="24" t="s">
        <v>63</v>
      </c>
      <c r="AC28" s="24" t="s">
        <v>63</v>
      </c>
      <c r="AD28" s="24" t="s">
        <v>63</v>
      </c>
      <c r="AE28" s="24" t="s">
        <v>63</v>
      </c>
      <c r="AF28" s="24">
        <v>42.3</v>
      </c>
      <c r="AG28" s="24" t="s">
        <v>63</v>
      </c>
      <c r="AH28" s="24" t="s">
        <v>63</v>
      </c>
      <c r="AI28" s="24" t="s">
        <v>63</v>
      </c>
      <c r="AJ28" s="24" t="s">
        <v>63</v>
      </c>
      <c r="AK28" s="24" t="s">
        <v>63</v>
      </c>
      <c r="AL28" s="24" t="s">
        <v>63</v>
      </c>
      <c r="AM28" s="24" t="s">
        <v>63</v>
      </c>
      <c r="AN28" s="24" t="s">
        <v>63</v>
      </c>
      <c r="AO28" s="24" t="s">
        <v>63</v>
      </c>
      <c r="AP28" s="24">
        <v>32.799999999999997</v>
      </c>
      <c r="AQ28" s="24">
        <v>33</v>
      </c>
      <c r="AR28" s="24">
        <v>33</v>
      </c>
      <c r="AS28" s="24">
        <v>33.200000000000003</v>
      </c>
      <c r="AT28" s="24">
        <v>33.4</v>
      </c>
      <c r="AU28" s="24">
        <v>33.4</v>
      </c>
      <c r="AV28" s="24">
        <v>33.299999999999997</v>
      </c>
      <c r="AW28" s="24">
        <v>33.1</v>
      </c>
      <c r="AX28" s="24">
        <v>32.799999999999997</v>
      </c>
      <c r="AY28" s="24">
        <v>32.6</v>
      </c>
      <c r="AZ28" s="24">
        <v>32.200000000000003</v>
      </c>
      <c r="BA28" s="24">
        <v>31.9</v>
      </c>
      <c r="BB28" s="24">
        <v>31.6</v>
      </c>
      <c r="BC28" s="24">
        <v>30.9</v>
      </c>
      <c r="BD28" s="24">
        <v>29.7</v>
      </c>
      <c r="BE28" s="24">
        <v>28.8</v>
      </c>
      <c r="BF28" s="24">
        <v>27.8</v>
      </c>
      <c r="BG28" s="24">
        <v>26.8</v>
      </c>
      <c r="BH28" s="24">
        <v>26</v>
      </c>
      <c r="BI28" s="24">
        <v>25.2</v>
      </c>
      <c r="BJ28" s="24">
        <v>24.4</v>
      </c>
      <c r="BK28" s="24">
        <v>23.6</v>
      </c>
      <c r="BL28" s="24">
        <v>23.1</v>
      </c>
      <c r="BM28" s="24">
        <v>22.7</v>
      </c>
      <c r="BN28" s="24">
        <v>22.4</v>
      </c>
      <c r="BO28" s="24">
        <v>22.2</v>
      </c>
      <c r="BP28" s="24">
        <v>21.9</v>
      </c>
      <c r="BQ28" s="24">
        <v>21.9</v>
      </c>
      <c r="BR28" s="24">
        <v>21.9</v>
      </c>
      <c r="BS28" s="24">
        <v>22</v>
      </c>
      <c r="BT28" s="24">
        <v>22.2</v>
      </c>
    </row>
    <row r="29" spans="1:72" x14ac:dyDescent="0.2">
      <c r="A29" s="24" t="s">
        <v>84</v>
      </c>
      <c r="B29" s="24" t="s">
        <v>63</v>
      </c>
      <c r="C29" s="24" t="s">
        <v>63</v>
      </c>
      <c r="D29" s="24" t="s">
        <v>63</v>
      </c>
      <c r="E29" s="24" t="s">
        <v>63</v>
      </c>
      <c r="F29" s="24" t="s">
        <v>63</v>
      </c>
      <c r="G29" s="24" t="s">
        <v>63</v>
      </c>
      <c r="H29" s="24" t="s">
        <v>63</v>
      </c>
      <c r="I29" s="24" t="s">
        <v>63</v>
      </c>
      <c r="J29" s="24" t="s">
        <v>63</v>
      </c>
      <c r="K29" s="24" t="s">
        <v>63</v>
      </c>
      <c r="L29" s="24" t="s">
        <v>63</v>
      </c>
      <c r="M29" s="24" t="s">
        <v>63</v>
      </c>
      <c r="N29" s="24" t="s">
        <v>63</v>
      </c>
      <c r="O29" s="24" t="s">
        <v>63</v>
      </c>
      <c r="P29" s="24" t="s">
        <v>63</v>
      </c>
      <c r="Q29" s="24" t="s">
        <v>63</v>
      </c>
      <c r="R29" s="24" t="s">
        <v>63</v>
      </c>
      <c r="S29" s="24" t="s">
        <v>63</v>
      </c>
      <c r="T29" s="24" t="s">
        <v>63</v>
      </c>
      <c r="U29" s="24" t="s">
        <v>63</v>
      </c>
      <c r="V29" s="24">
        <v>5.8</v>
      </c>
      <c r="W29" s="24" t="s">
        <v>63</v>
      </c>
      <c r="X29" s="24" t="s">
        <v>63</v>
      </c>
      <c r="Y29" s="24" t="s">
        <v>63</v>
      </c>
      <c r="Z29" s="24" t="s">
        <v>63</v>
      </c>
      <c r="AA29" s="24" t="s">
        <v>63</v>
      </c>
      <c r="AB29" s="24" t="s">
        <v>63</v>
      </c>
      <c r="AC29" s="24" t="s">
        <v>63</v>
      </c>
      <c r="AD29" s="24" t="s">
        <v>63</v>
      </c>
      <c r="AE29" s="24" t="s">
        <v>63</v>
      </c>
      <c r="AF29" s="24">
        <v>7.2</v>
      </c>
      <c r="AG29" s="24" t="s">
        <v>63</v>
      </c>
      <c r="AH29" s="24" t="s">
        <v>63</v>
      </c>
      <c r="AI29" s="24" t="s">
        <v>63</v>
      </c>
      <c r="AJ29" s="24" t="s">
        <v>63</v>
      </c>
      <c r="AK29" s="24" t="s">
        <v>63</v>
      </c>
      <c r="AL29" s="24" t="s">
        <v>63</v>
      </c>
      <c r="AM29" s="24" t="s">
        <v>63</v>
      </c>
      <c r="AN29" s="24" t="s">
        <v>63</v>
      </c>
      <c r="AO29" s="24" t="s">
        <v>63</v>
      </c>
      <c r="AP29" s="24">
        <v>8.5</v>
      </c>
      <c r="AQ29" s="24">
        <v>8.6</v>
      </c>
      <c r="AR29" s="24">
        <v>8.8000000000000007</v>
      </c>
      <c r="AS29" s="24">
        <v>9.1</v>
      </c>
      <c r="AT29" s="24">
        <v>9.3000000000000007</v>
      </c>
      <c r="AU29" s="24">
        <v>9.5</v>
      </c>
      <c r="AV29" s="24">
        <v>9.6999999999999993</v>
      </c>
      <c r="AW29" s="24">
        <v>9.9</v>
      </c>
      <c r="AX29" s="24">
        <v>10.1</v>
      </c>
      <c r="AY29" s="24">
        <v>10.4</v>
      </c>
      <c r="AZ29" s="24">
        <v>10.7</v>
      </c>
      <c r="BA29" s="24">
        <v>11</v>
      </c>
      <c r="BB29" s="24">
        <v>11.2</v>
      </c>
      <c r="BC29" s="24">
        <v>11.3</v>
      </c>
      <c r="BD29" s="24">
        <v>11.9</v>
      </c>
      <c r="BE29" s="24">
        <v>12.4</v>
      </c>
      <c r="BF29" s="24">
        <v>12.9</v>
      </c>
      <c r="BG29" s="24">
        <v>13.2</v>
      </c>
      <c r="BH29" s="24">
        <v>13.4</v>
      </c>
      <c r="BI29" s="24">
        <v>13.8</v>
      </c>
      <c r="BJ29" s="24">
        <v>13.9</v>
      </c>
      <c r="BK29" s="24">
        <v>14.3</v>
      </c>
      <c r="BL29" s="24">
        <v>15.3</v>
      </c>
      <c r="BM29" s="24">
        <v>16.3</v>
      </c>
      <c r="BN29" s="24">
        <v>17.3</v>
      </c>
      <c r="BO29" s="24">
        <v>18.399999999999999</v>
      </c>
      <c r="BP29" s="24">
        <v>19.399999999999999</v>
      </c>
      <c r="BQ29" s="24">
        <v>20.6</v>
      </c>
      <c r="BR29" s="24">
        <v>21.8</v>
      </c>
      <c r="BS29" s="24">
        <v>23.2</v>
      </c>
      <c r="BT29" s="24">
        <v>24.6</v>
      </c>
    </row>
    <row r="30" spans="1:72" x14ac:dyDescent="0.2">
      <c r="A30" s="24" t="s">
        <v>85</v>
      </c>
      <c r="B30" s="24" t="s">
        <v>63</v>
      </c>
      <c r="C30" s="24" t="s">
        <v>63</v>
      </c>
      <c r="D30" s="24" t="s">
        <v>63</v>
      </c>
      <c r="E30" s="24" t="s">
        <v>63</v>
      </c>
      <c r="F30" s="24" t="s">
        <v>63</v>
      </c>
      <c r="G30" s="24" t="s">
        <v>63</v>
      </c>
      <c r="H30" s="24" t="s">
        <v>63</v>
      </c>
      <c r="I30" s="24" t="s">
        <v>63</v>
      </c>
      <c r="J30" s="24" t="s">
        <v>63</v>
      </c>
      <c r="K30" s="24" t="s">
        <v>63</v>
      </c>
      <c r="L30" s="24" t="s">
        <v>63</v>
      </c>
      <c r="M30" s="24" t="s">
        <v>63</v>
      </c>
      <c r="N30" s="24" t="s">
        <v>63</v>
      </c>
      <c r="O30" s="24" t="s">
        <v>63</v>
      </c>
      <c r="P30" s="24" t="s">
        <v>63</v>
      </c>
      <c r="Q30" s="24" t="s">
        <v>63</v>
      </c>
      <c r="R30" s="24" t="s">
        <v>63</v>
      </c>
      <c r="S30" s="24" t="s">
        <v>63</v>
      </c>
      <c r="T30" s="24" t="s">
        <v>63</v>
      </c>
      <c r="U30" s="24" t="s">
        <v>63</v>
      </c>
      <c r="V30" s="24">
        <v>13.5</v>
      </c>
      <c r="W30" s="24" t="s">
        <v>63</v>
      </c>
      <c r="X30" s="24" t="s">
        <v>63</v>
      </c>
      <c r="Y30" s="24" t="s">
        <v>63</v>
      </c>
      <c r="Z30" s="24" t="s">
        <v>63</v>
      </c>
      <c r="AA30" s="24" t="s">
        <v>63</v>
      </c>
      <c r="AB30" s="24" t="s">
        <v>63</v>
      </c>
      <c r="AC30" s="24" t="s">
        <v>63</v>
      </c>
      <c r="AD30" s="24" t="s">
        <v>63</v>
      </c>
      <c r="AE30" s="24" t="s">
        <v>63</v>
      </c>
      <c r="AF30" s="24">
        <v>11.4</v>
      </c>
      <c r="AG30" s="24" t="s">
        <v>63</v>
      </c>
      <c r="AH30" s="24" t="s">
        <v>63</v>
      </c>
      <c r="AI30" s="24" t="s">
        <v>63</v>
      </c>
      <c r="AJ30" s="24" t="s">
        <v>63</v>
      </c>
      <c r="AK30" s="24" t="s">
        <v>63</v>
      </c>
      <c r="AL30" s="24" t="s">
        <v>63</v>
      </c>
      <c r="AM30" s="24" t="s">
        <v>63</v>
      </c>
      <c r="AN30" s="24" t="s">
        <v>63</v>
      </c>
      <c r="AO30" s="24" t="s">
        <v>63</v>
      </c>
      <c r="AP30" s="24">
        <v>10.4</v>
      </c>
      <c r="AQ30" s="24">
        <v>10.3</v>
      </c>
      <c r="AR30" s="24">
        <v>10.1</v>
      </c>
      <c r="AS30" s="24">
        <v>9.9</v>
      </c>
      <c r="AT30" s="24">
        <v>9.6999999999999993</v>
      </c>
      <c r="AU30" s="24">
        <v>9.5</v>
      </c>
      <c r="AV30" s="24">
        <v>9.3000000000000007</v>
      </c>
      <c r="AW30" s="24">
        <v>9.1999999999999993</v>
      </c>
      <c r="AX30" s="24">
        <v>8.9</v>
      </c>
      <c r="AY30" s="24">
        <v>8.6999999999999993</v>
      </c>
      <c r="AZ30" s="24">
        <v>8.4</v>
      </c>
      <c r="BA30" s="24">
        <v>8.1999999999999993</v>
      </c>
      <c r="BB30" s="24">
        <v>8.1</v>
      </c>
      <c r="BC30" s="24">
        <v>8</v>
      </c>
      <c r="BD30" s="24">
        <v>7.6</v>
      </c>
      <c r="BE30" s="24">
        <v>7.2</v>
      </c>
      <c r="BF30" s="24">
        <v>6.9</v>
      </c>
      <c r="BG30" s="24">
        <v>6.8</v>
      </c>
      <c r="BH30" s="24">
        <v>6.7</v>
      </c>
      <c r="BI30" s="24">
        <v>6.5</v>
      </c>
      <c r="BJ30" s="24">
        <v>6.4</v>
      </c>
      <c r="BK30" s="24">
        <v>6.3</v>
      </c>
      <c r="BL30" s="24">
        <v>5.9</v>
      </c>
      <c r="BM30" s="24">
        <v>5.5</v>
      </c>
      <c r="BN30" s="24">
        <v>5.2</v>
      </c>
      <c r="BO30" s="24">
        <v>4.9000000000000004</v>
      </c>
      <c r="BP30" s="24">
        <v>4.7</v>
      </c>
      <c r="BQ30" s="24">
        <v>4.4000000000000004</v>
      </c>
      <c r="BR30" s="24">
        <v>4.2</v>
      </c>
      <c r="BS30" s="24">
        <v>4</v>
      </c>
      <c r="BT30" s="24">
        <v>3.7</v>
      </c>
    </row>
    <row r="31" spans="1:72" x14ac:dyDescent="0.2">
      <c r="A31" s="24" t="s">
        <v>86</v>
      </c>
      <c r="B31" s="24" t="s">
        <v>63</v>
      </c>
      <c r="C31" s="24" t="s">
        <v>63</v>
      </c>
      <c r="D31" s="24" t="s">
        <v>63</v>
      </c>
      <c r="E31" s="24" t="s">
        <v>63</v>
      </c>
      <c r="F31" s="24" t="s">
        <v>63</v>
      </c>
      <c r="G31" s="24" t="s">
        <v>63</v>
      </c>
      <c r="H31" s="24" t="s">
        <v>63</v>
      </c>
      <c r="I31" s="24" t="s">
        <v>63</v>
      </c>
      <c r="J31" s="24" t="s">
        <v>63</v>
      </c>
      <c r="K31" s="24" t="s">
        <v>63</v>
      </c>
      <c r="L31" s="24" t="s">
        <v>63</v>
      </c>
      <c r="M31" s="24" t="s">
        <v>63</v>
      </c>
      <c r="N31" s="24" t="s">
        <v>63</v>
      </c>
      <c r="O31" s="24" t="s">
        <v>63</v>
      </c>
      <c r="P31" s="24" t="s">
        <v>63</v>
      </c>
      <c r="Q31" s="24" t="s">
        <v>63</v>
      </c>
      <c r="R31" s="24" t="s">
        <v>63</v>
      </c>
      <c r="S31" s="24" t="s">
        <v>63</v>
      </c>
      <c r="T31" s="24" t="s">
        <v>63</v>
      </c>
      <c r="U31" s="24" t="s">
        <v>63</v>
      </c>
      <c r="V31" s="24">
        <v>128.5</v>
      </c>
      <c r="W31" s="24" t="s">
        <v>63</v>
      </c>
      <c r="X31" s="24" t="s">
        <v>63</v>
      </c>
      <c r="Y31" s="24" t="s">
        <v>63</v>
      </c>
      <c r="Z31" s="24" t="s">
        <v>63</v>
      </c>
      <c r="AA31" s="24" t="s">
        <v>63</v>
      </c>
      <c r="AB31" s="24" t="s">
        <v>63</v>
      </c>
      <c r="AC31" s="24" t="s">
        <v>63</v>
      </c>
      <c r="AD31" s="24" t="s">
        <v>63</v>
      </c>
      <c r="AE31" s="24" t="s">
        <v>63</v>
      </c>
      <c r="AF31" s="24">
        <v>82.4</v>
      </c>
      <c r="AG31" s="24" t="s">
        <v>63</v>
      </c>
      <c r="AH31" s="24" t="s">
        <v>63</v>
      </c>
      <c r="AI31" s="24" t="s">
        <v>63</v>
      </c>
      <c r="AJ31" s="24" t="s">
        <v>63</v>
      </c>
      <c r="AK31" s="24" t="s">
        <v>63</v>
      </c>
      <c r="AL31" s="24" t="s">
        <v>63</v>
      </c>
      <c r="AM31" s="24" t="s">
        <v>63</v>
      </c>
      <c r="AN31" s="24" t="s">
        <v>63</v>
      </c>
      <c r="AO31" s="24" t="s">
        <v>63</v>
      </c>
      <c r="AP31" s="24">
        <v>60.1</v>
      </c>
      <c r="AQ31" s="24">
        <v>59.7</v>
      </c>
      <c r="AR31" s="24">
        <v>59.2</v>
      </c>
      <c r="AS31" s="24">
        <v>58.7</v>
      </c>
      <c r="AT31" s="24">
        <v>58.5</v>
      </c>
      <c r="AU31" s="24">
        <v>58.5</v>
      </c>
      <c r="AV31" s="24">
        <v>58.5</v>
      </c>
      <c r="AW31" s="24">
        <v>58.4</v>
      </c>
      <c r="AX31" s="24">
        <v>58.5</v>
      </c>
      <c r="AY31" s="24">
        <v>58.3</v>
      </c>
      <c r="AZ31" s="24">
        <v>58.2</v>
      </c>
      <c r="BA31" s="24">
        <v>58</v>
      </c>
      <c r="BB31" s="24">
        <v>57.5</v>
      </c>
      <c r="BC31" s="24">
        <v>57.2</v>
      </c>
      <c r="BD31" s="24">
        <v>57.3</v>
      </c>
      <c r="BE31" s="24">
        <v>57.2</v>
      </c>
      <c r="BF31" s="24">
        <v>57.2</v>
      </c>
      <c r="BG31" s="24">
        <v>57</v>
      </c>
      <c r="BH31" s="24">
        <v>56.2</v>
      </c>
      <c r="BI31" s="24">
        <v>55.3</v>
      </c>
      <c r="BJ31" s="24">
        <v>54.4</v>
      </c>
      <c r="BK31" s="24">
        <v>53.6</v>
      </c>
      <c r="BL31" s="24">
        <v>53.8</v>
      </c>
      <c r="BM31" s="24">
        <v>54.1</v>
      </c>
      <c r="BN31" s="24">
        <v>54.4</v>
      </c>
      <c r="BO31" s="24">
        <v>54.9</v>
      </c>
      <c r="BP31" s="24">
        <v>55.5</v>
      </c>
      <c r="BQ31" s="24">
        <v>56.2</v>
      </c>
      <c r="BR31" s="24">
        <v>57</v>
      </c>
      <c r="BS31" s="24">
        <v>58.4</v>
      </c>
      <c r="BT31" s="24">
        <v>59.7</v>
      </c>
    </row>
    <row r="32" spans="1:72" x14ac:dyDescent="0.2">
      <c r="A32" s="24" t="s">
        <v>87</v>
      </c>
      <c r="B32" s="24" t="s">
        <v>63</v>
      </c>
      <c r="C32" s="24" t="s">
        <v>63</v>
      </c>
      <c r="D32" s="24" t="s">
        <v>63</v>
      </c>
      <c r="E32" s="24" t="s">
        <v>63</v>
      </c>
      <c r="F32" s="24" t="s">
        <v>63</v>
      </c>
      <c r="G32" s="24" t="s">
        <v>63</v>
      </c>
      <c r="H32" s="24" t="s">
        <v>63</v>
      </c>
      <c r="I32" s="24" t="s">
        <v>63</v>
      </c>
      <c r="J32" s="24" t="s">
        <v>63</v>
      </c>
      <c r="K32" s="24" t="s">
        <v>63</v>
      </c>
      <c r="L32" s="24" t="s">
        <v>63</v>
      </c>
      <c r="M32" s="24" t="s">
        <v>63</v>
      </c>
      <c r="N32" s="24" t="s">
        <v>63</v>
      </c>
      <c r="O32" s="24" t="s">
        <v>63</v>
      </c>
      <c r="P32" s="24" t="s">
        <v>63</v>
      </c>
      <c r="Q32" s="24" t="s">
        <v>63</v>
      </c>
      <c r="R32" s="24" t="s">
        <v>63</v>
      </c>
      <c r="S32" s="24" t="s">
        <v>63</v>
      </c>
      <c r="T32" s="24" t="s">
        <v>63</v>
      </c>
      <c r="U32" s="24" t="s">
        <v>63</v>
      </c>
      <c r="V32" s="24">
        <v>121.1</v>
      </c>
      <c r="W32" s="24" t="s">
        <v>63</v>
      </c>
      <c r="X32" s="24" t="s">
        <v>63</v>
      </c>
      <c r="Y32" s="24" t="s">
        <v>63</v>
      </c>
      <c r="Z32" s="24" t="s">
        <v>63</v>
      </c>
      <c r="AA32" s="24" t="s">
        <v>63</v>
      </c>
      <c r="AB32" s="24" t="s">
        <v>63</v>
      </c>
      <c r="AC32" s="24" t="s">
        <v>63</v>
      </c>
      <c r="AD32" s="24" t="s">
        <v>63</v>
      </c>
      <c r="AE32" s="24" t="s">
        <v>63</v>
      </c>
      <c r="AF32" s="24">
        <v>73.7</v>
      </c>
      <c r="AG32" s="24" t="s">
        <v>63</v>
      </c>
      <c r="AH32" s="24" t="s">
        <v>63</v>
      </c>
      <c r="AI32" s="24" t="s">
        <v>63</v>
      </c>
      <c r="AJ32" s="24" t="s">
        <v>63</v>
      </c>
      <c r="AK32" s="24" t="s">
        <v>63</v>
      </c>
      <c r="AL32" s="24" t="s">
        <v>63</v>
      </c>
      <c r="AM32" s="24" t="s">
        <v>63</v>
      </c>
      <c r="AN32" s="24" t="s">
        <v>63</v>
      </c>
      <c r="AO32" s="24" t="s">
        <v>63</v>
      </c>
      <c r="AP32" s="24">
        <v>50.5</v>
      </c>
      <c r="AQ32" s="24">
        <v>50</v>
      </c>
      <c r="AR32" s="24">
        <v>49.3</v>
      </c>
      <c r="AS32" s="24">
        <v>48.6</v>
      </c>
      <c r="AT32" s="24">
        <v>48.1</v>
      </c>
      <c r="AU32" s="24">
        <v>47.9</v>
      </c>
      <c r="AV32" s="24">
        <v>47.8</v>
      </c>
      <c r="AW32" s="24">
        <v>47.4</v>
      </c>
      <c r="AX32" s="24">
        <v>47.3</v>
      </c>
      <c r="AY32" s="24">
        <v>46.8</v>
      </c>
      <c r="AZ32" s="24">
        <v>46.4</v>
      </c>
      <c r="BA32" s="24">
        <v>45.9</v>
      </c>
      <c r="BB32" s="24">
        <v>45.2</v>
      </c>
      <c r="BC32" s="24">
        <v>44.7</v>
      </c>
      <c r="BD32" s="24">
        <v>44.1</v>
      </c>
      <c r="BE32" s="24">
        <v>43.4</v>
      </c>
      <c r="BF32" s="24">
        <v>42.8</v>
      </c>
      <c r="BG32" s="24">
        <v>42.2</v>
      </c>
      <c r="BH32" s="24">
        <v>41.2</v>
      </c>
      <c r="BI32" s="24">
        <v>39.9</v>
      </c>
      <c r="BJ32" s="24">
        <v>38.799999999999997</v>
      </c>
      <c r="BK32" s="24">
        <v>37.6</v>
      </c>
      <c r="BL32" s="24">
        <v>36.799999999999997</v>
      </c>
      <c r="BM32" s="24">
        <v>36</v>
      </c>
      <c r="BN32" s="24">
        <v>35.299999999999997</v>
      </c>
      <c r="BO32" s="24">
        <v>34.700000000000003</v>
      </c>
      <c r="BP32" s="24">
        <v>34.1</v>
      </c>
      <c r="BQ32" s="24">
        <v>33.700000000000003</v>
      </c>
      <c r="BR32" s="24">
        <v>33.200000000000003</v>
      </c>
      <c r="BS32" s="24">
        <v>33.1</v>
      </c>
      <c r="BT32" s="24">
        <v>32.9</v>
      </c>
    </row>
    <row r="33" spans="1:72" x14ac:dyDescent="0.2">
      <c r="A33" s="24" t="s">
        <v>88</v>
      </c>
      <c r="B33" s="24" t="s">
        <v>63</v>
      </c>
      <c r="C33" s="24" t="s">
        <v>63</v>
      </c>
      <c r="D33" s="24" t="s">
        <v>63</v>
      </c>
      <c r="E33" s="24" t="s">
        <v>63</v>
      </c>
      <c r="F33" s="24" t="s">
        <v>63</v>
      </c>
      <c r="G33" s="24" t="s">
        <v>63</v>
      </c>
      <c r="H33" s="24" t="s">
        <v>63</v>
      </c>
      <c r="I33" s="24" t="s">
        <v>63</v>
      </c>
      <c r="J33" s="24" t="s">
        <v>63</v>
      </c>
      <c r="K33" s="24" t="s">
        <v>63</v>
      </c>
      <c r="L33" s="24" t="s">
        <v>63</v>
      </c>
      <c r="M33" s="24" t="s">
        <v>63</v>
      </c>
      <c r="N33" s="24" t="s">
        <v>63</v>
      </c>
      <c r="O33" s="24" t="s">
        <v>63</v>
      </c>
      <c r="P33" s="24" t="s">
        <v>63</v>
      </c>
      <c r="Q33" s="24" t="s">
        <v>63</v>
      </c>
      <c r="R33" s="24" t="s">
        <v>63</v>
      </c>
      <c r="S33" s="24" t="s">
        <v>63</v>
      </c>
      <c r="T33" s="24" t="s">
        <v>63</v>
      </c>
      <c r="U33" s="24" t="s">
        <v>63</v>
      </c>
      <c r="V33" s="24">
        <v>7.4</v>
      </c>
      <c r="W33" s="24" t="s">
        <v>63</v>
      </c>
      <c r="X33" s="24" t="s">
        <v>63</v>
      </c>
      <c r="Y33" s="24" t="s">
        <v>63</v>
      </c>
      <c r="Z33" s="24" t="s">
        <v>63</v>
      </c>
      <c r="AA33" s="24" t="s">
        <v>63</v>
      </c>
      <c r="AB33" s="24" t="s">
        <v>63</v>
      </c>
      <c r="AC33" s="24" t="s">
        <v>63</v>
      </c>
      <c r="AD33" s="24" t="s">
        <v>63</v>
      </c>
      <c r="AE33" s="24" t="s">
        <v>63</v>
      </c>
      <c r="AF33" s="24">
        <v>8.8000000000000007</v>
      </c>
      <c r="AG33" s="24" t="s">
        <v>63</v>
      </c>
      <c r="AH33" s="24" t="s">
        <v>63</v>
      </c>
      <c r="AI33" s="24" t="s">
        <v>63</v>
      </c>
      <c r="AJ33" s="24" t="s">
        <v>63</v>
      </c>
      <c r="AK33" s="24" t="s">
        <v>63</v>
      </c>
      <c r="AL33" s="24" t="s">
        <v>63</v>
      </c>
      <c r="AM33" s="24" t="s">
        <v>63</v>
      </c>
      <c r="AN33" s="24" t="s">
        <v>63</v>
      </c>
      <c r="AO33" s="24" t="s">
        <v>63</v>
      </c>
      <c r="AP33" s="24">
        <v>9.6</v>
      </c>
      <c r="AQ33" s="24">
        <v>9.6999999999999993</v>
      </c>
      <c r="AR33" s="24">
        <v>9.9</v>
      </c>
      <c r="AS33" s="24">
        <v>10.1</v>
      </c>
      <c r="AT33" s="24">
        <v>10.3</v>
      </c>
      <c r="AU33" s="24">
        <v>10.5</v>
      </c>
      <c r="AV33" s="24">
        <v>10.7</v>
      </c>
      <c r="AW33" s="24">
        <v>10.9</v>
      </c>
      <c r="AX33" s="24">
        <v>11.2</v>
      </c>
      <c r="AY33" s="24">
        <v>11.5</v>
      </c>
      <c r="AZ33" s="24">
        <v>11.9</v>
      </c>
      <c r="BA33" s="24">
        <v>12.1</v>
      </c>
      <c r="BB33" s="24">
        <v>12.4</v>
      </c>
      <c r="BC33" s="24">
        <v>12.5</v>
      </c>
      <c r="BD33" s="24">
        <v>13.2</v>
      </c>
      <c r="BE33" s="24">
        <v>13.8</v>
      </c>
      <c r="BF33" s="24">
        <v>14.4</v>
      </c>
      <c r="BG33" s="24">
        <v>14.8</v>
      </c>
      <c r="BH33" s="24">
        <v>15</v>
      </c>
      <c r="BI33" s="24">
        <v>15.4</v>
      </c>
      <c r="BJ33" s="24">
        <v>15.5</v>
      </c>
      <c r="BK33" s="24">
        <v>16</v>
      </c>
      <c r="BL33" s="24">
        <v>17</v>
      </c>
      <c r="BM33" s="24">
        <v>18.100000000000001</v>
      </c>
      <c r="BN33" s="24">
        <v>19.2</v>
      </c>
      <c r="BO33" s="24">
        <v>20.3</v>
      </c>
      <c r="BP33" s="24">
        <v>21.4</v>
      </c>
      <c r="BQ33" s="24">
        <v>22.6</v>
      </c>
      <c r="BR33" s="24">
        <v>23.8</v>
      </c>
      <c r="BS33" s="24">
        <v>25.3</v>
      </c>
      <c r="BT33" s="24">
        <v>26.8</v>
      </c>
    </row>
    <row r="34" spans="1:72" x14ac:dyDescent="0.2">
      <c r="A34" s="24" t="s">
        <v>89</v>
      </c>
      <c r="B34" s="25">
        <v>34059</v>
      </c>
      <c r="C34" s="25">
        <v>35735</v>
      </c>
      <c r="D34" s="25">
        <v>39136</v>
      </c>
      <c r="E34" s="25">
        <v>42992</v>
      </c>
      <c r="F34" s="25">
        <v>46239</v>
      </c>
      <c r="G34" s="25">
        <v>47239</v>
      </c>
      <c r="H34" s="25">
        <v>50654</v>
      </c>
      <c r="I34" s="25">
        <v>51110</v>
      </c>
      <c r="J34" s="25">
        <v>51919</v>
      </c>
      <c r="K34" s="25">
        <v>52289</v>
      </c>
      <c r="L34" s="25">
        <v>51565</v>
      </c>
      <c r="M34" s="25">
        <v>49903</v>
      </c>
      <c r="N34" s="25">
        <v>48799</v>
      </c>
      <c r="O34" s="25">
        <v>49392</v>
      </c>
      <c r="P34" s="25">
        <v>47783</v>
      </c>
      <c r="Q34" s="25">
        <v>45462</v>
      </c>
      <c r="R34" s="25">
        <v>44236</v>
      </c>
      <c r="S34" s="25">
        <v>40037</v>
      </c>
      <c r="T34" s="25">
        <v>36259</v>
      </c>
      <c r="U34" s="25">
        <v>34338</v>
      </c>
      <c r="V34" s="25">
        <v>35217</v>
      </c>
      <c r="W34" s="25">
        <v>35759</v>
      </c>
      <c r="X34" s="25">
        <v>38156</v>
      </c>
      <c r="Y34" s="25">
        <v>36349</v>
      </c>
      <c r="Z34" s="25">
        <v>31594</v>
      </c>
      <c r="AA34" s="25">
        <v>28501</v>
      </c>
      <c r="AB34" s="25">
        <v>31135</v>
      </c>
      <c r="AC34" s="25">
        <v>26409</v>
      </c>
      <c r="AD34" s="25">
        <v>27376</v>
      </c>
      <c r="AE34" s="25">
        <v>28311</v>
      </c>
      <c r="AF34" s="25">
        <v>28712</v>
      </c>
      <c r="AG34" s="25">
        <v>29387</v>
      </c>
      <c r="AH34" s="25">
        <v>29758</v>
      </c>
      <c r="AI34" s="25">
        <v>27264</v>
      </c>
      <c r="AJ34" s="25">
        <v>28394</v>
      </c>
      <c r="AK34" s="25">
        <v>29136</v>
      </c>
      <c r="AL34" s="25">
        <v>25558</v>
      </c>
      <c r="AM34" s="25">
        <v>30443</v>
      </c>
      <c r="AN34" s="25">
        <v>39267</v>
      </c>
      <c r="AO34" s="25">
        <v>33600</v>
      </c>
      <c r="AP34" s="25">
        <v>37251</v>
      </c>
      <c r="AQ34" s="25">
        <v>35238</v>
      </c>
      <c r="AR34" s="25">
        <v>35065</v>
      </c>
      <c r="AS34" s="25">
        <v>35764</v>
      </c>
      <c r="AT34" s="25">
        <v>34608</v>
      </c>
      <c r="AU34" s="25">
        <v>33066</v>
      </c>
      <c r="AV34" s="25">
        <v>32987</v>
      </c>
      <c r="AW34" s="25">
        <v>32028</v>
      </c>
      <c r="AX34" s="25">
        <v>28007</v>
      </c>
      <c r="AY34" s="25">
        <v>27820</v>
      </c>
      <c r="AZ34" s="25">
        <v>31304</v>
      </c>
      <c r="BA34" s="25">
        <v>26084</v>
      </c>
      <c r="BB34" s="25">
        <v>24940</v>
      </c>
      <c r="BC34" s="25">
        <v>21449</v>
      </c>
      <c r="BD34" s="25">
        <v>21314</v>
      </c>
      <c r="BE34" s="25">
        <v>21277</v>
      </c>
      <c r="BF34" s="25">
        <v>21924</v>
      </c>
      <c r="BG34" s="25">
        <v>22350</v>
      </c>
      <c r="BH34" s="25">
        <v>22604</v>
      </c>
      <c r="BI34" s="25">
        <v>22469</v>
      </c>
      <c r="BJ34" s="25">
        <v>20357</v>
      </c>
      <c r="BK34" s="25">
        <v>21627</v>
      </c>
      <c r="BL34" s="25">
        <v>24182</v>
      </c>
      <c r="BM34" s="25">
        <v>20782</v>
      </c>
      <c r="BN34" s="25">
        <v>22839</v>
      </c>
      <c r="BO34" s="25">
        <v>22323</v>
      </c>
      <c r="BP34" s="25">
        <v>21234</v>
      </c>
      <c r="BQ34" s="25">
        <v>18710</v>
      </c>
      <c r="BR34" s="25">
        <v>17757</v>
      </c>
      <c r="BS34" s="25">
        <v>17833</v>
      </c>
      <c r="BT34" s="25">
        <v>16536</v>
      </c>
    </row>
    <row r="35" spans="1:72" x14ac:dyDescent="0.2">
      <c r="A35" s="24" t="s">
        <v>90</v>
      </c>
      <c r="B35" s="24">
        <v>33.4</v>
      </c>
      <c r="C35" s="24">
        <v>33.4</v>
      </c>
      <c r="D35" s="24">
        <v>34.700000000000003</v>
      </c>
      <c r="E35" s="24">
        <v>36.1</v>
      </c>
      <c r="F35" s="24">
        <v>37.1</v>
      </c>
      <c r="G35" s="24">
        <v>36.200000000000003</v>
      </c>
      <c r="H35" s="24">
        <v>36.9</v>
      </c>
      <c r="I35" s="24">
        <v>35.299999999999997</v>
      </c>
      <c r="J35" s="24">
        <v>34.200000000000003</v>
      </c>
      <c r="K35" s="24">
        <v>32.9</v>
      </c>
      <c r="L35" s="24">
        <v>31.3</v>
      </c>
      <c r="M35" s="24">
        <v>29.3</v>
      </c>
      <c r="N35" s="24">
        <v>27.9</v>
      </c>
      <c r="O35" s="24">
        <v>27.5</v>
      </c>
      <c r="P35" s="24">
        <v>25.9</v>
      </c>
      <c r="Q35" s="24">
        <v>24.1</v>
      </c>
      <c r="R35" s="24">
        <v>22.9</v>
      </c>
      <c r="S35" s="24">
        <v>20.2</v>
      </c>
      <c r="T35" s="24">
        <v>18</v>
      </c>
      <c r="U35" s="24">
        <v>16.8</v>
      </c>
      <c r="V35" s="24">
        <v>17</v>
      </c>
      <c r="W35" s="24">
        <v>16.899999999999999</v>
      </c>
      <c r="X35" s="24">
        <v>17.7</v>
      </c>
      <c r="Y35" s="24">
        <v>16.600000000000001</v>
      </c>
      <c r="Z35" s="24">
        <v>14.2</v>
      </c>
      <c r="AA35" s="24">
        <v>12.6</v>
      </c>
      <c r="AB35" s="24">
        <v>13.6</v>
      </c>
      <c r="AC35" s="24">
        <v>11.4</v>
      </c>
      <c r="AD35" s="24">
        <v>11.6</v>
      </c>
      <c r="AE35" s="24">
        <v>11.9</v>
      </c>
      <c r="AF35" s="24">
        <v>12.7</v>
      </c>
      <c r="AG35" s="24">
        <v>12.7</v>
      </c>
      <c r="AH35" s="24">
        <v>12.5</v>
      </c>
      <c r="AI35" s="24">
        <v>11.3</v>
      </c>
      <c r="AJ35" s="24">
        <v>11.6</v>
      </c>
      <c r="AK35" s="24">
        <v>11.7</v>
      </c>
      <c r="AL35" s="24">
        <v>10.1</v>
      </c>
      <c r="AM35" s="24">
        <v>11.9</v>
      </c>
      <c r="AN35" s="24">
        <v>15</v>
      </c>
      <c r="AO35" s="24">
        <v>12.6</v>
      </c>
      <c r="AP35" s="24">
        <v>13.5</v>
      </c>
      <c r="AQ35" s="24">
        <v>12.5</v>
      </c>
      <c r="AR35" s="24">
        <v>12.1</v>
      </c>
      <c r="AS35" s="24">
        <v>12.2</v>
      </c>
      <c r="AT35" s="24">
        <v>11.6</v>
      </c>
      <c r="AU35" s="24">
        <v>10.8</v>
      </c>
      <c r="AV35" s="24">
        <v>10.5</v>
      </c>
      <c r="AW35" s="24">
        <v>10</v>
      </c>
      <c r="AX35" s="24">
        <v>8.5</v>
      </c>
      <c r="AY35" s="24">
        <v>8.3000000000000007</v>
      </c>
      <c r="AZ35" s="24">
        <v>9.1999999999999993</v>
      </c>
      <c r="BA35" s="24">
        <v>7.5</v>
      </c>
      <c r="BB35" s="24">
        <v>7</v>
      </c>
      <c r="BC35" s="24">
        <v>6</v>
      </c>
      <c r="BD35" s="24">
        <v>5.9</v>
      </c>
      <c r="BE35" s="24">
        <v>5.8</v>
      </c>
      <c r="BF35" s="24">
        <v>5.9</v>
      </c>
      <c r="BG35" s="24">
        <v>5.9</v>
      </c>
      <c r="BH35" s="24">
        <v>5.8</v>
      </c>
      <c r="BI35" s="24">
        <v>5.6</v>
      </c>
      <c r="BJ35" s="24">
        <v>4.9000000000000004</v>
      </c>
      <c r="BK35" s="24">
        <v>5.0999999999999996</v>
      </c>
      <c r="BL35" s="24">
        <v>5.6</v>
      </c>
      <c r="BM35" s="24">
        <v>4.5999999999999996</v>
      </c>
      <c r="BN35" s="24">
        <v>5.0999999999999996</v>
      </c>
      <c r="BO35" s="24">
        <v>4.9000000000000004</v>
      </c>
      <c r="BP35" s="24">
        <v>4.5999999999999996</v>
      </c>
      <c r="BQ35" s="24">
        <v>4</v>
      </c>
      <c r="BR35" s="24">
        <v>3.7</v>
      </c>
      <c r="BS35" s="24">
        <v>3.7</v>
      </c>
      <c r="BT35" s="24">
        <v>3.3</v>
      </c>
    </row>
    <row r="37" spans="1:72" x14ac:dyDescent="0.2">
      <c r="A37" s="26" t="s">
        <v>91</v>
      </c>
    </row>
    <row r="39" spans="1:72" x14ac:dyDescent="0.2">
      <c r="A39" s="26" t="s">
        <v>92</v>
      </c>
    </row>
    <row r="41" spans="1:72" x14ac:dyDescent="0.2">
      <c r="A41" s="26" t="s">
        <v>93</v>
      </c>
    </row>
    <row r="43" spans="1:72" x14ac:dyDescent="0.2">
      <c r="A43" s="26" t="s">
        <v>94</v>
      </c>
    </row>
    <row r="45" spans="1:72" x14ac:dyDescent="0.2">
      <c r="A45" s="26" t="s">
        <v>95</v>
      </c>
    </row>
    <row r="47" spans="1:72" x14ac:dyDescent="0.2">
      <c r="A47" s="26" t="s">
        <v>96</v>
      </c>
    </row>
    <row r="49" spans="1:1" x14ac:dyDescent="0.2">
      <c r="A49" s="26" t="s">
        <v>97</v>
      </c>
    </row>
    <row r="51" spans="1:1" x14ac:dyDescent="0.2">
      <c r="A51" s="26" t="s">
        <v>98</v>
      </c>
    </row>
    <row r="53" spans="1:1" x14ac:dyDescent="0.2">
      <c r="A53" s="26" t="s">
        <v>99</v>
      </c>
    </row>
    <row r="55" spans="1:1" x14ac:dyDescent="0.2">
      <c r="A55" s="26" t="s">
        <v>100</v>
      </c>
    </row>
    <row r="57" spans="1:1" x14ac:dyDescent="0.2">
      <c r="A57" s="26" t="s">
        <v>101</v>
      </c>
    </row>
    <row r="59" spans="1:1" x14ac:dyDescent="0.2">
      <c r="A59" s="26" t="s">
        <v>102</v>
      </c>
    </row>
    <row r="61" spans="1:1" x14ac:dyDescent="0.2">
      <c r="A61" s="26" t="s">
        <v>103</v>
      </c>
    </row>
    <row r="63" spans="1:1" x14ac:dyDescent="0.2">
      <c r="A63" s="26" t="s">
        <v>104</v>
      </c>
    </row>
    <row r="65" spans="1:1" x14ac:dyDescent="0.2">
      <c r="A65" s="26" t="s">
        <v>105</v>
      </c>
    </row>
    <row r="67" spans="1:1" x14ac:dyDescent="0.2">
      <c r="A67" s="26" t="s">
        <v>106</v>
      </c>
    </row>
    <row r="69" spans="1:1" x14ac:dyDescent="0.2">
      <c r="A69" s="26" t="s">
        <v>107</v>
      </c>
    </row>
    <row r="71" spans="1:1" x14ac:dyDescent="0.2">
      <c r="A71" s="26" t="s">
        <v>108</v>
      </c>
    </row>
    <row r="73" spans="1:1" x14ac:dyDescent="0.2">
      <c r="A73" s="26" t="s">
        <v>109</v>
      </c>
    </row>
    <row r="75" spans="1:1" x14ac:dyDescent="0.2">
      <c r="A75" s="26" t="s">
        <v>110</v>
      </c>
    </row>
    <row r="77" spans="1:1" x14ac:dyDescent="0.2">
      <c r="A77" s="26" t="s">
        <v>111</v>
      </c>
    </row>
    <row r="79" spans="1:1" x14ac:dyDescent="0.2">
      <c r="A79" s="26" t="s">
        <v>112</v>
      </c>
    </row>
    <row r="81" spans="1:1" x14ac:dyDescent="0.2">
      <c r="A81" s="26" t="s">
        <v>113</v>
      </c>
    </row>
    <row r="83" spans="1:1" x14ac:dyDescent="0.2">
      <c r="A83" s="26" t="s">
        <v>114</v>
      </c>
    </row>
    <row r="85" spans="1:1" x14ac:dyDescent="0.2">
      <c r="A85" s="26" t="s">
        <v>115</v>
      </c>
    </row>
    <row r="87" spans="1:1" x14ac:dyDescent="0.2">
      <c r="A87" s="26" t="s">
        <v>116</v>
      </c>
    </row>
    <row r="89" spans="1:1" x14ac:dyDescent="0.2">
      <c r="A89" s="26" t="s">
        <v>117</v>
      </c>
    </row>
    <row r="91" spans="1:1" x14ac:dyDescent="0.2">
      <c r="A91" s="26" t="s">
        <v>118</v>
      </c>
    </row>
    <row r="93" spans="1:1" x14ac:dyDescent="0.2">
      <c r="A93" s="26" t="s">
        <v>119</v>
      </c>
    </row>
    <row r="95" spans="1:1" x14ac:dyDescent="0.2">
      <c r="A95" s="26" t="s">
        <v>120</v>
      </c>
    </row>
    <row r="97" spans="1:1" x14ac:dyDescent="0.2">
      <c r="A97" s="26" t="s">
        <v>121</v>
      </c>
    </row>
    <row r="99" spans="1:1" x14ac:dyDescent="0.2">
      <c r="A99" s="18" t="s">
        <v>122</v>
      </c>
    </row>
    <row r="107" spans="1:1" x14ac:dyDescent="0.2">
      <c r="A107" s="18" t="s">
        <v>123</v>
      </c>
    </row>
    <row r="108" spans="1:1" x14ac:dyDescent="0.2">
      <c r="A108" s="18" t="s">
        <v>124</v>
      </c>
    </row>
    <row r="109" spans="1:1" x14ac:dyDescent="0.2">
      <c r="A109" s="18"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6FCFD-B68F-E744-B3CB-E3CE2BC03992}">
  <sheetPr>
    <tabColor theme="4" tint="0.39997558519241921"/>
  </sheetPr>
  <dimension ref="A1:D77"/>
  <sheetViews>
    <sheetView workbookViewId="0">
      <selection activeCell="D36" sqref="D36"/>
    </sheetView>
  </sheetViews>
  <sheetFormatPr baseColWidth="10" defaultRowHeight="16" x14ac:dyDescent="0.2"/>
  <sheetData>
    <row r="1" spans="1:4" x14ac:dyDescent="0.2">
      <c r="A1" t="s">
        <v>145</v>
      </c>
    </row>
    <row r="3" spans="1:4" x14ac:dyDescent="0.2">
      <c r="A3" t="s">
        <v>146</v>
      </c>
    </row>
    <row r="6" spans="1:4" x14ac:dyDescent="0.2">
      <c r="A6" t="s">
        <v>147</v>
      </c>
    </row>
    <row r="7" spans="1:4" x14ac:dyDescent="0.2">
      <c r="A7" t="s">
        <v>148</v>
      </c>
    </row>
    <row r="8" spans="1:4" x14ac:dyDescent="0.2">
      <c r="A8" t="s">
        <v>149</v>
      </c>
    </row>
    <row r="9" spans="1:4" x14ac:dyDescent="0.2">
      <c r="A9" t="s">
        <v>150</v>
      </c>
    </row>
    <row r="12" spans="1:4" x14ac:dyDescent="0.2">
      <c r="A12" t="s">
        <v>151</v>
      </c>
    </row>
    <row r="13" spans="1:4" x14ac:dyDescent="0.2">
      <c r="A13" t="s">
        <v>152</v>
      </c>
    </row>
    <row r="16" spans="1:4" x14ac:dyDescent="0.2">
      <c r="B16" t="s">
        <v>153</v>
      </c>
      <c r="C16" t="s">
        <v>154</v>
      </c>
      <c r="D16" t="s">
        <v>155</v>
      </c>
    </row>
    <row r="17" spans="1:4" x14ac:dyDescent="0.2">
      <c r="A17" t="s">
        <v>156</v>
      </c>
      <c r="B17" t="s">
        <v>157</v>
      </c>
      <c r="C17" t="s">
        <v>158</v>
      </c>
      <c r="D17" t="s">
        <v>159</v>
      </c>
    </row>
    <row r="18" spans="1:4" x14ac:dyDescent="0.2">
      <c r="A18" s="53">
        <v>22281</v>
      </c>
      <c r="B18">
        <v>0.70475630471710005</v>
      </c>
      <c r="C18">
        <v>428.05900000000003</v>
      </c>
    </row>
    <row r="19" spans="1:4" x14ac:dyDescent="0.2">
      <c r="A19" s="53">
        <v>22646</v>
      </c>
      <c r="B19">
        <v>0.76463478374490002</v>
      </c>
      <c r="C19">
        <v>449.15109999999999</v>
      </c>
      <c r="D19">
        <v>8.1369000000000007</v>
      </c>
    </row>
    <row r="20" spans="1:4" x14ac:dyDescent="0.2">
      <c r="A20" s="53">
        <v>23011</v>
      </c>
      <c r="B20">
        <v>0.82624460995689997</v>
      </c>
      <c r="C20">
        <v>472.08580000000001</v>
      </c>
      <c r="D20">
        <v>7.5540000000000003</v>
      </c>
    </row>
    <row r="21" spans="1:4" x14ac:dyDescent="0.2">
      <c r="A21" s="53">
        <v>23376</v>
      </c>
      <c r="B21">
        <v>0.91761400757870004</v>
      </c>
      <c r="C21">
        <v>511.2056</v>
      </c>
      <c r="D21">
        <v>10.0406</v>
      </c>
    </row>
    <row r="22" spans="1:4" x14ac:dyDescent="0.2">
      <c r="A22" s="53">
        <v>23742</v>
      </c>
      <c r="B22">
        <v>0.89415915327319995</v>
      </c>
      <c r="C22">
        <v>485.53390000000002</v>
      </c>
      <c r="D22">
        <v>-3.1032999999999999</v>
      </c>
    </row>
    <row r="23" spans="1:4" x14ac:dyDescent="0.2">
      <c r="A23" s="53">
        <v>24107</v>
      </c>
      <c r="B23">
        <v>0.9746504638704</v>
      </c>
      <c r="C23">
        <v>516.53530000000001</v>
      </c>
      <c r="D23">
        <v>7.8346</v>
      </c>
    </row>
    <row r="24" spans="1:4" x14ac:dyDescent="0.2">
      <c r="A24" s="53">
        <v>24472</v>
      </c>
      <c r="B24">
        <v>1.0964327714622</v>
      </c>
      <c r="C24">
        <v>566.80769999999995</v>
      </c>
      <c r="D24">
        <v>10.179600000000001</v>
      </c>
    </row>
    <row r="25" spans="1:4" x14ac:dyDescent="0.2">
      <c r="A25" s="53">
        <v>24837</v>
      </c>
      <c r="B25">
        <v>1.2380439043511999</v>
      </c>
      <c r="C25">
        <v>626.0335</v>
      </c>
      <c r="D25">
        <v>12.508699999999999</v>
      </c>
    </row>
    <row r="26" spans="1:4" x14ac:dyDescent="0.2">
      <c r="A26" s="53">
        <v>25203</v>
      </c>
      <c r="B26">
        <v>1.4257154057232999</v>
      </c>
      <c r="C26">
        <v>708.60609999999997</v>
      </c>
      <c r="D26">
        <v>13.527200000000001</v>
      </c>
    </row>
    <row r="27" spans="1:4" x14ac:dyDescent="0.2">
      <c r="A27" s="53">
        <v>25568</v>
      </c>
      <c r="B27">
        <v>1.6599046125701999</v>
      </c>
      <c r="C27">
        <v>812.68280000000004</v>
      </c>
      <c r="D27">
        <v>13.833299999999999</v>
      </c>
    </row>
    <row r="28" spans="1:4" x14ac:dyDescent="0.2">
      <c r="A28" s="53">
        <v>25933</v>
      </c>
      <c r="B28">
        <v>1.9205866980269</v>
      </c>
      <c r="C28">
        <v>925.8039</v>
      </c>
      <c r="D28">
        <v>13.942299999999999</v>
      </c>
    </row>
    <row r="29" spans="1:4" x14ac:dyDescent="0.2">
      <c r="A29" s="53">
        <v>26298</v>
      </c>
      <c r="B29">
        <v>2.2637854436169</v>
      </c>
      <c r="C29">
        <v>1071.4114999999999</v>
      </c>
      <c r="D29">
        <v>12.4138</v>
      </c>
    </row>
    <row r="30" spans="1:4" x14ac:dyDescent="0.2">
      <c r="A30" s="53">
        <v>26664</v>
      </c>
      <c r="B30">
        <v>2.7214409807585001</v>
      </c>
      <c r="C30">
        <v>1264.3751</v>
      </c>
      <c r="D30">
        <v>13.3156</v>
      </c>
    </row>
    <row r="31" spans="1:4" x14ac:dyDescent="0.2">
      <c r="A31" s="53">
        <v>27029</v>
      </c>
      <c r="B31">
        <v>3.6962133333332998</v>
      </c>
      <c r="C31">
        <v>1685.4598000000001</v>
      </c>
      <c r="D31">
        <v>10.602600000000001</v>
      </c>
    </row>
    <row r="32" spans="1:4" x14ac:dyDescent="0.2">
      <c r="A32" s="53">
        <v>27394</v>
      </c>
      <c r="B32">
        <v>5.2215349556442003</v>
      </c>
      <c r="C32">
        <v>2341.7055</v>
      </c>
      <c r="D32">
        <v>6.1176000000000004</v>
      </c>
    </row>
    <row r="33" spans="1:4" x14ac:dyDescent="0.2">
      <c r="A33" s="53">
        <v>27759</v>
      </c>
      <c r="B33">
        <v>5.6336739299929999</v>
      </c>
      <c r="C33">
        <v>2489.9115999999999</v>
      </c>
      <c r="D33">
        <v>3.9817</v>
      </c>
    </row>
    <row r="34" spans="1:4" x14ac:dyDescent="0.2">
      <c r="A34" s="53">
        <v>28125</v>
      </c>
      <c r="B34">
        <v>6.3270779741069996</v>
      </c>
      <c r="C34">
        <v>2758.9404</v>
      </c>
      <c r="D34">
        <v>7.4371999999999998</v>
      </c>
    </row>
    <row r="35" spans="1:4" x14ac:dyDescent="0.2">
      <c r="A35" s="53">
        <v>28490</v>
      </c>
      <c r="B35">
        <v>6.6185850736603999</v>
      </c>
      <c r="C35">
        <v>2846.3359999999998</v>
      </c>
      <c r="D35">
        <v>6.8526999999999996</v>
      </c>
    </row>
    <row r="36" spans="1:4" x14ac:dyDescent="0.2">
      <c r="A36" s="53">
        <v>28855</v>
      </c>
      <c r="B36">
        <v>7.5171763548413999</v>
      </c>
      <c r="C36">
        <v>3193.9056999999998</v>
      </c>
      <c r="D36">
        <v>7.7773000000000003</v>
      </c>
    </row>
    <row r="37" spans="1:4" x14ac:dyDescent="0.2">
      <c r="A37" s="53">
        <v>29220</v>
      </c>
      <c r="B37">
        <v>9.2969217238346999</v>
      </c>
      <c r="C37">
        <v>3900.5336000000002</v>
      </c>
      <c r="D37">
        <v>9.5541999999999998</v>
      </c>
    </row>
    <row r="38" spans="1:4" x14ac:dyDescent="0.2">
      <c r="A38" s="53">
        <v>29586</v>
      </c>
      <c r="B38">
        <v>11.896256782857</v>
      </c>
      <c r="C38">
        <v>4928.1391000000003</v>
      </c>
      <c r="D38">
        <v>10.113200000000001</v>
      </c>
    </row>
    <row r="39" spans="1:4" x14ac:dyDescent="0.2">
      <c r="A39" s="53">
        <v>29951</v>
      </c>
      <c r="B39">
        <v>14.175228843638999</v>
      </c>
      <c r="C39">
        <v>5596.5860000000002</v>
      </c>
      <c r="D39">
        <v>10.8161</v>
      </c>
    </row>
    <row r="40" spans="1:4" x14ac:dyDescent="0.2">
      <c r="A40" s="53">
        <v>30316</v>
      </c>
      <c r="B40">
        <v>16.084252378473</v>
      </c>
      <c r="C40">
        <v>6077.6342000000004</v>
      </c>
      <c r="D40">
        <v>7.1021000000000001</v>
      </c>
    </row>
    <row r="41" spans="1:4" x14ac:dyDescent="0.2">
      <c r="A41" s="53">
        <v>30681</v>
      </c>
      <c r="B41">
        <v>17.784112149533001</v>
      </c>
      <c r="C41">
        <v>6633.2367000000004</v>
      </c>
      <c r="D41">
        <v>8.5546000000000006</v>
      </c>
    </row>
    <row r="42" spans="1:4" x14ac:dyDescent="0.2">
      <c r="A42" s="53">
        <v>31047</v>
      </c>
      <c r="B42">
        <v>19.749361097965</v>
      </c>
      <c r="C42">
        <v>7228.3176000000003</v>
      </c>
      <c r="D42">
        <v>8.7924000000000007</v>
      </c>
    </row>
    <row r="43" spans="1:4" x14ac:dyDescent="0.2">
      <c r="A43" s="53">
        <v>31412</v>
      </c>
      <c r="B43">
        <v>19.156532745768999</v>
      </c>
      <c r="C43">
        <v>7001.7667000000001</v>
      </c>
      <c r="D43">
        <v>-0.62290000000000001</v>
      </c>
    </row>
    <row r="44" spans="1:4" x14ac:dyDescent="0.2">
      <c r="A44" s="53">
        <v>31777</v>
      </c>
      <c r="B44">
        <v>18.586746056997001</v>
      </c>
      <c r="C44">
        <v>6799.9304000000002</v>
      </c>
      <c r="D44">
        <v>1.3429</v>
      </c>
    </row>
    <row r="45" spans="1:4" x14ac:dyDescent="0.2">
      <c r="A45" s="53">
        <v>32142</v>
      </c>
      <c r="B45">
        <v>20.919215578212999</v>
      </c>
      <c r="C45">
        <v>7539.0293000000001</v>
      </c>
      <c r="D45">
        <v>10.797800000000001</v>
      </c>
    </row>
    <row r="46" spans="1:4" x14ac:dyDescent="0.2">
      <c r="A46" s="53">
        <v>32508</v>
      </c>
      <c r="B46">
        <v>25.371462488129001</v>
      </c>
      <c r="C46">
        <v>8914.4411999999993</v>
      </c>
      <c r="D46">
        <v>11.2638</v>
      </c>
    </row>
    <row r="47" spans="1:4" x14ac:dyDescent="0.2">
      <c r="A47" s="53">
        <v>32873</v>
      </c>
      <c r="B47">
        <v>30.465364738620998</v>
      </c>
      <c r="C47">
        <v>10394.539000000001</v>
      </c>
      <c r="D47">
        <v>10.1586</v>
      </c>
    </row>
    <row r="48" spans="1:4" x14ac:dyDescent="0.2">
      <c r="A48" s="53">
        <v>33238</v>
      </c>
      <c r="B48">
        <v>36.144336768701997</v>
      </c>
      <c r="C48">
        <v>11861.7562</v>
      </c>
      <c r="D48">
        <v>9.8209999999999997</v>
      </c>
    </row>
    <row r="49" spans="1:4" x14ac:dyDescent="0.2">
      <c r="A49" s="53">
        <v>33603</v>
      </c>
      <c r="B49">
        <v>45.466164978291999</v>
      </c>
      <c r="C49">
        <v>14502.38</v>
      </c>
      <c r="D49">
        <v>6.6885000000000003</v>
      </c>
    </row>
    <row r="50" spans="1:4" x14ac:dyDescent="0.2">
      <c r="A50" s="53">
        <v>33969</v>
      </c>
      <c r="B50">
        <v>52.130263965623001</v>
      </c>
      <c r="C50">
        <v>16135.913699999999</v>
      </c>
      <c r="D50">
        <v>6.6397000000000004</v>
      </c>
    </row>
    <row r="51" spans="1:4" x14ac:dyDescent="0.2">
      <c r="A51" s="53">
        <v>34334</v>
      </c>
      <c r="B51">
        <v>60.603478153236999</v>
      </c>
      <c r="C51">
        <v>18290.028200000001</v>
      </c>
      <c r="D51">
        <v>11.4628</v>
      </c>
    </row>
    <row r="52" spans="1:4" x14ac:dyDescent="0.2">
      <c r="A52" s="53">
        <v>34699</v>
      </c>
      <c r="B52">
        <v>73.690847191304996</v>
      </c>
      <c r="C52">
        <v>21553.030900000002</v>
      </c>
      <c r="D52">
        <v>11.0976</v>
      </c>
    </row>
    <row r="53" spans="1:4" x14ac:dyDescent="0.2">
      <c r="A53" s="53">
        <v>35064</v>
      </c>
      <c r="B53">
        <v>87.810991957105003</v>
      </c>
      <c r="C53">
        <v>24914.4113</v>
      </c>
      <c r="D53">
        <v>7.2008999999999999</v>
      </c>
    </row>
    <row r="54" spans="1:4" x14ac:dyDescent="0.2">
      <c r="A54" s="53">
        <v>35430</v>
      </c>
      <c r="B54">
        <v>96.295886524823004</v>
      </c>
      <c r="C54">
        <v>26233.6289</v>
      </c>
      <c r="D54">
        <v>7.4714</v>
      </c>
    </row>
    <row r="55" spans="1:4" x14ac:dyDescent="0.2">
      <c r="A55" s="53">
        <v>35795</v>
      </c>
      <c r="B55">
        <v>100.12419181033999</v>
      </c>
      <c r="C55">
        <v>26375.972000000002</v>
      </c>
      <c r="D55">
        <v>8.3199000000000005</v>
      </c>
    </row>
    <row r="56" spans="1:4" x14ac:dyDescent="0.2">
      <c r="A56" s="53">
        <v>36160</v>
      </c>
      <c r="B56">
        <v>85.728310229445</v>
      </c>
      <c r="C56">
        <v>21829.299900000002</v>
      </c>
      <c r="D56">
        <v>-2.1953999999999998</v>
      </c>
    </row>
    <row r="57" spans="1:4" x14ac:dyDescent="0.2">
      <c r="A57" s="53">
        <v>36525</v>
      </c>
      <c r="B57">
        <v>86.284660766962006</v>
      </c>
      <c r="C57">
        <v>21796.0844</v>
      </c>
      <c r="D57">
        <v>5.7240000000000002</v>
      </c>
    </row>
    <row r="58" spans="1:4" x14ac:dyDescent="0.2">
      <c r="A58" s="53">
        <v>36891</v>
      </c>
      <c r="B58">
        <v>96.074477958236997</v>
      </c>
      <c r="C58">
        <v>23852.327000000001</v>
      </c>
      <c r="D58">
        <v>9.0390999999999995</v>
      </c>
    </row>
    <row r="59" spans="1:4" x14ac:dyDescent="0.2">
      <c r="A59" s="53">
        <v>37256</v>
      </c>
      <c r="B59">
        <v>89.794943349891</v>
      </c>
      <c r="C59">
        <v>21700.02</v>
      </c>
      <c r="D59">
        <v>-1.069</v>
      </c>
    </row>
    <row r="60" spans="1:4" x14ac:dyDescent="0.2">
      <c r="A60" s="53">
        <v>37621</v>
      </c>
      <c r="B60">
        <v>92.537752708588997</v>
      </c>
      <c r="C60">
        <v>22159.688900000001</v>
      </c>
      <c r="D60">
        <v>3.9146000000000001</v>
      </c>
    </row>
    <row r="61" spans="1:4" x14ac:dyDescent="0.2">
      <c r="A61" s="53">
        <v>37986</v>
      </c>
      <c r="B61">
        <v>97.645448283779004</v>
      </c>
      <c r="C61">
        <v>23730.152399999999</v>
      </c>
      <c r="D61">
        <v>4.5358000000000001</v>
      </c>
    </row>
    <row r="62" spans="1:4" x14ac:dyDescent="0.2">
      <c r="A62" s="53">
        <v>38352</v>
      </c>
      <c r="B62">
        <v>115.03549875754</v>
      </c>
      <c r="C62">
        <v>27608.537400000001</v>
      </c>
      <c r="D62">
        <v>9.8195999999999994</v>
      </c>
    </row>
    <row r="63" spans="1:4" x14ac:dyDescent="0.2">
      <c r="A63" s="53">
        <v>38717</v>
      </c>
      <c r="B63">
        <v>127.80761836097</v>
      </c>
      <c r="C63">
        <v>29961.263299999999</v>
      </c>
      <c r="D63">
        <v>7.359</v>
      </c>
    </row>
    <row r="64" spans="1:4" x14ac:dyDescent="0.2">
      <c r="A64" s="53">
        <v>39082</v>
      </c>
      <c r="B64">
        <v>148.63037321416999</v>
      </c>
      <c r="C64">
        <v>33769.154199999997</v>
      </c>
      <c r="D64">
        <v>9.0051000000000005</v>
      </c>
    </row>
    <row r="65" spans="1:4" x14ac:dyDescent="0.2">
      <c r="A65" s="53">
        <v>39447</v>
      </c>
      <c r="B65">
        <v>180.94194147701</v>
      </c>
      <c r="C65">
        <v>39432.938300000002</v>
      </c>
      <c r="D65">
        <v>9.0221</v>
      </c>
    </row>
    <row r="66" spans="1:4" x14ac:dyDescent="0.2">
      <c r="A66" s="53">
        <v>39813</v>
      </c>
      <c r="B66">
        <v>193.61198671284001</v>
      </c>
      <c r="C66">
        <v>40007.469299999997</v>
      </c>
      <c r="D66">
        <v>1.8682000000000001</v>
      </c>
    </row>
    <row r="67" spans="1:4" x14ac:dyDescent="0.2">
      <c r="A67" s="53">
        <v>40178</v>
      </c>
      <c r="B67">
        <v>194.15228600894</v>
      </c>
      <c r="C67">
        <v>38927.206899999997</v>
      </c>
      <c r="D67">
        <v>0.121</v>
      </c>
    </row>
    <row r="68" spans="1:4" x14ac:dyDescent="0.2">
      <c r="A68" s="53">
        <v>40543</v>
      </c>
      <c r="B68">
        <v>239.80938760543</v>
      </c>
      <c r="C68">
        <v>47236.960200000001</v>
      </c>
      <c r="D68">
        <v>14.525600000000001</v>
      </c>
    </row>
    <row r="69" spans="1:4" x14ac:dyDescent="0.2">
      <c r="A69" s="53">
        <v>40908</v>
      </c>
      <c r="B69">
        <v>279.35116870727001</v>
      </c>
      <c r="C69">
        <v>53890.428699999997</v>
      </c>
      <c r="D69">
        <v>6.3379000000000003</v>
      </c>
    </row>
    <row r="70" spans="1:4" x14ac:dyDescent="0.2">
      <c r="A70" s="53">
        <v>41274</v>
      </c>
      <c r="B70">
        <v>295.08722093301998</v>
      </c>
      <c r="C70">
        <v>55546.488499999999</v>
      </c>
      <c r="D70">
        <v>4.4615999999999998</v>
      </c>
    </row>
    <row r="71" spans="1:4" x14ac:dyDescent="0.2">
      <c r="A71" s="53">
        <v>41639</v>
      </c>
      <c r="B71">
        <v>307.57636058499003</v>
      </c>
      <c r="C71">
        <v>56967.425799999997</v>
      </c>
      <c r="D71">
        <v>4.8372999999999999</v>
      </c>
    </row>
    <row r="72" spans="1:4" x14ac:dyDescent="0.2">
      <c r="A72" s="53">
        <v>42004</v>
      </c>
      <c r="B72">
        <v>314.85115618341001</v>
      </c>
      <c r="C72">
        <v>57562.5308</v>
      </c>
      <c r="D72">
        <v>3.9380000000000002</v>
      </c>
    </row>
    <row r="73" spans="1:4" x14ac:dyDescent="0.2">
      <c r="A73" s="53">
        <v>42369</v>
      </c>
      <c r="B73">
        <v>308.00414605761</v>
      </c>
      <c r="C73">
        <v>55646.618699999999</v>
      </c>
      <c r="D73">
        <v>2.9885000000000002</v>
      </c>
    </row>
    <row r="74" spans="1:4" x14ac:dyDescent="0.2">
      <c r="A74" s="53">
        <v>42735</v>
      </c>
      <c r="B74">
        <v>318.65233441910999</v>
      </c>
      <c r="C74">
        <v>56828.295299999998</v>
      </c>
      <c r="D74">
        <v>3.2435</v>
      </c>
    </row>
    <row r="75" spans="1:4" x14ac:dyDescent="0.2">
      <c r="A75" s="53">
        <v>43100</v>
      </c>
      <c r="B75">
        <v>341.86334998913998</v>
      </c>
      <c r="C75">
        <v>60913.745300000002</v>
      </c>
      <c r="D75">
        <v>4.3365999999999998</v>
      </c>
    </row>
    <row r="76" spans="1:4" x14ac:dyDescent="0.2">
      <c r="A76" s="53">
        <v>43465</v>
      </c>
      <c r="B76">
        <v>373.21708185053001</v>
      </c>
      <c r="C76">
        <v>66188.779399999999</v>
      </c>
      <c r="D76">
        <v>3.4380999999999999</v>
      </c>
    </row>
    <row r="77" spans="1:4" x14ac:dyDescent="0.2">
      <c r="A77" s="53">
        <v>43830</v>
      </c>
      <c r="B77">
        <v>372.06252748864</v>
      </c>
      <c r="C77">
        <v>65233.282399999996</v>
      </c>
      <c r="D77">
        <v>0.73329999999999995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0584A-C8AB-B743-90D6-EDB097EFECE1}">
  <sheetPr>
    <tabColor theme="4" tint="0.39997558519241921"/>
  </sheetPr>
  <dimension ref="A1:D76"/>
  <sheetViews>
    <sheetView topLeftCell="A11" zoomScale="125" workbookViewId="0">
      <selection activeCell="D36" sqref="D36"/>
    </sheetView>
  </sheetViews>
  <sheetFormatPr baseColWidth="10" defaultRowHeight="16" x14ac:dyDescent="0.2"/>
  <sheetData>
    <row r="1" spans="1:4" x14ac:dyDescent="0.2">
      <c r="A1" t="s">
        <v>145</v>
      </c>
    </row>
    <row r="3" spans="1:4" x14ac:dyDescent="0.2">
      <c r="A3" t="s">
        <v>160</v>
      </c>
    </row>
    <row r="6" spans="1:4" x14ac:dyDescent="0.2">
      <c r="A6" t="s">
        <v>147</v>
      </c>
    </row>
    <row r="7" spans="1:4" x14ac:dyDescent="0.2">
      <c r="A7" t="s">
        <v>148</v>
      </c>
    </row>
    <row r="8" spans="1:4" x14ac:dyDescent="0.2">
      <c r="A8" t="s">
        <v>149</v>
      </c>
    </row>
    <row r="9" spans="1:4" x14ac:dyDescent="0.2">
      <c r="A9" t="s">
        <v>150</v>
      </c>
    </row>
    <row r="12" spans="1:4" x14ac:dyDescent="0.2">
      <c r="A12" t="s">
        <v>151</v>
      </c>
    </row>
    <row r="13" spans="1:4" x14ac:dyDescent="0.2">
      <c r="A13" t="s">
        <v>152</v>
      </c>
    </row>
    <row r="16" spans="1:4" x14ac:dyDescent="0.2">
      <c r="B16" t="s">
        <v>161</v>
      </c>
      <c r="C16" t="s">
        <v>161</v>
      </c>
      <c r="D16" t="s">
        <v>161</v>
      </c>
    </row>
    <row r="17" spans="1:4" x14ac:dyDescent="0.2">
      <c r="A17" t="s">
        <v>156</v>
      </c>
      <c r="B17" t="s">
        <v>162</v>
      </c>
      <c r="C17" t="s">
        <v>163</v>
      </c>
      <c r="D17" t="s">
        <v>161</v>
      </c>
    </row>
    <row r="18" spans="1:4" x14ac:dyDescent="0.2">
      <c r="A18" s="53">
        <v>22646</v>
      </c>
      <c r="B18">
        <v>0.4</v>
      </c>
    </row>
    <row r="19" spans="1:4" x14ac:dyDescent="0.2">
      <c r="A19" s="53">
        <v>23011</v>
      </c>
      <c r="B19">
        <v>0.41959999999999997</v>
      </c>
      <c r="C19">
        <v>0.02</v>
      </c>
    </row>
    <row r="20" spans="1:4" x14ac:dyDescent="0.2">
      <c r="A20" s="53">
        <v>23376</v>
      </c>
      <c r="B20">
        <v>2.2052</v>
      </c>
      <c r="C20">
        <v>1.79</v>
      </c>
    </row>
    <row r="21" spans="1:4" x14ac:dyDescent="0.2">
      <c r="A21" s="53">
        <v>23742</v>
      </c>
      <c r="B21">
        <v>1.7261</v>
      </c>
      <c r="C21">
        <v>-0.48</v>
      </c>
    </row>
    <row r="22" spans="1:4" x14ac:dyDescent="0.2">
      <c r="A22" s="53">
        <v>24107</v>
      </c>
      <c r="B22">
        <v>0.17860000000000001</v>
      </c>
      <c r="C22">
        <v>-1.55</v>
      </c>
    </row>
    <row r="23" spans="1:4" x14ac:dyDescent="0.2">
      <c r="A23" s="53">
        <v>24472</v>
      </c>
      <c r="B23">
        <v>2.0057999999999998</v>
      </c>
      <c r="C23">
        <v>1.83</v>
      </c>
    </row>
    <row r="24" spans="1:4" x14ac:dyDescent="0.2">
      <c r="A24" s="53">
        <v>24837</v>
      </c>
      <c r="B24">
        <v>3.3428</v>
      </c>
      <c r="C24">
        <v>1.34</v>
      </c>
    </row>
    <row r="25" spans="1:4" x14ac:dyDescent="0.2">
      <c r="A25" s="53">
        <v>25203</v>
      </c>
      <c r="B25">
        <v>0.65539999999999998</v>
      </c>
      <c r="C25">
        <v>-2.69</v>
      </c>
    </row>
    <row r="26" spans="1:4" x14ac:dyDescent="0.2">
      <c r="A26" s="53">
        <v>25568</v>
      </c>
      <c r="B26">
        <v>-0.27310000000000001</v>
      </c>
      <c r="C26">
        <v>-0.93</v>
      </c>
    </row>
    <row r="27" spans="1:4" x14ac:dyDescent="0.2">
      <c r="A27" s="53">
        <v>25933</v>
      </c>
      <c r="B27">
        <v>0.46339999999999998</v>
      </c>
      <c r="C27">
        <v>0.74</v>
      </c>
    </row>
    <row r="28" spans="1:4" x14ac:dyDescent="0.2">
      <c r="A28" s="53">
        <v>26298</v>
      </c>
      <c r="B28">
        <v>1.7609999999999999</v>
      </c>
      <c r="C28">
        <v>1.3</v>
      </c>
    </row>
    <row r="29" spans="1:4" x14ac:dyDescent="0.2">
      <c r="A29" s="53">
        <v>26664</v>
      </c>
      <c r="B29">
        <v>2.0808</v>
      </c>
      <c r="C29">
        <v>0.32</v>
      </c>
    </row>
    <row r="30" spans="1:4" x14ac:dyDescent="0.2">
      <c r="A30" s="53">
        <v>27029</v>
      </c>
      <c r="B30">
        <v>19.636700000000001</v>
      </c>
      <c r="C30">
        <v>17.559999999999999</v>
      </c>
    </row>
    <row r="31" spans="1:4" x14ac:dyDescent="0.2">
      <c r="A31" s="53">
        <v>27394</v>
      </c>
      <c r="B31">
        <v>22.368400000000001</v>
      </c>
      <c r="C31">
        <v>2.73</v>
      </c>
    </row>
    <row r="32" spans="1:4" x14ac:dyDescent="0.2">
      <c r="A32" s="53">
        <v>27759</v>
      </c>
      <c r="B32">
        <v>2.5365000000000002</v>
      </c>
      <c r="C32">
        <v>-19.829999999999998</v>
      </c>
    </row>
    <row r="33" spans="1:3" x14ac:dyDescent="0.2">
      <c r="A33" s="53">
        <v>28125</v>
      </c>
      <c r="B33">
        <v>-1.8419000000000001</v>
      </c>
      <c r="C33">
        <v>-4.38</v>
      </c>
    </row>
    <row r="34" spans="1:3" x14ac:dyDescent="0.2">
      <c r="A34" s="53">
        <v>28490</v>
      </c>
      <c r="B34">
        <v>3.1640000000000001</v>
      </c>
      <c r="C34">
        <v>5.01</v>
      </c>
    </row>
    <row r="35" spans="1:3" x14ac:dyDescent="0.2">
      <c r="A35" s="53">
        <v>28855</v>
      </c>
      <c r="B35">
        <v>4.8724999999999996</v>
      </c>
      <c r="C35">
        <v>1.71</v>
      </c>
    </row>
    <row r="36" spans="1:3" x14ac:dyDescent="0.2">
      <c r="A36" s="53">
        <v>29220</v>
      </c>
      <c r="B36">
        <v>4.0765000000000002</v>
      </c>
      <c r="C36">
        <v>-0.8</v>
      </c>
    </row>
    <row r="37" spans="1:3" x14ac:dyDescent="0.2">
      <c r="A37" s="53">
        <v>29586</v>
      </c>
      <c r="B37">
        <v>8.5268999999999995</v>
      </c>
      <c r="C37">
        <v>4.45</v>
      </c>
    </row>
    <row r="38" spans="1:3" x14ac:dyDescent="0.2">
      <c r="A38" s="53">
        <v>29951</v>
      </c>
      <c r="B38">
        <v>8.1820000000000004</v>
      </c>
      <c r="C38">
        <v>-0.34</v>
      </c>
    </row>
    <row r="39" spans="1:3" x14ac:dyDescent="0.2">
      <c r="A39" s="53">
        <v>30316</v>
      </c>
      <c r="B39">
        <v>3.9163000000000001</v>
      </c>
      <c r="C39">
        <v>-4.2699999999999996</v>
      </c>
    </row>
    <row r="40" spans="1:3" x14ac:dyDescent="0.2">
      <c r="A40" s="53">
        <v>30681</v>
      </c>
      <c r="B40">
        <v>1.1963999999999999</v>
      </c>
      <c r="C40">
        <v>-2.72</v>
      </c>
    </row>
    <row r="41" spans="1:3" x14ac:dyDescent="0.2">
      <c r="A41" s="53">
        <v>31047</v>
      </c>
      <c r="B41">
        <v>2.601</v>
      </c>
      <c r="C41">
        <v>1.4</v>
      </c>
    </row>
    <row r="42" spans="1:3" x14ac:dyDescent="0.2">
      <c r="A42" s="53">
        <v>31412</v>
      </c>
      <c r="B42">
        <v>0.48010000000000003</v>
      </c>
      <c r="C42">
        <v>-2.12</v>
      </c>
    </row>
    <row r="43" spans="1:3" x14ac:dyDescent="0.2">
      <c r="A43" s="53">
        <v>31777</v>
      </c>
      <c r="B43">
        <v>-1.3856999999999999</v>
      </c>
      <c r="C43">
        <v>-1.87</v>
      </c>
    </row>
    <row r="44" spans="1:3" x14ac:dyDescent="0.2">
      <c r="A44" s="53">
        <v>32142</v>
      </c>
      <c r="B44">
        <v>0.52329999999999999</v>
      </c>
      <c r="C44">
        <v>1.91</v>
      </c>
    </row>
    <row r="45" spans="1:3" x14ac:dyDescent="0.2">
      <c r="A45" s="53">
        <v>32508</v>
      </c>
      <c r="B45">
        <v>1.5232000000000001</v>
      </c>
      <c r="C45">
        <v>1</v>
      </c>
    </row>
    <row r="46" spans="1:3" x14ac:dyDescent="0.2">
      <c r="A46" s="53">
        <v>32873</v>
      </c>
      <c r="B46">
        <v>2.3454999999999999</v>
      </c>
      <c r="C46">
        <v>0.82</v>
      </c>
    </row>
    <row r="47" spans="1:3" x14ac:dyDescent="0.2">
      <c r="A47" s="53">
        <v>33238</v>
      </c>
      <c r="B47">
        <v>3.4607999999999999</v>
      </c>
      <c r="C47">
        <v>1.1200000000000001</v>
      </c>
    </row>
    <row r="48" spans="1:3" x14ac:dyDescent="0.2">
      <c r="A48" s="53">
        <v>33603</v>
      </c>
      <c r="B48">
        <v>3.4257</v>
      </c>
      <c r="C48">
        <v>-0.04</v>
      </c>
    </row>
    <row r="49" spans="1:3" x14ac:dyDescent="0.2">
      <c r="A49" s="53">
        <v>33969</v>
      </c>
      <c r="B49">
        <v>2.2631000000000001</v>
      </c>
      <c r="C49">
        <v>-1.1599999999999999</v>
      </c>
    </row>
    <row r="50" spans="1:3" x14ac:dyDescent="0.2">
      <c r="A50" s="53">
        <v>34334</v>
      </c>
      <c r="B50">
        <v>2.2892999999999999</v>
      </c>
      <c r="C50">
        <v>0.03</v>
      </c>
    </row>
    <row r="51" spans="1:3" x14ac:dyDescent="0.2">
      <c r="A51" s="53">
        <v>34699</v>
      </c>
      <c r="B51">
        <v>3.1000999999999999</v>
      </c>
      <c r="C51">
        <v>0.81</v>
      </c>
    </row>
    <row r="52" spans="1:3" x14ac:dyDescent="0.2">
      <c r="A52" s="53">
        <v>35064</v>
      </c>
      <c r="B52">
        <v>1.7204999999999999</v>
      </c>
      <c r="C52">
        <v>-1.38</v>
      </c>
    </row>
    <row r="53" spans="1:3" x14ac:dyDescent="0.2">
      <c r="A53" s="53">
        <v>35430</v>
      </c>
      <c r="B53">
        <v>1.3832</v>
      </c>
      <c r="C53">
        <v>-0.34</v>
      </c>
    </row>
    <row r="54" spans="1:3" x14ac:dyDescent="0.2">
      <c r="A54" s="53">
        <v>35795</v>
      </c>
      <c r="B54">
        <v>2.0036</v>
      </c>
      <c r="C54">
        <v>0.62</v>
      </c>
    </row>
    <row r="55" spans="1:3" x14ac:dyDescent="0.2">
      <c r="A55" s="53">
        <v>36160</v>
      </c>
      <c r="B55">
        <v>-0.26750000000000002</v>
      </c>
      <c r="C55">
        <v>-2.27</v>
      </c>
    </row>
    <row r="56" spans="1:3" x14ac:dyDescent="0.2">
      <c r="A56" s="53">
        <v>36525</v>
      </c>
      <c r="B56">
        <v>1.67E-2</v>
      </c>
      <c r="C56">
        <v>0.28000000000000003</v>
      </c>
    </row>
    <row r="57" spans="1:3" x14ac:dyDescent="0.2">
      <c r="A57" s="53">
        <v>36891</v>
      </c>
      <c r="B57">
        <v>1.3615999999999999</v>
      </c>
      <c r="C57">
        <v>1.34</v>
      </c>
    </row>
    <row r="58" spans="1:3" x14ac:dyDescent="0.2">
      <c r="A58" s="53">
        <v>37256</v>
      </c>
      <c r="B58">
        <v>0.99719999999999998</v>
      </c>
      <c r="C58">
        <v>-0.36</v>
      </c>
    </row>
    <row r="59" spans="1:3" x14ac:dyDescent="0.2">
      <c r="A59" s="53">
        <v>37621</v>
      </c>
      <c r="B59">
        <v>-0.39169999999999999</v>
      </c>
      <c r="C59">
        <v>-1.39</v>
      </c>
    </row>
    <row r="60" spans="1:3" x14ac:dyDescent="0.2">
      <c r="A60" s="53">
        <v>37986</v>
      </c>
      <c r="B60">
        <v>0.50790000000000002</v>
      </c>
      <c r="C60">
        <v>0.9</v>
      </c>
    </row>
    <row r="61" spans="1:3" x14ac:dyDescent="0.2">
      <c r="A61" s="53">
        <v>38352</v>
      </c>
      <c r="B61">
        <v>1.6627000000000001</v>
      </c>
      <c r="C61">
        <v>1.1499999999999999</v>
      </c>
    </row>
    <row r="62" spans="1:3" x14ac:dyDescent="0.2">
      <c r="A62" s="53">
        <v>38717</v>
      </c>
      <c r="B62">
        <v>0.42509999999999998</v>
      </c>
      <c r="C62">
        <v>-1.24</v>
      </c>
    </row>
    <row r="63" spans="1:3" x14ac:dyDescent="0.2">
      <c r="A63" s="53">
        <v>39082</v>
      </c>
      <c r="B63">
        <v>0.96289999999999998</v>
      </c>
      <c r="C63">
        <v>0.54</v>
      </c>
    </row>
    <row r="64" spans="1:3" x14ac:dyDescent="0.2">
      <c r="A64" s="53">
        <v>39447</v>
      </c>
      <c r="B64">
        <v>2.1049000000000002</v>
      </c>
      <c r="C64">
        <v>1.1399999999999999</v>
      </c>
    </row>
    <row r="65" spans="1:3" x14ac:dyDescent="0.2">
      <c r="A65" s="53">
        <v>39813</v>
      </c>
      <c r="B65">
        <v>6.6277999999999997</v>
      </c>
      <c r="C65">
        <v>4.5199999999999996</v>
      </c>
    </row>
    <row r="66" spans="1:3" x14ac:dyDescent="0.2">
      <c r="A66" s="53">
        <v>40178</v>
      </c>
      <c r="B66">
        <v>0.59670000000000001</v>
      </c>
      <c r="C66">
        <v>-6.03</v>
      </c>
    </row>
    <row r="67" spans="1:3" x14ac:dyDescent="0.2">
      <c r="A67" s="53">
        <v>40543</v>
      </c>
      <c r="B67">
        <v>2.8237000000000001</v>
      </c>
      <c r="C67">
        <v>2.23</v>
      </c>
    </row>
    <row r="68" spans="1:3" x14ac:dyDescent="0.2">
      <c r="A68" s="53">
        <v>40908</v>
      </c>
      <c r="B68">
        <v>5.2477999999999998</v>
      </c>
      <c r="C68">
        <v>2.42</v>
      </c>
    </row>
    <row r="69" spans="1:3" x14ac:dyDescent="0.2">
      <c r="A69" s="53">
        <v>41274</v>
      </c>
      <c r="B69">
        <v>4.5755999999999997</v>
      </c>
      <c r="C69">
        <v>-0.67</v>
      </c>
    </row>
    <row r="70" spans="1:3" x14ac:dyDescent="0.2">
      <c r="A70" s="53">
        <v>41639</v>
      </c>
      <c r="B70">
        <v>2.3586</v>
      </c>
      <c r="C70">
        <v>-2.2200000000000002</v>
      </c>
    </row>
    <row r="71" spans="1:3" x14ac:dyDescent="0.2">
      <c r="A71" s="53">
        <v>42004</v>
      </c>
      <c r="B71">
        <v>1.0250999999999999</v>
      </c>
      <c r="C71">
        <v>-1.33</v>
      </c>
    </row>
    <row r="72" spans="1:3" x14ac:dyDescent="0.2">
      <c r="A72" s="53">
        <v>42369</v>
      </c>
      <c r="B72">
        <v>-0.52259999999999995</v>
      </c>
      <c r="C72">
        <v>-1.55</v>
      </c>
    </row>
    <row r="73" spans="1:3" x14ac:dyDescent="0.2">
      <c r="A73" s="53">
        <v>42735</v>
      </c>
      <c r="B73">
        <v>-0.5323</v>
      </c>
      <c r="C73">
        <v>-0.01</v>
      </c>
    </row>
    <row r="74" spans="1:3" x14ac:dyDescent="0.2">
      <c r="A74" s="53">
        <v>43100</v>
      </c>
      <c r="B74">
        <v>0.57630000000000003</v>
      </c>
      <c r="C74">
        <v>1.1100000000000001</v>
      </c>
    </row>
    <row r="75" spans="1:3" x14ac:dyDescent="0.2">
      <c r="A75" s="53">
        <v>43465</v>
      </c>
      <c r="B75">
        <v>0.43859999999999999</v>
      </c>
      <c r="C75">
        <v>-0.14000000000000001</v>
      </c>
    </row>
    <row r="76" spans="1:3" x14ac:dyDescent="0.2">
      <c r="A76" s="53">
        <v>43830</v>
      </c>
      <c r="B76">
        <v>0.56530000000000002</v>
      </c>
      <c r="C76">
        <v>0.13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D6F07-B560-1D49-BD9A-233BC7FC5172}">
  <sheetPr>
    <tabColor theme="4" tint="0.39997558519241921"/>
  </sheetPr>
  <dimension ref="A1:C77"/>
  <sheetViews>
    <sheetView workbookViewId="0">
      <selection activeCell="D36" sqref="D36"/>
    </sheetView>
  </sheetViews>
  <sheetFormatPr baseColWidth="10" defaultRowHeight="16" x14ac:dyDescent="0.2"/>
  <sheetData>
    <row r="1" spans="1:3" x14ac:dyDescent="0.2">
      <c r="A1" t="s">
        <v>145</v>
      </c>
    </row>
    <row r="3" spans="1:3" x14ac:dyDescent="0.2">
      <c r="A3" t="s">
        <v>164</v>
      </c>
    </row>
    <row r="6" spans="1:3" x14ac:dyDescent="0.2">
      <c r="A6" t="s">
        <v>147</v>
      </c>
    </row>
    <row r="7" spans="1:3" x14ac:dyDescent="0.2">
      <c r="A7" t="s">
        <v>148</v>
      </c>
    </row>
    <row r="8" spans="1:3" x14ac:dyDescent="0.2">
      <c r="A8" t="s">
        <v>149</v>
      </c>
    </row>
    <row r="9" spans="1:3" x14ac:dyDescent="0.2">
      <c r="A9" t="s">
        <v>150</v>
      </c>
    </row>
    <row r="12" spans="1:3" x14ac:dyDescent="0.2">
      <c r="A12" t="s">
        <v>151</v>
      </c>
    </row>
    <row r="13" spans="1:3" x14ac:dyDescent="0.2">
      <c r="A13" t="s">
        <v>152</v>
      </c>
    </row>
    <row r="16" spans="1:3" x14ac:dyDescent="0.2">
      <c r="B16" t="s">
        <v>165</v>
      </c>
      <c r="C16" t="s">
        <v>166</v>
      </c>
    </row>
    <row r="17" spans="1:3" x14ac:dyDescent="0.2">
      <c r="A17" t="s">
        <v>156</v>
      </c>
      <c r="B17" t="s">
        <v>167</v>
      </c>
      <c r="C17" t="s">
        <v>166</v>
      </c>
    </row>
    <row r="18" spans="1:3" x14ac:dyDescent="0.2">
      <c r="A18" s="53">
        <v>22281</v>
      </c>
      <c r="B18">
        <v>7.4545929999999996E-2</v>
      </c>
      <c r="C18">
        <v>10.577500000000001</v>
      </c>
    </row>
    <row r="19" spans="1:3" x14ac:dyDescent="0.2">
      <c r="A19" s="53">
        <v>22646</v>
      </c>
      <c r="B19">
        <v>7.8759963000000002E-2</v>
      </c>
      <c r="C19">
        <v>10.3003</v>
      </c>
    </row>
    <row r="20" spans="1:3" x14ac:dyDescent="0.2">
      <c r="A20" s="53">
        <v>23011</v>
      </c>
      <c r="B20">
        <v>8.8658043000000006E-2</v>
      </c>
      <c r="C20">
        <v>10.7302</v>
      </c>
    </row>
    <row r="21" spans="1:3" x14ac:dyDescent="0.2">
      <c r="A21" s="53">
        <v>23376</v>
      </c>
      <c r="B21">
        <v>0.107310858</v>
      </c>
      <c r="C21">
        <v>11.694599999999999</v>
      </c>
    </row>
    <row r="22" spans="1:3" x14ac:dyDescent="0.2">
      <c r="A22" s="53">
        <v>23742</v>
      </c>
      <c r="B22">
        <v>0.114562917</v>
      </c>
      <c r="C22">
        <v>12.8124</v>
      </c>
    </row>
    <row r="23" spans="1:3" x14ac:dyDescent="0.2">
      <c r="A23" s="53">
        <v>24107</v>
      </c>
      <c r="B23">
        <v>0.13194172200000001</v>
      </c>
      <c r="C23">
        <v>13.5373</v>
      </c>
    </row>
    <row r="24" spans="1:3" x14ac:dyDescent="0.2">
      <c r="A24" s="53">
        <v>24472</v>
      </c>
      <c r="B24">
        <v>0.15451456899999999</v>
      </c>
      <c r="C24">
        <v>14.092499999999999</v>
      </c>
    </row>
    <row r="25" spans="1:3" x14ac:dyDescent="0.2">
      <c r="A25" s="53">
        <v>24837</v>
      </c>
      <c r="B25">
        <v>0.17894943199999999</v>
      </c>
      <c r="C25">
        <v>14.4542</v>
      </c>
    </row>
    <row r="26" spans="1:3" x14ac:dyDescent="0.2">
      <c r="A26" s="53">
        <v>25203</v>
      </c>
      <c r="B26">
        <v>0.21537305600000001</v>
      </c>
      <c r="C26">
        <v>15.106299999999999</v>
      </c>
    </row>
    <row r="27" spans="1:3" x14ac:dyDescent="0.2">
      <c r="A27" s="53">
        <v>25568</v>
      </c>
      <c r="B27">
        <v>0.26848948099999997</v>
      </c>
      <c r="C27">
        <v>16.175000000000001</v>
      </c>
    </row>
    <row r="28" spans="1:3" x14ac:dyDescent="0.2">
      <c r="A28" s="53">
        <v>25933</v>
      </c>
      <c r="B28">
        <v>0.33522801499999999</v>
      </c>
      <c r="C28">
        <v>17.454499999999999</v>
      </c>
    </row>
    <row r="29" spans="1:3" x14ac:dyDescent="0.2">
      <c r="A29" s="53">
        <v>26298</v>
      </c>
      <c r="B29">
        <v>0.421011368</v>
      </c>
      <c r="C29">
        <v>18.5977</v>
      </c>
    </row>
    <row r="30" spans="1:3" x14ac:dyDescent="0.2">
      <c r="A30" s="53">
        <v>26664</v>
      </c>
      <c r="B30">
        <v>0.54889041900000002</v>
      </c>
      <c r="C30">
        <v>20.1691</v>
      </c>
    </row>
    <row r="31" spans="1:3" x14ac:dyDescent="0.2">
      <c r="A31" s="53">
        <v>27029</v>
      </c>
      <c r="B31">
        <v>0.78716444399999996</v>
      </c>
      <c r="C31">
        <v>21.296500000000002</v>
      </c>
    </row>
    <row r="32" spans="1:3" x14ac:dyDescent="0.2">
      <c r="A32" s="53">
        <v>27394</v>
      </c>
      <c r="B32">
        <v>1.1486530479999999</v>
      </c>
      <c r="C32">
        <v>21.9984</v>
      </c>
    </row>
    <row r="33" spans="1:3" x14ac:dyDescent="0.2">
      <c r="A33" s="53">
        <v>27759</v>
      </c>
      <c r="B33">
        <v>1.207681891</v>
      </c>
      <c r="C33">
        <v>21.436800000000002</v>
      </c>
    </row>
    <row r="34" spans="1:3" x14ac:dyDescent="0.2">
      <c r="A34" s="53">
        <v>28125</v>
      </c>
      <c r="B34">
        <v>1.397166111</v>
      </c>
      <c r="C34">
        <v>22.0823</v>
      </c>
    </row>
    <row r="35" spans="1:3" x14ac:dyDescent="0.2">
      <c r="A35" s="53">
        <v>28490</v>
      </c>
      <c r="B35">
        <v>1.495588473</v>
      </c>
      <c r="C35">
        <v>22.596800000000002</v>
      </c>
    </row>
    <row r="36" spans="1:3" x14ac:dyDescent="0.2">
      <c r="A36" s="53">
        <v>28855</v>
      </c>
      <c r="B36">
        <v>1.7542018530000001</v>
      </c>
      <c r="C36">
        <v>23.335899999999999</v>
      </c>
    </row>
    <row r="37" spans="1:3" x14ac:dyDescent="0.2">
      <c r="A37" s="53">
        <v>29220</v>
      </c>
      <c r="B37">
        <v>2.3475373789999998</v>
      </c>
      <c r="C37">
        <v>25.250699999999998</v>
      </c>
    </row>
    <row r="38" spans="1:3" x14ac:dyDescent="0.2">
      <c r="A38" s="53">
        <v>29586</v>
      </c>
      <c r="B38">
        <v>3.1556148259999999</v>
      </c>
      <c r="C38">
        <v>26.5261</v>
      </c>
    </row>
    <row r="39" spans="1:3" x14ac:dyDescent="0.2">
      <c r="A39" s="53">
        <v>29951</v>
      </c>
      <c r="B39">
        <v>3.6512703160000002</v>
      </c>
      <c r="C39">
        <v>25.758099999999999</v>
      </c>
    </row>
    <row r="40" spans="1:3" x14ac:dyDescent="0.2">
      <c r="A40" s="53">
        <v>30316</v>
      </c>
      <c r="B40">
        <v>3.5856486959999998</v>
      </c>
      <c r="C40">
        <v>22.292899999999999</v>
      </c>
    </row>
    <row r="41" spans="1:3" x14ac:dyDescent="0.2">
      <c r="A41" s="53">
        <v>30681</v>
      </c>
      <c r="B41">
        <v>3.8172429910000001</v>
      </c>
      <c r="C41">
        <v>21.464300000000001</v>
      </c>
    </row>
    <row r="42" spans="1:3" x14ac:dyDescent="0.2">
      <c r="A42" s="53">
        <v>31047</v>
      </c>
      <c r="B42">
        <v>4.2268338849999996</v>
      </c>
      <c r="C42">
        <v>21.4024</v>
      </c>
    </row>
    <row r="43" spans="1:3" x14ac:dyDescent="0.2">
      <c r="A43" s="53">
        <v>31412</v>
      </c>
      <c r="B43">
        <v>3.8534058409999998</v>
      </c>
      <c r="C43">
        <v>20.115400000000001</v>
      </c>
    </row>
    <row r="44" spans="1:3" x14ac:dyDescent="0.2">
      <c r="A44" s="53">
        <v>31777</v>
      </c>
      <c r="B44">
        <v>4.2031725829999997</v>
      </c>
      <c r="C44">
        <v>22.613800000000001</v>
      </c>
    </row>
    <row r="45" spans="1:3" x14ac:dyDescent="0.2">
      <c r="A45" s="53">
        <v>32142</v>
      </c>
      <c r="B45">
        <v>5.0394507209999997</v>
      </c>
      <c r="C45">
        <v>24.0901</v>
      </c>
    </row>
    <row r="46" spans="1:3" x14ac:dyDescent="0.2">
      <c r="A46" s="53">
        <v>32508</v>
      </c>
      <c r="B46">
        <v>6.6164767329999998</v>
      </c>
      <c r="C46">
        <v>26.078399999999998</v>
      </c>
    </row>
    <row r="47" spans="1:3" x14ac:dyDescent="0.2">
      <c r="A47" s="53">
        <v>32873</v>
      </c>
      <c r="B47">
        <v>7.7081097200000004</v>
      </c>
      <c r="C47">
        <v>25.301200000000001</v>
      </c>
    </row>
    <row r="48" spans="1:3" x14ac:dyDescent="0.2">
      <c r="A48" s="53">
        <v>33238</v>
      </c>
      <c r="B48">
        <v>8.8207455259999996</v>
      </c>
      <c r="C48">
        <v>24.404199999999999</v>
      </c>
    </row>
    <row r="49" spans="1:3" x14ac:dyDescent="0.2">
      <c r="A49" s="53">
        <v>33603</v>
      </c>
      <c r="B49">
        <v>11.57562952</v>
      </c>
      <c r="C49">
        <v>25.459900000000001</v>
      </c>
    </row>
    <row r="50" spans="1:3" x14ac:dyDescent="0.2">
      <c r="A50" s="53">
        <v>33969</v>
      </c>
      <c r="B50">
        <v>12.69355433</v>
      </c>
      <c r="C50">
        <v>24.349699999999999</v>
      </c>
    </row>
    <row r="51" spans="1:3" x14ac:dyDescent="0.2">
      <c r="A51" s="53">
        <v>34334</v>
      </c>
      <c r="B51">
        <v>14.830795889999999</v>
      </c>
      <c r="C51">
        <v>24.471900000000002</v>
      </c>
    </row>
    <row r="52" spans="1:3" x14ac:dyDescent="0.2">
      <c r="A52" s="53">
        <v>34699</v>
      </c>
      <c r="B52">
        <v>17.40925756</v>
      </c>
      <c r="C52">
        <v>23.624700000000001</v>
      </c>
    </row>
    <row r="53" spans="1:3" x14ac:dyDescent="0.2">
      <c r="A53" s="53">
        <v>35064</v>
      </c>
      <c r="B53">
        <v>21.061521089999999</v>
      </c>
      <c r="C53">
        <v>23.985099999999999</v>
      </c>
    </row>
    <row r="54" spans="1:3" x14ac:dyDescent="0.2">
      <c r="A54" s="53">
        <v>35430</v>
      </c>
      <c r="B54">
        <v>22.30907801</v>
      </c>
      <c r="C54">
        <v>23.167200000000001</v>
      </c>
    </row>
    <row r="55" spans="1:3" x14ac:dyDescent="0.2">
      <c r="A55" s="53">
        <v>35795</v>
      </c>
      <c r="B55">
        <v>22.17901401</v>
      </c>
      <c r="C55">
        <v>22.151499999999999</v>
      </c>
    </row>
    <row r="56" spans="1:3" x14ac:dyDescent="0.2">
      <c r="A56" s="53">
        <v>36160</v>
      </c>
      <c r="B56">
        <v>19.449569790000002</v>
      </c>
      <c r="C56">
        <v>22.6875</v>
      </c>
    </row>
    <row r="57" spans="1:3" x14ac:dyDescent="0.2">
      <c r="A57" s="53">
        <v>36525</v>
      </c>
      <c r="B57">
        <v>19.716637169999998</v>
      </c>
      <c r="C57">
        <v>22.8507</v>
      </c>
    </row>
    <row r="58" spans="1:3" x14ac:dyDescent="0.2">
      <c r="A58" s="53">
        <v>36891</v>
      </c>
      <c r="B58">
        <v>24.846287700000001</v>
      </c>
      <c r="C58">
        <v>25.861499999999999</v>
      </c>
    </row>
    <row r="59" spans="1:3" x14ac:dyDescent="0.2">
      <c r="A59" s="53">
        <v>37256</v>
      </c>
      <c r="B59">
        <v>21.00725568</v>
      </c>
      <c r="C59">
        <v>23.3947</v>
      </c>
    </row>
    <row r="60" spans="1:3" x14ac:dyDescent="0.2">
      <c r="A60" s="53">
        <v>37621</v>
      </c>
      <c r="B60">
        <v>22.891656430000001</v>
      </c>
      <c r="C60">
        <v>24.7376</v>
      </c>
    </row>
    <row r="61" spans="1:3" x14ac:dyDescent="0.2">
      <c r="A61" s="53">
        <v>37986</v>
      </c>
      <c r="B61">
        <v>24.182298240000001</v>
      </c>
      <c r="C61">
        <v>24.7654</v>
      </c>
    </row>
    <row r="62" spans="1:3" x14ac:dyDescent="0.2">
      <c r="A62" s="53">
        <v>38352</v>
      </c>
      <c r="B62">
        <v>31.196899779999999</v>
      </c>
      <c r="C62">
        <v>27.119399999999999</v>
      </c>
    </row>
    <row r="63" spans="1:3" x14ac:dyDescent="0.2">
      <c r="A63" s="53">
        <v>38717</v>
      </c>
      <c r="B63">
        <v>34.606164380000003</v>
      </c>
      <c r="C63">
        <v>27.076799999999999</v>
      </c>
    </row>
    <row r="64" spans="1:3" x14ac:dyDescent="0.2">
      <c r="A64" s="53">
        <v>39082</v>
      </c>
      <c r="B64">
        <v>39.502989489999997</v>
      </c>
      <c r="C64">
        <v>26.577999999999999</v>
      </c>
    </row>
    <row r="65" spans="1:3" x14ac:dyDescent="0.2">
      <c r="A65" s="53">
        <v>39447</v>
      </c>
      <c r="B65">
        <v>43.10516887</v>
      </c>
      <c r="C65">
        <v>23.822700000000001</v>
      </c>
    </row>
    <row r="66" spans="1:3" x14ac:dyDescent="0.2">
      <c r="A66" s="53">
        <v>39813</v>
      </c>
      <c r="B66">
        <v>39.856314930000003</v>
      </c>
      <c r="C66">
        <v>20.585699999999999</v>
      </c>
    </row>
    <row r="67" spans="1:3" x14ac:dyDescent="0.2">
      <c r="A67" s="53">
        <v>40178</v>
      </c>
      <c r="B67">
        <v>39.361223789999997</v>
      </c>
      <c r="C67">
        <v>20.273399999999999</v>
      </c>
    </row>
    <row r="68" spans="1:3" x14ac:dyDescent="0.2">
      <c r="A68" s="53">
        <v>40543</v>
      </c>
      <c r="B68">
        <v>49.817601760000002</v>
      </c>
      <c r="C68">
        <v>20.773800000000001</v>
      </c>
    </row>
    <row r="69" spans="1:3" x14ac:dyDescent="0.2">
      <c r="A69" s="53">
        <v>40908</v>
      </c>
      <c r="B69">
        <v>54.704086500000003</v>
      </c>
      <c r="C69">
        <v>19.582599999999999</v>
      </c>
    </row>
    <row r="70" spans="1:3" x14ac:dyDescent="0.2">
      <c r="A70" s="53">
        <v>41274</v>
      </c>
      <c r="B70">
        <v>56.411298709999997</v>
      </c>
      <c r="C70">
        <v>19.116800000000001</v>
      </c>
    </row>
    <row r="71" spans="1:3" x14ac:dyDescent="0.2">
      <c r="A71" s="53">
        <v>41639</v>
      </c>
      <c r="B71">
        <v>54.251578360000003</v>
      </c>
      <c r="C71">
        <v>17.638400000000001</v>
      </c>
    </row>
    <row r="72" spans="1:3" x14ac:dyDescent="0.2">
      <c r="A72" s="53">
        <v>42004</v>
      </c>
      <c r="B72">
        <v>56.672480470000004</v>
      </c>
      <c r="C72">
        <v>17.9998</v>
      </c>
    </row>
    <row r="73" spans="1:3" x14ac:dyDescent="0.2">
      <c r="A73" s="53">
        <v>42369</v>
      </c>
      <c r="B73">
        <v>55.715885950000001</v>
      </c>
      <c r="C73">
        <v>18.089300000000001</v>
      </c>
    </row>
    <row r="74" spans="1:3" x14ac:dyDescent="0.2">
      <c r="A74" s="53">
        <v>42735</v>
      </c>
      <c r="B74">
        <v>55.933116179999999</v>
      </c>
      <c r="C74">
        <v>17.553000000000001</v>
      </c>
    </row>
    <row r="75" spans="1:3" x14ac:dyDescent="0.2">
      <c r="A75" s="53">
        <v>43100</v>
      </c>
      <c r="B75">
        <v>63.00948657</v>
      </c>
      <c r="C75">
        <v>18.4312</v>
      </c>
    </row>
    <row r="76" spans="1:3" x14ac:dyDescent="0.2">
      <c r="A76" s="53">
        <v>43465</v>
      </c>
      <c r="B76">
        <v>77.410587190000001</v>
      </c>
      <c r="C76">
        <v>20.741399999999999</v>
      </c>
    </row>
    <row r="77" spans="1:3" x14ac:dyDescent="0.2">
      <c r="A77" s="53">
        <v>43830</v>
      </c>
      <c r="B77">
        <v>73.677759859999995</v>
      </c>
      <c r="C77">
        <v>19.802499999999998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8D26F-C7E3-314C-A361-9E6F729E7D57}">
  <sheetPr>
    <tabColor theme="4" tint="0.39997558519241921"/>
  </sheetPr>
  <dimension ref="A1:C77"/>
  <sheetViews>
    <sheetView workbookViewId="0">
      <selection activeCell="D36" sqref="D36"/>
    </sheetView>
  </sheetViews>
  <sheetFormatPr baseColWidth="10" defaultRowHeight="16" x14ac:dyDescent="0.2"/>
  <sheetData>
    <row r="1" spans="1:3" x14ac:dyDescent="0.2">
      <c r="A1" t="s">
        <v>145</v>
      </c>
    </row>
    <row r="3" spans="1:3" x14ac:dyDescent="0.2">
      <c r="A3" t="s">
        <v>168</v>
      </c>
    </row>
    <row r="6" spans="1:3" x14ac:dyDescent="0.2">
      <c r="A6" t="s">
        <v>147</v>
      </c>
    </row>
    <row r="7" spans="1:3" x14ac:dyDescent="0.2">
      <c r="A7" t="s">
        <v>148</v>
      </c>
    </row>
    <row r="8" spans="1:3" x14ac:dyDescent="0.2">
      <c r="A8" t="s">
        <v>149</v>
      </c>
    </row>
    <row r="9" spans="1:3" x14ac:dyDescent="0.2">
      <c r="A9" t="s">
        <v>150</v>
      </c>
    </row>
    <row r="12" spans="1:3" x14ac:dyDescent="0.2">
      <c r="A12" t="s">
        <v>151</v>
      </c>
    </row>
    <row r="13" spans="1:3" x14ac:dyDescent="0.2">
      <c r="A13" t="s">
        <v>152</v>
      </c>
    </row>
    <row r="16" spans="1:3" x14ac:dyDescent="0.2">
      <c r="B16" t="s">
        <v>169</v>
      </c>
      <c r="C16" t="s">
        <v>166</v>
      </c>
    </row>
    <row r="17" spans="1:3" x14ac:dyDescent="0.2">
      <c r="A17" t="s">
        <v>156</v>
      </c>
      <c r="B17" t="s">
        <v>167</v>
      </c>
      <c r="C17" t="s">
        <v>166</v>
      </c>
    </row>
    <row r="18" spans="1:3" x14ac:dyDescent="0.2">
      <c r="A18" s="53">
        <v>22281</v>
      </c>
      <c r="B18">
        <v>-9.6236769999999999E-2</v>
      </c>
      <c r="C18">
        <v>-13.6553</v>
      </c>
    </row>
    <row r="19" spans="1:3" x14ac:dyDescent="0.2">
      <c r="A19" s="53">
        <v>22646</v>
      </c>
      <c r="B19">
        <v>-0.111296224</v>
      </c>
      <c r="C19">
        <v>-14.5555</v>
      </c>
    </row>
    <row r="20" spans="1:3" x14ac:dyDescent="0.2">
      <c r="A20" s="53">
        <v>23011</v>
      </c>
      <c r="B20">
        <v>-8.5946687999999993E-2</v>
      </c>
      <c r="C20">
        <v>-10.402100000000001</v>
      </c>
    </row>
    <row r="21" spans="1:3" x14ac:dyDescent="0.2">
      <c r="A21" s="53">
        <v>23376</v>
      </c>
      <c r="B21">
        <v>-0.13373840300000001</v>
      </c>
      <c r="C21">
        <v>-14.5746</v>
      </c>
    </row>
    <row r="22" spans="1:3" x14ac:dyDescent="0.2">
      <c r="A22" s="53">
        <v>23742</v>
      </c>
      <c r="B22">
        <v>-9.7118777000000003E-2</v>
      </c>
      <c r="C22">
        <v>-10.861499999999999</v>
      </c>
    </row>
    <row r="23" spans="1:3" x14ac:dyDescent="0.2">
      <c r="A23" s="53">
        <v>24107</v>
      </c>
      <c r="B23">
        <v>-0.107866196</v>
      </c>
      <c r="C23">
        <v>-11.0672</v>
      </c>
    </row>
    <row r="24" spans="1:3" x14ac:dyDescent="0.2">
      <c r="A24" s="53">
        <v>24472</v>
      </c>
      <c r="B24">
        <v>-7.9184633000000004E-2</v>
      </c>
      <c r="C24">
        <v>-7.2220000000000004</v>
      </c>
    </row>
    <row r="25" spans="1:3" x14ac:dyDescent="0.2">
      <c r="A25" s="53">
        <v>24837</v>
      </c>
      <c r="B25">
        <v>-9.0977394000000003E-2</v>
      </c>
      <c r="C25">
        <v>-7.3484999999999996</v>
      </c>
    </row>
    <row r="26" spans="1:3" x14ac:dyDescent="0.2">
      <c r="A26" s="53">
        <v>25203</v>
      </c>
      <c r="B26">
        <v>-7.8139291999999999E-2</v>
      </c>
      <c r="C26">
        <v>-5.4806999999999997</v>
      </c>
    </row>
    <row r="27" spans="1:3" x14ac:dyDescent="0.2">
      <c r="A27" s="53">
        <v>25568</v>
      </c>
      <c r="B27">
        <v>-0.156801254</v>
      </c>
      <c r="C27">
        <v>-9.4464000000000006</v>
      </c>
    </row>
    <row r="28" spans="1:3" x14ac:dyDescent="0.2">
      <c r="A28" s="53">
        <v>25933</v>
      </c>
      <c r="B28">
        <v>-0.36502025300000002</v>
      </c>
      <c r="C28">
        <v>-19.005700000000001</v>
      </c>
    </row>
    <row r="29" spans="1:3" x14ac:dyDescent="0.2">
      <c r="A29" s="53">
        <v>26298</v>
      </c>
      <c r="B29">
        <v>-0.46112635600000002</v>
      </c>
      <c r="C29">
        <v>-20.369700000000002</v>
      </c>
    </row>
    <row r="30" spans="1:3" x14ac:dyDescent="0.2">
      <c r="A30" s="53">
        <v>26664</v>
      </c>
      <c r="B30">
        <v>-0.42386993099999998</v>
      </c>
      <c r="C30">
        <v>-15.575200000000001</v>
      </c>
    </row>
    <row r="31" spans="1:3" x14ac:dyDescent="0.2">
      <c r="A31" s="53">
        <v>27029</v>
      </c>
      <c r="B31">
        <v>-0.33472000000000002</v>
      </c>
      <c r="C31">
        <v>-9.0557999999999996</v>
      </c>
    </row>
    <row r="32" spans="1:3" x14ac:dyDescent="0.2">
      <c r="A32" s="53">
        <v>27394</v>
      </c>
      <c r="B32">
        <v>-0.78436558999999995</v>
      </c>
      <c r="C32">
        <v>-15.021699999999999</v>
      </c>
    </row>
    <row r="33" spans="1:3" x14ac:dyDescent="0.2">
      <c r="A33" s="53">
        <v>27759</v>
      </c>
      <c r="B33">
        <v>-0.52546267800000002</v>
      </c>
      <c r="C33">
        <v>-9.3271999999999995</v>
      </c>
    </row>
    <row r="34" spans="1:3" x14ac:dyDescent="0.2">
      <c r="A34" s="53">
        <v>28125</v>
      </c>
      <c r="B34">
        <v>-0.43899970500000002</v>
      </c>
      <c r="C34">
        <v>-6.9383999999999997</v>
      </c>
    </row>
    <row r="35" spans="1:3" x14ac:dyDescent="0.2">
      <c r="A35" s="53">
        <v>28490</v>
      </c>
      <c r="B35">
        <v>-9.7013112999999998E-2</v>
      </c>
      <c r="C35">
        <v>-1.4658</v>
      </c>
    </row>
    <row r="36" spans="1:3" x14ac:dyDescent="0.2">
      <c r="A36" s="53">
        <v>28855</v>
      </c>
      <c r="B36">
        <v>-0.28002787600000001</v>
      </c>
      <c r="C36">
        <v>-3.7252000000000001</v>
      </c>
    </row>
    <row r="37" spans="1:3" x14ac:dyDescent="0.2">
      <c r="A37" s="53">
        <v>29220</v>
      </c>
      <c r="B37">
        <v>-0.52581354400000002</v>
      </c>
      <c r="C37">
        <v>-5.6558000000000002</v>
      </c>
    </row>
    <row r="38" spans="1:3" x14ac:dyDescent="0.2">
      <c r="A38" s="53">
        <v>29586</v>
      </c>
      <c r="B38">
        <v>-0.82373769900000005</v>
      </c>
      <c r="C38">
        <v>-6.9242999999999997</v>
      </c>
    </row>
    <row r="39" spans="1:3" x14ac:dyDescent="0.2">
      <c r="A39" s="53">
        <v>29951</v>
      </c>
      <c r="B39">
        <v>-0.48379413399999999</v>
      </c>
      <c r="C39">
        <v>-3.4129999999999998</v>
      </c>
    </row>
    <row r="40" spans="1:3" x14ac:dyDescent="0.2">
      <c r="A40" s="53">
        <v>30316</v>
      </c>
      <c r="B40">
        <v>-0.29469399299999999</v>
      </c>
      <c r="C40">
        <v>-1.8322000000000001</v>
      </c>
    </row>
    <row r="41" spans="1:3" x14ac:dyDescent="0.2">
      <c r="A41" s="53">
        <v>30681</v>
      </c>
      <c r="B41">
        <v>0.103878505</v>
      </c>
      <c r="C41">
        <v>0.58409999999999995</v>
      </c>
    </row>
    <row r="42" spans="1:3" x14ac:dyDescent="0.2">
      <c r="A42" s="53">
        <v>31047</v>
      </c>
      <c r="B42">
        <v>-3.8570752E-2</v>
      </c>
      <c r="C42">
        <v>-0.1953</v>
      </c>
    </row>
    <row r="43" spans="1:3" x14ac:dyDescent="0.2">
      <c r="A43" s="53">
        <v>31412</v>
      </c>
      <c r="B43">
        <v>5.7428156000000001E-2</v>
      </c>
      <c r="C43">
        <v>0.29980000000000001</v>
      </c>
    </row>
    <row r="44" spans="1:3" x14ac:dyDescent="0.2">
      <c r="A44" s="53">
        <v>31777</v>
      </c>
      <c r="B44">
        <v>0.48984137100000003</v>
      </c>
      <c r="C44">
        <v>2.6354000000000002</v>
      </c>
    </row>
    <row r="45" spans="1:3" x14ac:dyDescent="0.2">
      <c r="A45" s="53">
        <v>32142</v>
      </c>
      <c r="B45">
        <v>0.62092403799999996</v>
      </c>
      <c r="C45">
        <v>2.9681999999999999</v>
      </c>
    </row>
    <row r="46" spans="1:3" x14ac:dyDescent="0.2">
      <c r="A46" s="53">
        <v>32508</v>
      </c>
      <c r="B46">
        <v>2.4257834759999999</v>
      </c>
      <c r="C46">
        <v>9.5610999999999997</v>
      </c>
    </row>
    <row r="47" spans="1:3" x14ac:dyDescent="0.2">
      <c r="A47" s="53">
        <v>32873</v>
      </c>
      <c r="B47">
        <v>3.3568872989999998</v>
      </c>
      <c r="C47">
        <v>11.018700000000001</v>
      </c>
    </row>
    <row r="48" spans="1:3" x14ac:dyDescent="0.2">
      <c r="A48" s="53">
        <v>33238</v>
      </c>
      <c r="B48">
        <v>3.6335435569999999</v>
      </c>
      <c r="C48">
        <v>10.052899999999999</v>
      </c>
    </row>
    <row r="49" spans="1:3" x14ac:dyDescent="0.2">
      <c r="A49" s="53">
        <v>33603</v>
      </c>
      <c r="B49">
        <v>6.0035311140000003</v>
      </c>
      <c r="C49">
        <v>13.2044</v>
      </c>
    </row>
    <row r="50" spans="1:3" x14ac:dyDescent="0.2">
      <c r="A50" s="53">
        <v>33969</v>
      </c>
      <c r="B50">
        <v>6.3284223449999999</v>
      </c>
      <c r="C50">
        <v>12.1396</v>
      </c>
    </row>
    <row r="51" spans="1:3" x14ac:dyDescent="0.2">
      <c r="A51" s="53">
        <v>34334</v>
      </c>
      <c r="B51">
        <v>5.9905928949999998</v>
      </c>
      <c r="C51">
        <v>9.8849</v>
      </c>
    </row>
    <row r="52" spans="1:3" x14ac:dyDescent="0.2">
      <c r="A52" s="53">
        <v>34699</v>
      </c>
      <c r="B52">
        <v>11.915935579999999</v>
      </c>
      <c r="C52">
        <v>16.170200000000001</v>
      </c>
    </row>
    <row r="53" spans="1:3" x14ac:dyDescent="0.2">
      <c r="A53" s="53">
        <v>35064</v>
      </c>
      <c r="B53">
        <v>14.73698321</v>
      </c>
      <c r="C53">
        <v>16.782599999999999</v>
      </c>
    </row>
    <row r="54" spans="1:3" x14ac:dyDescent="0.2">
      <c r="A54" s="53">
        <v>35430</v>
      </c>
      <c r="B54">
        <v>15.768510640000001</v>
      </c>
      <c r="C54">
        <v>16.3751</v>
      </c>
    </row>
    <row r="55" spans="1:3" x14ac:dyDescent="0.2">
      <c r="A55" s="53">
        <v>35795</v>
      </c>
      <c r="B55">
        <v>14.74764278</v>
      </c>
      <c r="C55">
        <v>14.7294</v>
      </c>
    </row>
    <row r="56" spans="1:3" x14ac:dyDescent="0.2">
      <c r="A56" s="53">
        <v>36160</v>
      </c>
      <c r="B56">
        <v>18.428059269999999</v>
      </c>
      <c r="C56">
        <v>21.495899999999999</v>
      </c>
    </row>
    <row r="57" spans="1:3" x14ac:dyDescent="0.2">
      <c r="A57" s="53">
        <v>36525</v>
      </c>
      <c r="B57">
        <v>14.672861360000001</v>
      </c>
      <c r="C57">
        <v>17.005199999999999</v>
      </c>
    </row>
    <row r="58" spans="1:3" x14ac:dyDescent="0.2">
      <c r="A58" s="53">
        <v>36891</v>
      </c>
      <c r="B58">
        <v>11.85295824</v>
      </c>
      <c r="C58">
        <v>12.337300000000001</v>
      </c>
    </row>
    <row r="59" spans="1:3" x14ac:dyDescent="0.2">
      <c r="A59" s="53">
        <v>37256</v>
      </c>
      <c r="B59">
        <v>14.812803479999999</v>
      </c>
      <c r="C59">
        <v>16.496300000000002</v>
      </c>
    </row>
    <row r="60" spans="1:3" x14ac:dyDescent="0.2">
      <c r="A60" s="53">
        <v>37621</v>
      </c>
      <c r="B60">
        <v>17.05121188</v>
      </c>
      <c r="C60">
        <v>18.426200000000001</v>
      </c>
    </row>
    <row r="61" spans="1:3" x14ac:dyDescent="0.2">
      <c r="A61" s="53">
        <v>37986</v>
      </c>
      <c r="B61">
        <v>27.295660659999999</v>
      </c>
      <c r="C61">
        <v>27.953800000000001</v>
      </c>
    </row>
    <row r="62" spans="1:3" x14ac:dyDescent="0.2">
      <c r="A62" s="53">
        <v>38352</v>
      </c>
      <c r="B62">
        <v>30.345994560000001</v>
      </c>
      <c r="C62">
        <v>26.3797</v>
      </c>
    </row>
    <row r="63" spans="1:3" x14ac:dyDescent="0.2">
      <c r="A63" s="53">
        <v>38717</v>
      </c>
      <c r="B63">
        <v>38.200192260000001</v>
      </c>
      <c r="C63">
        <v>29.8888</v>
      </c>
    </row>
    <row r="64" spans="1:3" x14ac:dyDescent="0.2">
      <c r="A64" s="53">
        <v>39082</v>
      </c>
      <c r="B64">
        <v>45.647114360000003</v>
      </c>
      <c r="C64">
        <v>30.7118</v>
      </c>
    </row>
    <row r="65" spans="1:3" x14ac:dyDescent="0.2">
      <c r="A65" s="53">
        <v>39447</v>
      </c>
      <c r="B65">
        <v>56.581116049999999</v>
      </c>
      <c r="C65">
        <v>31.270299999999999</v>
      </c>
    </row>
    <row r="66" spans="1:3" x14ac:dyDescent="0.2">
      <c r="A66" s="53">
        <v>39813</v>
      </c>
      <c r="B66">
        <v>40.001837590000001</v>
      </c>
      <c r="C66">
        <v>20.660799999999998</v>
      </c>
    </row>
    <row r="67" spans="1:3" x14ac:dyDescent="0.2">
      <c r="A67" s="53">
        <v>40178</v>
      </c>
      <c r="B67">
        <v>45.620075630000002</v>
      </c>
      <c r="C67">
        <v>23.4971</v>
      </c>
    </row>
    <row r="68" spans="1:3" x14ac:dyDescent="0.2">
      <c r="A68" s="53">
        <v>40543</v>
      </c>
      <c r="B68">
        <v>63.09952329</v>
      </c>
      <c r="C68">
        <v>26.3124</v>
      </c>
    </row>
    <row r="69" spans="1:3" x14ac:dyDescent="0.2">
      <c r="A69" s="53">
        <v>40908</v>
      </c>
      <c r="B69">
        <v>76.980203529999997</v>
      </c>
      <c r="C69">
        <v>27.556799999999999</v>
      </c>
    </row>
    <row r="70" spans="1:3" x14ac:dyDescent="0.2">
      <c r="A70" s="53">
        <v>41274</v>
      </c>
      <c r="B70">
        <v>71.488597260000006</v>
      </c>
      <c r="C70">
        <v>24.226299999999998</v>
      </c>
    </row>
    <row r="71" spans="1:3" x14ac:dyDescent="0.2">
      <c r="A71" s="53">
        <v>41639</v>
      </c>
      <c r="B71">
        <v>71.092623669999995</v>
      </c>
      <c r="C71">
        <v>23.113800000000001</v>
      </c>
    </row>
    <row r="72" spans="1:3" x14ac:dyDescent="0.2">
      <c r="A72" s="53">
        <v>42004</v>
      </c>
      <c r="B72">
        <v>73.800331470000003</v>
      </c>
      <c r="C72">
        <v>23.439800000000002</v>
      </c>
    </row>
    <row r="73" spans="1:3" x14ac:dyDescent="0.2">
      <c r="A73" s="53">
        <v>42369</v>
      </c>
      <c r="B73">
        <v>84.078411410000001</v>
      </c>
      <c r="C73">
        <v>27.297799999999999</v>
      </c>
    </row>
    <row r="74" spans="1:3" x14ac:dyDescent="0.2">
      <c r="A74" s="53">
        <v>42735</v>
      </c>
      <c r="B74">
        <v>83.608396670000005</v>
      </c>
      <c r="C74">
        <v>26.238099999999999</v>
      </c>
    </row>
    <row r="75" spans="1:3" x14ac:dyDescent="0.2">
      <c r="A75" s="53">
        <v>43100</v>
      </c>
      <c r="B75">
        <v>86.827069300000005</v>
      </c>
      <c r="C75">
        <v>25.398199999999999</v>
      </c>
    </row>
    <row r="76" spans="1:3" x14ac:dyDescent="0.2">
      <c r="A76" s="53">
        <v>43465</v>
      </c>
      <c r="B76">
        <v>106.09638200000001</v>
      </c>
      <c r="C76">
        <v>28.427499999999998</v>
      </c>
    </row>
    <row r="77" spans="1:3" x14ac:dyDescent="0.2">
      <c r="A77" s="53">
        <v>43830</v>
      </c>
      <c r="B77">
        <v>103.75392170000001</v>
      </c>
      <c r="C77">
        <v>27.886199999999999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F26F9-5183-DE4F-86B1-EE04BC8FDFD1}">
  <sheetPr>
    <tabColor theme="4" tint="0.39997558519241921"/>
  </sheetPr>
  <dimension ref="A1:C167"/>
  <sheetViews>
    <sheetView workbookViewId="0">
      <selection activeCell="D36" sqref="D36"/>
    </sheetView>
  </sheetViews>
  <sheetFormatPr baseColWidth="10" defaultRowHeight="16" x14ac:dyDescent="0.2"/>
  <sheetData>
    <row r="1" spans="1:3" x14ac:dyDescent="0.2">
      <c r="A1" t="s">
        <v>145</v>
      </c>
    </row>
    <row r="3" spans="1:3" x14ac:dyDescent="0.2">
      <c r="A3" t="s">
        <v>170</v>
      </c>
    </row>
    <row r="4" spans="1:3" x14ac:dyDescent="0.2">
      <c r="A4" t="s">
        <v>171</v>
      </c>
    </row>
    <row r="6" spans="1:3" x14ac:dyDescent="0.2">
      <c r="A6" t="s">
        <v>147</v>
      </c>
    </row>
    <row r="7" spans="1:3" x14ac:dyDescent="0.2">
      <c r="A7" t="s">
        <v>148</v>
      </c>
    </row>
    <row r="8" spans="1:3" x14ac:dyDescent="0.2">
      <c r="A8" t="s">
        <v>149</v>
      </c>
    </row>
    <row r="9" spans="1:3" x14ac:dyDescent="0.2">
      <c r="A9" t="s">
        <v>150</v>
      </c>
    </row>
    <row r="12" spans="1:3" x14ac:dyDescent="0.2">
      <c r="A12" t="s">
        <v>151</v>
      </c>
    </row>
    <row r="13" spans="1:3" x14ac:dyDescent="0.2">
      <c r="A13" t="s">
        <v>152</v>
      </c>
    </row>
    <row r="16" spans="1:3" x14ac:dyDescent="0.2">
      <c r="A16" t="s">
        <v>156</v>
      </c>
      <c r="B16" t="s">
        <v>172</v>
      </c>
      <c r="C16" t="s">
        <v>159</v>
      </c>
    </row>
    <row r="17" spans="1:3" x14ac:dyDescent="0.2">
      <c r="A17" s="53">
        <v>18628</v>
      </c>
      <c r="B17">
        <v>12.472</v>
      </c>
    </row>
    <row r="18" spans="1:3" x14ac:dyDescent="0.2">
      <c r="A18" s="53">
        <v>18993</v>
      </c>
      <c r="B18">
        <v>12.071</v>
      </c>
      <c r="C18">
        <v>-3.22</v>
      </c>
    </row>
    <row r="19" spans="1:3" x14ac:dyDescent="0.2">
      <c r="A19" s="53">
        <v>19359</v>
      </c>
      <c r="B19">
        <v>11.669</v>
      </c>
      <c r="C19">
        <v>-3.33</v>
      </c>
    </row>
    <row r="20" spans="1:3" x14ac:dyDescent="0.2">
      <c r="A20" s="53">
        <v>19724</v>
      </c>
      <c r="B20">
        <v>11.268000000000001</v>
      </c>
      <c r="C20">
        <v>-3.44</v>
      </c>
    </row>
    <row r="21" spans="1:3" x14ac:dyDescent="0.2">
      <c r="A21" s="53">
        <v>20089</v>
      </c>
      <c r="B21">
        <v>10.867000000000001</v>
      </c>
      <c r="C21">
        <v>-3.56</v>
      </c>
    </row>
    <row r="22" spans="1:3" x14ac:dyDescent="0.2">
      <c r="A22" s="53">
        <v>20454</v>
      </c>
      <c r="B22">
        <v>10.465</v>
      </c>
      <c r="C22">
        <v>-3.7</v>
      </c>
    </row>
    <row r="23" spans="1:3" x14ac:dyDescent="0.2">
      <c r="A23" s="53">
        <v>20820</v>
      </c>
      <c r="B23">
        <v>10.064</v>
      </c>
      <c r="C23">
        <v>-3.83</v>
      </c>
    </row>
    <row r="24" spans="1:3" x14ac:dyDescent="0.2">
      <c r="A24" s="53">
        <v>21185</v>
      </c>
      <c r="B24">
        <v>9.6620000000000008</v>
      </c>
      <c r="C24">
        <v>-3.99</v>
      </c>
    </row>
    <row r="25" spans="1:3" x14ac:dyDescent="0.2">
      <c r="A25" s="53">
        <v>21550</v>
      </c>
      <c r="B25">
        <v>9.2609999999999992</v>
      </c>
      <c r="C25">
        <v>-4.1500000000000004</v>
      </c>
    </row>
    <row r="26" spans="1:3" x14ac:dyDescent="0.2">
      <c r="A26" s="53">
        <v>21915</v>
      </c>
      <c r="B26">
        <v>7.4189999999999996</v>
      </c>
      <c r="C26">
        <v>-19.89</v>
      </c>
    </row>
    <row r="27" spans="1:3" x14ac:dyDescent="0.2">
      <c r="A27" s="53">
        <v>22281</v>
      </c>
      <c r="B27">
        <v>5.5759999999999996</v>
      </c>
      <c r="C27">
        <v>-24.84</v>
      </c>
    </row>
    <row r="28" spans="1:3" x14ac:dyDescent="0.2">
      <c r="A28" s="53">
        <v>22646</v>
      </c>
      <c r="B28">
        <v>3.734</v>
      </c>
      <c r="C28">
        <v>-33.03</v>
      </c>
    </row>
    <row r="29" spans="1:3" x14ac:dyDescent="0.2">
      <c r="A29" s="53">
        <v>23011</v>
      </c>
      <c r="B29">
        <v>1.891</v>
      </c>
      <c r="C29">
        <v>-49.36</v>
      </c>
    </row>
    <row r="30" spans="1:3" x14ac:dyDescent="0.2">
      <c r="A30" s="53">
        <v>23376</v>
      </c>
      <c r="B30">
        <v>4.9000000000000002E-2</v>
      </c>
      <c r="C30">
        <v>-97.41</v>
      </c>
    </row>
    <row r="31" spans="1:3" x14ac:dyDescent="0.2">
      <c r="A31" s="53">
        <v>23742</v>
      </c>
      <c r="B31">
        <v>3.2000000000000001E-2</v>
      </c>
      <c r="C31">
        <v>-34.69</v>
      </c>
    </row>
    <row r="32" spans="1:3" x14ac:dyDescent="0.2">
      <c r="A32" s="53">
        <v>24107</v>
      </c>
      <c r="B32">
        <v>1.4999999999999999E-2</v>
      </c>
      <c r="C32">
        <v>-53.13</v>
      </c>
    </row>
    <row r="33" spans="1:3" x14ac:dyDescent="0.2">
      <c r="A33" s="53">
        <v>24472</v>
      </c>
      <c r="B33">
        <v>-3.0000000000000001E-3</v>
      </c>
      <c r="C33">
        <v>-120</v>
      </c>
    </row>
    <row r="34" spans="1:3" x14ac:dyDescent="0.2">
      <c r="A34" s="53">
        <v>24837</v>
      </c>
      <c r="B34">
        <v>-0.02</v>
      </c>
      <c r="C34">
        <v>566.66999999999996</v>
      </c>
    </row>
    <row r="35" spans="1:3" x14ac:dyDescent="0.2">
      <c r="A35" s="53">
        <v>25203</v>
      </c>
      <c r="B35">
        <v>-3.6999999999999998E-2</v>
      </c>
      <c r="C35">
        <v>85</v>
      </c>
    </row>
    <row r="36" spans="1:3" x14ac:dyDescent="0.2">
      <c r="A36" s="53">
        <v>25568</v>
      </c>
      <c r="B36">
        <v>7.9000000000000001E-2</v>
      </c>
      <c r="C36">
        <v>-313.51</v>
      </c>
    </row>
    <row r="37" spans="1:3" x14ac:dyDescent="0.2">
      <c r="A37" s="53">
        <v>25933</v>
      </c>
      <c r="B37">
        <v>0.19500000000000001</v>
      </c>
      <c r="C37">
        <v>146.84</v>
      </c>
    </row>
    <row r="38" spans="1:3" x14ac:dyDescent="0.2">
      <c r="A38" s="53">
        <v>26298</v>
      </c>
      <c r="B38">
        <v>0.311</v>
      </c>
      <c r="C38">
        <v>59.49</v>
      </c>
    </row>
    <row r="39" spans="1:3" x14ac:dyDescent="0.2">
      <c r="A39" s="53">
        <v>26664</v>
      </c>
      <c r="B39">
        <v>0.42699999999999999</v>
      </c>
      <c r="C39">
        <v>37.299999999999997</v>
      </c>
    </row>
    <row r="40" spans="1:3" x14ac:dyDescent="0.2">
      <c r="A40" s="53">
        <v>27029</v>
      </c>
      <c r="B40">
        <v>0.54300000000000004</v>
      </c>
      <c r="C40">
        <v>27.17</v>
      </c>
    </row>
    <row r="41" spans="1:3" x14ac:dyDescent="0.2">
      <c r="A41" s="53">
        <v>27394</v>
      </c>
      <c r="B41">
        <v>0.67900000000000005</v>
      </c>
      <c r="C41">
        <v>25.05</v>
      </c>
    </row>
    <row r="42" spans="1:3" x14ac:dyDescent="0.2">
      <c r="A42" s="53">
        <v>27759</v>
      </c>
      <c r="B42">
        <v>0.81499999999999995</v>
      </c>
      <c r="C42">
        <v>20.03</v>
      </c>
    </row>
    <row r="43" spans="1:3" x14ac:dyDescent="0.2">
      <c r="A43" s="53">
        <v>28125</v>
      </c>
      <c r="B43">
        <v>0.95</v>
      </c>
      <c r="C43">
        <v>16.559999999999999</v>
      </c>
    </row>
    <row r="44" spans="1:3" x14ac:dyDescent="0.2">
      <c r="A44" s="53">
        <v>28490</v>
      </c>
      <c r="B44">
        <v>1.0860000000000001</v>
      </c>
      <c r="C44">
        <v>14.32</v>
      </c>
    </row>
    <row r="45" spans="1:3" x14ac:dyDescent="0.2">
      <c r="A45" s="53">
        <v>28855</v>
      </c>
      <c r="B45">
        <v>1.222</v>
      </c>
      <c r="C45">
        <v>12.52</v>
      </c>
    </row>
    <row r="46" spans="1:3" x14ac:dyDescent="0.2">
      <c r="A46" s="53">
        <v>29220</v>
      </c>
      <c r="B46">
        <v>3.1320000000000001</v>
      </c>
      <c r="C46">
        <v>156.30000000000001</v>
      </c>
    </row>
    <row r="47" spans="1:3" x14ac:dyDescent="0.2">
      <c r="A47" s="53">
        <v>29586</v>
      </c>
      <c r="B47">
        <v>5.0419999999999998</v>
      </c>
      <c r="C47">
        <v>60.98</v>
      </c>
    </row>
    <row r="48" spans="1:3" x14ac:dyDescent="0.2">
      <c r="A48" s="53">
        <v>29951</v>
      </c>
      <c r="B48">
        <v>6.952</v>
      </c>
      <c r="C48">
        <v>37.880000000000003</v>
      </c>
    </row>
    <row r="49" spans="1:3" x14ac:dyDescent="0.2">
      <c r="A49" s="53">
        <v>30316</v>
      </c>
      <c r="B49">
        <v>8.8620000000000001</v>
      </c>
      <c r="C49">
        <v>27.47</v>
      </c>
    </row>
    <row r="50" spans="1:3" x14ac:dyDescent="0.2">
      <c r="A50" s="53">
        <v>30681</v>
      </c>
      <c r="B50">
        <v>10.772</v>
      </c>
      <c r="C50">
        <v>21.55</v>
      </c>
    </row>
    <row r="51" spans="1:3" x14ac:dyDescent="0.2">
      <c r="A51" s="53">
        <v>31047</v>
      </c>
      <c r="B51">
        <v>10.294</v>
      </c>
      <c r="C51">
        <v>-4.4400000000000004</v>
      </c>
    </row>
    <row r="52" spans="1:3" x14ac:dyDescent="0.2">
      <c r="A52" s="53">
        <v>31412</v>
      </c>
      <c r="B52">
        <v>9.8149999999999995</v>
      </c>
      <c r="C52">
        <v>-4.6500000000000004</v>
      </c>
    </row>
    <row r="53" spans="1:3" x14ac:dyDescent="0.2">
      <c r="A53" s="53">
        <v>31777</v>
      </c>
      <c r="B53">
        <v>9.3369999999999997</v>
      </c>
      <c r="C53">
        <v>-4.87</v>
      </c>
    </row>
    <row r="54" spans="1:3" x14ac:dyDescent="0.2">
      <c r="A54" s="53">
        <v>32142</v>
      </c>
      <c r="B54">
        <v>8.8580000000000005</v>
      </c>
      <c r="C54">
        <v>-5.13</v>
      </c>
    </row>
    <row r="55" spans="1:3" x14ac:dyDescent="0.2">
      <c r="A55" s="53">
        <v>32508</v>
      </c>
      <c r="B55">
        <v>8.3800000000000008</v>
      </c>
      <c r="C55">
        <v>-5.4</v>
      </c>
    </row>
    <row r="56" spans="1:3" x14ac:dyDescent="0.2">
      <c r="A56" s="53">
        <v>32873</v>
      </c>
      <c r="B56">
        <v>10.348000000000001</v>
      </c>
      <c r="C56">
        <v>23.48</v>
      </c>
    </row>
    <row r="57" spans="1:3" x14ac:dyDescent="0.2">
      <c r="A57" s="53">
        <v>33238</v>
      </c>
      <c r="B57">
        <v>12.316000000000001</v>
      </c>
      <c r="C57">
        <v>19.02</v>
      </c>
    </row>
    <row r="58" spans="1:3" x14ac:dyDescent="0.2">
      <c r="A58" s="53">
        <v>33603</v>
      </c>
      <c r="B58">
        <v>14.284000000000001</v>
      </c>
      <c r="C58">
        <v>15.98</v>
      </c>
    </row>
    <row r="59" spans="1:3" x14ac:dyDescent="0.2">
      <c r="A59" s="53">
        <v>33969</v>
      </c>
      <c r="B59">
        <v>16.251999999999999</v>
      </c>
      <c r="C59">
        <v>13.78</v>
      </c>
    </row>
    <row r="60" spans="1:3" x14ac:dyDescent="0.2">
      <c r="A60" s="53">
        <v>34334</v>
      </c>
      <c r="B60">
        <v>18.22</v>
      </c>
      <c r="C60">
        <v>12.11</v>
      </c>
    </row>
    <row r="61" spans="1:3" x14ac:dyDescent="0.2">
      <c r="A61" s="53">
        <v>34699</v>
      </c>
      <c r="B61">
        <v>17.981000000000002</v>
      </c>
      <c r="C61">
        <v>-1.31</v>
      </c>
    </row>
    <row r="62" spans="1:3" x14ac:dyDescent="0.2">
      <c r="A62" s="53">
        <v>35064</v>
      </c>
      <c r="B62">
        <v>17.742000000000001</v>
      </c>
      <c r="C62">
        <v>-1.33</v>
      </c>
    </row>
    <row r="63" spans="1:3" x14ac:dyDescent="0.2">
      <c r="A63" s="53">
        <v>35430</v>
      </c>
      <c r="B63">
        <v>17.504000000000001</v>
      </c>
      <c r="C63">
        <v>-1.34</v>
      </c>
    </row>
    <row r="64" spans="1:3" x14ac:dyDescent="0.2">
      <c r="A64" s="53">
        <v>35795</v>
      </c>
      <c r="B64">
        <v>17.265000000000001</v>
      </c>
      <c r="C64">
        <v>-1.37</v>
      </c>
    </row>
    <row r="65" spans="1:3" x14ac:dyDescent="0.2">
      <c r="A65" s="53">
        <v>36160</v>
      </c>
      <c r="B65">
        <v>17.026</v>
      </c>
      <c r="C65">
        <v>-1.38</v>
      </c>
    </row>
    <row r="66" spans="1:3" x14ac:dyDescent="0.2">
      <c r="A66" s="53">
        <v>36525</v>
      </c>
      <c r="B66">
        <v>14.516</v>
      </c>
      <c r="C66">
        <v>-14.74</v>
      </c>
    </row>
    <row r="67" spans="1:3" x14ac:dyDescent="0.2">
      <c r="A67" s="53">
        <v>36891</v>
      </c>
      <c r="B67">
        <v>12.005000000000001</v>
      </c>
      <c r="C67">
        <v>-17.3</v>
      </c>
    </row>
    <row r="68" spans="1:3" x14ac:dyDescent="0.2">
      <c r="A68" s="53">
        <v>37256</v>
      </c>
      <c r="B68">
        <v>9.4949999999999992</v>
      </c>
      <c r="C68">
        <v>-20.91</v>
      </c>
    </row>
    <row r="69" spans="1:3" x14ac:dyDescent="0.2">
      <c r="A69" s="53">
        <v>37621</v>
      </c>
      <c r="B69">
        <v>6.984</v>
      </c>
      <c r="C69">
        <v>-26.45</v>
      </c>
    </row>
    <row r="70" spans="1:3" x14ac:dyDescent="0.2">
      <c r="A70" s="53">
        <v>37986</v>
      </c>
      <c r="B70">
        <v>4.4740000000000002</v>
      </c>
      <c r="C70">
        <v>-35.94</v>
      </c>
    </row>
    <row r="71" spans="1:3" x14ac:dyDescent="0.2">
      <c r="A71" s="53">
        <v>38352</v>
      </c>
      <c r="B71">
        <v>9.7200000000000006</v>
      </c>
      <c r="C71">
        <v>117.26</v>
      </c>
    </row>
    <row r="72" spans="1:3" x14ac:dyDescent="0.2">
      <c r="A72" s="53">
        <v>38717</v>
      </c>
      <c r="B72">
        <v>14.967000000000001</v>
      </c>
      <c r="C72">
        <v>53.98</v>
      </c>
    </row>
    <row r="73" spans="1:3" x14ac:dyDescent="0.2">
      <c r="A73" s="53">
        <v>39082</v>
      </c>
      <c r="B73">
        <v>20.213000000000001</v>
      </c>
      <c r="C73">
        <v>35.049999999999997</v>
      </c>
    </row>
    <row r="74" spans="1:3" x14ac:dyDescent="0.2">
      <c r="A74" s="53">
        <v>39447</v>
      </c>
      <c r="B74">
        <v>25.46</v>
      </c>
      <c r="C74">
        <v>25.96</v>
      </c>
    </row>
    <row r="75" spans="1:3" x14ac:dyDescent="0.2">
      <c r="A75" s="53">
        <v>39813</v>
      </c>
      <c r="B75">
        <v>30.706</v>
      </c>
      <c r="C75">
        <v>20.6</v>
      </c>
    </row>
    <row r="76" spans="1:3" x14ac:dyDescent="0.2">
      <c r="A76" s="53">
        <v>40178</v>
      </c>
      <c r="B76">
        <v>26.93</v>
      </c>
      <c r="C76">
        <v>-12.3</v>
      </c>
    </row>
    <row r="77" spans="1:3" x14ac:dyDescent="0.2">
      <c r="A77" s="53">
        <v>40543</v>
      </c>
      <c r="B77">
        <v>23.154</v>
      </c>
      <c r="C77">
        <v>-14.02</v>
      </c>
    </row>
    <row r="78" spans="1:3" x14ac:dyDescent="0.2">
      <c r="A78" s="53">
        <v>40908</v>
      </c>
      <c r="B78">
        <v>19.378</v>
      </c>
      <c r="C78">
        <v>-16.309999999999999</v>
      </c>
    </row>
    <row r="79" spans="1:3" x14ac:dyDescent="0.2">
      <c r="A79" s="53">
        <v>41274</v>
      </c>
      <c r="B79">
        <v>15.602</v>
      </c>
      <c r="C79">
        <v>-19.489999999999998</v>
      </c>
    </row>
    <row r="80" spans="1:3" x14ac:dyDescent="0.2">
      <c r="A80" s="53">
        <v>41639</v>
      </c>
      <c r="B80">
        <v>11.826000000000001</v>
      </c>
      <c r="C80">
        <v>-24.2</v>
      </c>
    </row>
    <row r="81" spans="1:3" x14ac:dyDescent="0.2">
      <c r="A81" s="53">
        <v>42004</v>
      </c>
      <c r="B81">
        <v>10.406000000000001</v>
      </c>
      <c r="C81">
        <v>-12.01</v>
      </c>
    </row>
    <row r="82" spans="1:3" x14ac:dyDescent="0.2">
      <c r="A82" s="53">
        <v>42369</v>
      </c>
      <c r="B82">
        <v>8.9849999999999994</v>
      </c>
      <c r="C82">
        <v>-13.66</v>
      </c>
    </row>
    <row r="83" spans="1:3" x14ac:dyDescent="0.2">
      <c r="A83" s="53">
        <v>42735</v>
      </c>
      <c r="B83">
        <v>7.5650000000000004</v>
      </c>
      <c r="C83">
        <v>-15.8</v>
      </c>
    </row>
    <row r="84" spans="1:3" x14ac:dyDescent="0.2">
      <c r="A84" s="53">
        <v>43100</v>
      </c>
      <c r="B84">
        <v>6.1440000000000001</v>
      </c>
      <c r="C84">
        <v>-18.78</v>
      </c>
    </row>
    <row r="85" spans="1:3" x14ac:dyDescent="0.2">
      <c r="A85" s="53">
        <v>43465</v>
      </c>
      <c r="B85">
        <v>4.7240000000000002</v>
      </c>
      <c r="C85">
        <v>-23.11</v>
      </c>
    </row>
    <row r="86" spans="1:3" x14ac:dyDescent="0.2">
      <c r="A86" s="53">
        <v>43830</v>
      </c>
      <c r="B86">
        <v>4.6859999999999999</v>
      </c>
      <c r="C86">
        <v>-0.8</v>
      </c>
    </row>
    <row r="87" spans="1:3" x14ac:dyDescent="0.2">
      <c r="A87" s="53">
        <v>44196</v>
      </c>
      <c r="B87">
        <v>4.6470000000000002</v>
      </c>
      <c r="C87">
        <v>-0.83</v>
      </c>
    </row>
    <row r="88" spans="1:3" x14ac:dyDescent="0.2">
      <c r="A88" s="53">
        <v>44561</v>
      </c>
      <c r="B88">
        <v>4.609</v>
      </c>
      <c r="C88">
        <v>-0.82</v>
      </c>
    </row>
    <row r="89" spans="1:3" x14ac:dyDescent="0.2">
      <c r="A89" s="53">
        <v>44926</v>
      </c>
      <c r="B89">
        <v>4.57</v>
      </c>
      <c r="C89">
        <v>-0.85</v>
      </c>
    </row>
    <row r="90" spans="1:3" x14ac:dyDescent="0.2">
      <c r="A90" s="53">
        <v>45291</v>
      </c>
      <c r="B90">
        <v>4.532</v>
      </c>
      <c r="C90">
        <v>-0.83</v>
      </c>
    </row>
    <row r="91" spans="1:3" x14ac:dyDescent="0.2">
      <c r="A91" s="53">
        <v>45657</v>
      </c>
      <c r="B91">
        <v>4.5019999999999998</v>
      </c>
      <c r="C91">
        <v>-0.66</v>
      </c>
    </row>
    <row r="92" spans="1:3" x14ac:dyDescent="0.2">
      <c r="A92" s="53">
        <v>46022</v>
      </c>
      <c r="B92">
        <v>4.4710000000000001</v>
      </c>
      <c r="C92">
        <v>-0.69</v>
      </c>
    </row>
    <row r="93" spans="1:3" x14ac:dyDescent="0.2">
      <c r="A93" s="53">
        <v>46387</v>
      </c>
      <c r="B93">
        <v>4.4409999999999998</v>
      </c>
      <c r="C93">
        <v>-0.67</v>
      </c>
    </row>
    <row r="94" spans="1:3" x14ac:dyDescent="0.2">
      <c r="A94" s="53">
        <v>46752</v>
      </c>
      <c r="B94">
        <v>4.41</v>
      </c>
      <c r="C94">
        <v>-0.7</v>
      </c>
    </row>
    <row r="95" spans="1:3" x14ac:dyDescent="0.2">
      <c r="A95" s="53">
        <v>47118</v>
      </c>
      <c r="B95">
        <v>4.38</v>
      </c>
      <c r="C95">
        <v>-0.68</v>
      </c>
    </row>
    <row r="96" spans="1:3" x14ac:dyDescent="0.2">
      <c r="A96" s="53">
        <v>47483</v>
      </c>
      <c r="B96">
        <v>4.359</v>
      </c>
      <c r="C96">
        <v>-0.48</v>
      </c>
    </row>
    <row r="97" spans="1:3" x14ac:dyDescent="0.2">
      <c r="A97" s="53">
        <v>47848</v>
      </c>
      <c r="B97">
        <v>4.3380000000000001</v>
      </c>
      <c r="C97">
        <v>-0.48</v>
      </c>
    </row>
    <row r="98" spans="1:3" x14ac:dyDescent="0.2">
      <c r="A98" s="53">
        <v>48213</v>
      </c>
      <c r="B98">
        <v>4.3159999999999998</v>
      </c>
      <c r="C98">
        <v>-0.51</v>
      </c>
    </row>
    <row r="99" spans="1:3" x14ac:dyDescent="0.2">
      <c r="A99" s="53">
        <v>48579</v>
      </c>
      <c r="B99">
        <v>4.2949999999999999</v>
      </c>
      <c r="C99">
        <v>-0.49</v>
      </c>
    </row>
    <row r="100" spans="1:3" x14ac:dyDescent="0.2">
      <c r="A100" s="53">
        <v>48944</v>
      </c>
      <c r="B100">
        <v>4.274</v>
      </c>
      <c r="C100">
        <v>-0.49</v>
      </c>
    </row>
    <row r="101" spans="1:3" x14ac:dyDescent="0.2">
      <c r="A101" s="53">
        <v>49309</v>
      </c>
      <c r="B101">
        <v>4.2619999999999996</v>
      </c>
      <c r="C101">
        <v>-0.28000000000000003</v>
      </c>
    </row>
    <row r="102" spans="1:3" x14ac:dyDescent="0.2">
      <c r="A102" s="53">
        <v>49674</v>
      </c>
      <c r="B102">
        <v>4.25</v>
      </c>
      <c r="C102">
        <v>-0.28000000000000003</v>
      </c>
    </row>
    <row r="103" spans="1:3" x14ac:dyDescent="0.2">
      <c r="A103" s="53">
        <v>50040</v>
      </c>
      <c r="B103">
        <v>4.2370000000000001</v>
      </c>
      <c r="C103">
        <v>-0.31</v>
      </c>
    </row>
    <row r="104" spans="1:3" x14ac:dyDescent="0.2">
      <c r="A104" s="53">
        <v>50405</v>
      </c>
      <c r="B104">
        <v>4.2249999999999996</v>
      </c>
      <c r="C104">
        <v>-0.28000000000000003</v>
      </c>
    </row>
    <row r="105" spans="1:3" x14ac:dyDescent="0.2">
      <c r="A105" s="53">
        <v>50770</v>
      </c>
      <c r="B105">
        <v>4.2130000000000001</v>
      </c>
      <c r="C105">
        <v>-0.28000000000000003</v>
      </c>
    </row>
    <row r="106" spans="1:3" x14ac:dyDescent="0.2">
      <c r="A106" s="53">
        <v>51135</v>
      </c>
      <c r="B106">
        <v>4.2089999999999996</v>
      </c>
      <c r="C106">
        <v>-0.09</v>
      </c>
    </row>
    <row r="107" spans="1:3" x14ac:dyDescent="0.2">
      <c r="A107" s="53">
        <v>51501</v>
      </c>
      <c r="B107">
        <v>4.2050000000000001</v>
      </c>
      <c r="C107">
        <v>-0.1</v>
      </c>
    </row>
    <row r="108" spans="1:3" x14ac:dyDescent="0.2">
      <c r="A108" s="53">
        <v>51866</v>
      </c>
      <c r="B108">
        <v>4.2009999999999996</v>
      </c>
      <c r="C108">
        <v>-0.1</v>
      </c>
    </row>
    <row r="109" spans="1:3" x14ac:dyDescent="0.2">
      <c r="A109" s="53">
        <v>52231</v>
      </c>
      <c r="B109">
        <v>4.1970000000000001</v>
      </c>
      <c r="C109">
        <v>-0.1</v>
      </c>
    </row>
    <row r="110" spans="1:3" x14ac:dyDescent="0.2">
      <c r="A110" s="53">
        <v>52596</v>
      </c>
      <c r="B110">
        <v>4.1929999999999996</v>
      </c>
      <c r="C110">
        <v>-0.1</v>
      </c>
    </row>
    <row r="111" spans="1:3" x14ac:dyDescent="0.2">
      <c r="A111" s="53">
        <v>52962</v>
      </c>
      <c r="B111">
        <v>4.1950000000000003</v>
      </c>
      <c r="C111">
        <v>0.05</v>
      </c>
    </row>
    <row r="112" spans="1:3" x14ac:dyDescent="0.2">
      <c r="A112" s="53">
        <v>53327</v>
      </c>
      <c r="B112">
        <v>4.1980000000000004</v>
      </c>
      <c r="C112">
        <v>7.0000000000000007E-2</v>
      </c>
    </row>
    <row r="113" spans="1:3" x14ac:dyDescent="0.2">
      <c r="A113" s="53">
        <v>53692</v>
      </c>
      <c r="B113">
        <v>4.2</v>
      </c>
      <c r="C113">
        <v>0.05</v>
      </c>
    </row>
    <row r="114" spans="1:3" x14ac:dyDescent="0.2">
      <c r="A114" s="53">
        <v>54057</v>
      </c>
      <c r="B114">
        <v>4.2030000000000003</v>
      </c>
      <c r="C114">
        <v>7.0000000000000007E-2</v>
      </c>
    </row>
    <row r="115" spans="1:3" x14ac:dyDescent="0.2">
      <c r="A115" s="53">
        <v>54423</v>
      </c>
      <c r="B115">
        <v>4.2050000000000001</v>
      </c>
      <c r="C115">
        <v>0.05</v>
      </c>
    </row>
    <row r="116" spans="1:3" x14ac:dyDescent="0.2">
      <c r="A116" s="53">
        <v>54788</v>
      </c>
      <c r="B116">
        <v>4.2119999999999997</v>
      </c>
      <c r="C116">
        <v>0.17</v>
      </c>
    </row>
    <row r="117" spans="1:3" x14ac:dyDescent="0.2">
      <c r="A117" s="53">
        <v>55153</v>
      </c>
      <c r="B117">
        <v>4.2190000000000003</v>
      </c>
      <c r="C117">
        <v>0.17</v>
      </c>
    </row>
    <row r="118" spans="1:3" x14ac:dyDescent="0.2">
      <c r="A118" s="53">
        <v>55518</v>
      </c>
      <c r="B118">
        <v>4.226</v>
      </c>
      <c r="C118">
        <v>0.17</v>
      </c>
    </row>
    <row r="119" spans="1:3" x14ac:dyDescent="0.2">
      <c r="A119" s="53">
        <v>55884</v>
      </c>
      <c r="B119">
        <v>4.2329999999999997</v>
      </c>
      <c r="C119">
        <v>0.17</v>
      </c>
    </row>
    <row r="120" spans="1:3" x14ac:dyDescent="0.2">
      <c r="A120" s="53">
        <v>56249</v>
      </c>
      <c r="B120">
        <v>4.24</v>
      </c>
      <c r="C120">
        <v>0.17</v>
      </c>
    </row>
    <row r="121" spans="1:3" x14ac:dyDescent="0.2">
      <c r="A121" s="53">
        <v>56614</v>
      </c>
      <c r="B121">
        <v>4.25</v>
      </c>
      <c r="C121">
        <v>0.24</v>
      </c>
    </row>
    <row r="122" spans="1:3" x14ac:dyDescent="0.2">
      <c r="A122" s="53">
        <v>56979</v>
      </c>
      <c r="B122">
        <v>4.2590000000000003</v>
      </c>
      <c r="C122">
        <v>0.21</v>
      </c>
    </row>
    <row r="123" spans="1:3" x14ac:dyDescent="0.2">
      <c r="A123" s="53">
        <v>57345</v>
      </c>
      <c r="B123">
        <v>4.2690000000000001</v>
      </c>
      <c r="C123">
        <v>0.23</v>
      </c>
    </row>
    <row r="124" spans="1:3" x14ac:dyDescent="0.2">
      <c r="A124" s="53">
        <v>57710</v>
      </c>
      <c r="B124">
        <v>4.2779999999999996</v>
      </c>
      <c r="C124">
        <v>0.21</v>
      </c>
    </row>
    <row r="125" spans="1:3" x14ac:dyDescent="0.2">
      <c r="A125" s="53">
        <v>58075</v>
      </c>
      <c r="B125">
        <v>4.2880000000000003</v>
      </c>
      <c r="C125">
        <v>0.23</v>
      </c>
    </row>
    <row r="126" spans="1:3" x14ac:dyDescent="0.2">
      <c r="A126" s="53">
        <v>58440</v>
      </c>
      <c r="B126">
        <v>4.2990000000000004</v>
      </c>
      <c r="C126">
        <v>0.26</v>
      </c>
    </row>
    <row r="127" spans="1:3" x14ac:dyDescent="0.2">
      <c r="A127" s="53">
        <v>58806</v>
      </c>
      <c r="B127">
        <v>4.3099999999999996</v>
      </c>
      <c r="C127">
        <v>0.26</v>
      </c>
    </row>
    <row r="128" spans="1:3" x14ac:dyDescent="0.2">
      <c r="A128" s="53">
        <v>59171</v>
      </c>
      <c r="B128">
        <v>4.3220000000000001</v>
      </c>
      <c r="C128">
        <v>0.28000000000000003</v>
      </c>
    </row>
    <row r="129" spans="1:3" x14ac:dyDescent="0.2">
      <c r="A129" s="53">
        <v>59536</v>
      </c>
      <c r="B129">
        <v>4.3330000000000002</v>
      </c>
      <c r="C129">
        <v>0.25</v>
      </c>
    </row>
    <row r="130" spans="1:3" x14ac:dyDescent="0.2">
      <c r="A130" s="53">
        <v>59901</v>
      </c>
      <c r="B130">
        <v>4.3440000000000003</v>
      </c>
      <c r="C130">
        <v>0.25</v>
      </c>
    </row>
    <row r="131" spans="1:3" x14ac:dyDescent="0.2">
      <c r="A131" s="53">
        <v>60267</v>
      </c>
      <c r="B131">
        <v>4.3559999999999999</v>
      </c>
      <c r="C131">
        <v>0.28000000000000003</v>
      </c>
    </row>
    <row r="132" spans="1:3" x14ac:dyDescent="0.2">
      <c r="A132" s="53">
        <v>60632</v>
      </c>
      <c r="B132">
        <v>4.3689999999999998</v>
      </c>
      <c r="C132">
        <v>0.3</v>
      </c>
    </row>
    <row r="133" spans="1:3" x14ac:dyDescent="0.2">
      <c r="A133" s="53">
        <v>60997</v>
      </c>
      <c r="B133">
        <v>4.3810000000000002</v>
      </c>
      <c r="C133">
        <v>0.27</v>
      </c>
    </row>
    <row r="134" spans="1:3" x14ac:dyDescent="0.2">
      <c r="A134" s="53">
        <v>61362</v>
      </c>
      <c r="B134">
        <v>4.3940000000000001</v>
      </c>
      <c r="C134">
        <v>0.3</v>
      </c>
    </row>
    <row r="135" spans="1:3" x14ac:dyDescent="0.2">
      <c r="A135" s="53">
        <v>61728</v>
      </c>
      <c r="B135">
        <v>4.4059999999999997</v>
      </c>
      <c r="C135">
        <v>0.27</v>
      </c>
    </row>
    <row r="136" spans="1:3" x14ac:dyDescent="0.2">
      <c r="A136" s="53">
        <v>62093</v>
      </c>
      <c r="B136">
        <v>4.4189999999999996</v>
      </c>
      <c r="C136">
        <v>0.3</v>
      </c>
    </row>
    <row r="137" spans="1:3" x14ac:dyDescent="0.2">
      <c r="A137" s="53">
        <v>62458</v>
      </c>
      <c r="B137">
        <v>4.4320000000000004</v>
      </c>
      <c r="C137">
        <v>0.28999999999999998</v>
      </c>
    </row>
    <row r="138" spans="1:3" x14ac:dyDescent="0.2">
      <c r="A138" s="53">
        <v>62823</v>
      </c>
      <c r="B138">
        <v>4.4459999999999997</v>
      </c>
      <c r="C138">
        <v>0.32</v>
      </c>
    </row>
    <row r="139" spans="1:3" x14ac:dyDescent="0.2">
      <c r="A139" s="53">
        <v>63189</v>
      </c>
      <c r="B139">
        <v>4.4589999999999996</v>
      </c>
      <c r="C139">
        <v>0.28999999999999998</v>
      </c>
    </row>
    <row r="140" spans="1:3" x14ac:dyDescent="0.2">
      <c r="A140" s="53">
        <v>63554</v>
      </c>
      <c r="B140">
        <v>4.4720000000000004</v>
      </c>
      <c r="C140">
        <v>0.28999999999999998</v>
      </c>
    </row>
    <row r="141" spans="1:3" x14ac:dyDescent="0.2">
      <c r="A141" s="53">
        <v>63919</v>
      </c>
      <c r="B141">
        <v>4.4850000000000003</v>
      </c>
      <c r="C141">
        <v>0.28999999999999998</v>
      </c>
    </row>
    <row r="142" spans="1:3" x14ac:dyDescent="0.2">
      <c r="A142" s="53">
        <v>64284</v>
      </c>
      <c r="B142">
        <v>4.4980000000000002</v>
      </c>
      <c r="C142">
        <v>0.28999999999999998</v>
      </c>
    </row>
    <row r="143" spans="1:3" x14ac:dyDescent="0.2">
      <c r="A143" s="53">
        <v>64650</v>
      </c>
      <c r="B143">
        <v>4.5119999999999996</v>
      </c>
      <c r="C143">
        <v>0.31</v>
      </c>
    </row>
    <row r="144" spans="1:3" x14ac:dyDescent="0.2">
      <c r="A144" s="53">
        <v>65015</v>
      </c>
      <c r="B144">
        <v>4.5250000000000004</v>
      </c>
      <c r="C144">
        <v>0.28999999999999998</v>
      </c>
    </row>
    <row r="145" spans="1:3" x14ac:dyDescent="0.2">
      <c r="A145" s="53">
        <v>65380</v>
      </c>
      <c r="B145">
        <v>4.5380000000000003</v>
      </c>
      <c r="C145">
        <v>0.28999999999999998</v>
      </c>
    </row>
    <row r="146" spans="1:3" x14ac:dyDescent="0.2">
      <c r="A146" s="53">
        <v>65745</v>
      </c>
      <c r="B146">
        <v>4.55</v>
      </c>
      <c r="C146">
        <v>0.26</v>
      </c>
    </row>
    <row r="147" spans="1:3" x14ac:dyDescent="0.2">
      <c r="A147" s="53">
        <v>66111</v>
      </c>
      <c r="B147">
        <v>4.5620000000000003</v>
      </c>
      <c r="C147">
        <v>0.26</v>
      </c>
    </row>
    <row r="148" spans="1:3" x14ac:dyDescent="0.2">
      <c r="A148" s="53">
        <v>66476</v>
      </c>
      <c r="B148">
        <v>4.5730000000000004</v>
      </c>
      <c r="C148">
        <v>0.24</v>
      </c>
    </row>
    <row r="149" spans="1:3" x14ac:dyDescent="0.2">
      <c r="A149" s="53">
        <v>66841</v>
      </c>
      <c r="B149">
        <v>4.585</v>
      </c>
      <c r="C149">
        <v>0.26</v>
      </c>
    </row>
    <row r="150" spans="1:3" x14ac:dyDescent="0.2">
      <c r="A150" s="53">
        <v>67206</v>
      </c>
      <c r="B150">
        <v>4.5970000000000004</v>
      </c>
      <c r="C150">
        <v>0.26</v>
      </c>
    </row>
    <row r="151" spans="1:3" x14ac:dyDescent="0.2">
      <c r="A151" s="53">
        <v>67572</v>
      </c>
      <c r="B151">
        <v>4.6070000000000002</v>
      </c>
      <c r="C151">
        <v>0.22</v>
      </c>
    </row>
    <row r="152" spans="1:3" x14ac:dyDescent="0.2">
      <c r="A152" s="53">
        <v>67937</v>
      </c>
      <c r="B152">
        <v>4.617</v>
      </c>
      <c r="C152">
        <v>0.22</v>
      </c>
    </row>
    <row r="153" spans="1:3" x14ac:dyDescent="0.2">
      <c r="A153" s="53">
        <v>68302</v>
      </c>
      <c r="B153">
        <v>4.6269999999999998</v>
      </c>
      <c r="C153">
        <v>0.22</v>
      </c>
    </row>
    <row r="154" spans="1:3" x14ac:dyDescent="0.2">
      <c r="A154" s="53">
        <v>68667</v>
      </c>
      <c r="B154">
        <v>4.6369999999999996</v>
      </c>
      <c r="C154">
        <v>0.22</v>
      </c>
    </row>
    <row r="155" spans="1:3" x14ac:dyDescent="0.2">
      <c r="A155" s="53">
        <v>69033</v>
      </c>
      <c r="B155">
        <v>4.6470000000000002</v>
      </c>
      <c r="C155">
        <v>0.22</v>
      </c>
    </row>
    <row r="156" spans="1:3" x14ac:dyDescent="0.2">
      <c r="A156" s="53">
        <v>69398</v>
      </c>
      <c r="B156">
        <v>4.6550000000000002</v>
      </c>
      <c r="C156">
        <v>0.17</v>
      </c>
    </row>
    <row r="157" spans="1:3" x14ac:dyDescent="0.2">
      <c r="A157" s="53">
        <v>69763</v>
      </c>
      <c r="B157">
        <v>4.6619999999999999</v>
      </c>
      <c r="C157">
        <v>0.15</v>
      </c>
    </row>
    <row r="158" spans="1:3" x14ac:dyDescent="0.2">
      <c r="A158" s="53">
        <v>70128</v>
      </c>
      <c r="B158">
        <v>4.67</v>
      </c>
      <c r="C158">
        <v>0.17</v>
      </c>
    </row>
    <row r="159" spans="1:3" x14ac:dyDescent="0.2">
      <c r="A159" s="53">
        <v>70494</v>
      </c>
      <c r="B159">
        <v>4.6769999999999996</v>
      </c>
      <c r="C159">
        <v>0.15</v>
      </c>
    </row>
    <row r="160" spans="1:3" x14ac:dyDescent="0.2">
      <c r="A160" s="53">
        <v>70859</v>
      </c>
      <c r="B160">
        <v>4.6849999999999996</v>
      </c>
      <c r="C160">
        <v>0.17</v>
      </c>
    </row>
    <row r="161" spans="1:3" x14ac:dyDescent="0.2">
      <c r="A161" s="53">
        <v>71224</v>
      </c>
      <c r="B161">
        <v>4.6890000000000001</v>
      </c>
      <c r="C161">
        <v>0.09</v>
      </c>
    </row>
    <row r="162" spans="1:3" x14ac:dyDescent="0.2">
      <c r="A162" s="53">
        <v>71589</v>
      </c>
      <c r="B162">
        <v>4.694</v>
      </c>
      <c r="C162">
        <v>0.11</v>
      </c>
    </row>
    <row r="163" spans="1:3" x14ac:dyDescent="0.2">
      <c r="A163" s="53">
        <v>71955</v>
      </c>
      <c r="B163">
        <v>4.6980000000000004</v>
      </c>
      <c r="C163">
        <v>0.09</v>
      </c>
    </row>
    <row r="164" spans="1:3" x14ac:dyDescent="0.2">
      <c r="A164" s="53">
        <v>72320</v>
      </c>
      <c r="B164">
        <v>4.7030000000000003</v>
      </c>
      <c r="C164">
        <v>0.11</v>
      </c>
    </row>
    <row r="165" spans="1:3" x14ac:dyDescent="0.2">
      <c r="A165" s="53">
        <v>72685</v>
      </c>
      <c r="B165">
        <v>4.7069999999999999</v>
      </c>
      <c r="C165">
        <v>0.09</v>
      </c>
    </row>
    <row r="166" spans="1:3" x14ac:dyDescent="0.2">
      <c r="A166" s="53">
        <v>73050</v>
      </c>
      <c r="B166">
        <v>4.7110000000000003</v>
      </c>
      <c r="C166">
        <v>0.08</v>
      </c>
    </row>
    <row r="167" spans="1:3" x14ac:dyDescent="0.2">
      <c r="A167" s="53">
        <v>73415</v>
      </c>
      <c r="B167">
        <v>4.7160000000000002</v>
      </c>
      <c r="C167">
        <v>0.11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2A0D5-CA60-154D-8178-24BCF70299B8}">
  <sheetPr>
    <tabColor theme="4" tint="0.39997558519241921"/>
  </sheetPr>
  <dimension ref="A1:BM270"/>
  <sheetViews>
    <sheetView topLeftCell="A197" workbookViewId="0">
      <selection activeCell="B3" sqref="B3"/>
    </sheetView>
  </sheetViews>
  <sheetFormatPr baseColWidth="10" defaultRowHeight="16" x14ac:dyDescent="0.2"/>
  <cols>
    <col min="1" max="1" width="44" bestFit="1" customWidth="1"/>
    <col min="2" max="2" width="25.6640625" bestFit="1" customWidth="1"/>
    <col min="3" max="3" width="29.33203125" bestFit="1" customWidth="1"/>
    <col min="4" max="4" width="13.83203125" bestFit="1" customWidth="1"/>
    <col min="5" max="64" width="11.5" bestFit="1" customWidth="1"/>
    <col min="65" max="65" width="5" bestFit="1" customWidth="1"/>
    <col min="66" max="256" width="8.83203125" customWidth="1"/>
    <col min="257" max="257" width="44" bestFit="1" customWidth="1"/>
    <col min="258" max="258" width="25.6640625" bestFit="1" customWidth="1"/>
    <col min="259" max="259" width="29.33203125" bestFit="1" customWidth="1"/>
    <col min="260" max="260" width="13.83203125" bestFit="1" customWidth="1"/>
    <col min="261" max="320" width="11.5" bestFit="1" customWidth="1"/>
    <col min="321" max="321" width="5" bestFit="1" customWidth="1"/>
    <col min="322" max="512" width="8.83203125" customWidth="1"/>
    <col min="513" max="513" width="44" bestFit="1" customWidth="1"/>
    <col min="514" max="514" width="25.6640625" bestFit="1" customWidth="1"/>
    <col min="515" max="515" width="29.33203125" bestFit="1" customWidth="1"/>
    <col min="516" max="516" width="13.83203125" bestFit="1" customWidth="1"/>
    <col min="517" max="576" width="11.5" bestFit="1" customWidth="1"/>
    <col min="577" max="577" width="5" bestFit="1" customWidth="1"/>
    <col min="578" max="768" width="8.83203125" customWidth="1"/>
    <col min="769" max="769" width="44" bestFit="1" customWidth="1"/>
    <col min="770" max="770" width="25.6640625" bestFit="1" customWidth="1"/>
    <col min="771" max="771" width="29.33203125" bestFit="1" customWidth="1"/>
    <col min="772" max="772" width="13.83203125" bestFit="1" customWidth="1"/>
    <col min="773" max="832" width="11.5" bestFit="1" customWidth="1"/>
    <col min="833" max="833" width="5" bestFit="1" customWidth="1"/>
    <col min="834" max="1024" width="8.83203125" customWidth="1"/>
    <col min="1025" max="1025" width="44" bestFit="1" customWidth="1"/>
    <col min="1026" max="1026" width="25.6640625" bestFit="1" customWidth="1"/>
    <col min="1027" max="1027" width="29.33203125" bestFit="1" customWidth="1"/>
    <col min="1028" max="1028" width="13.83203125" bestFit="1" customWidth="1"/>
    <col min="1029" max="1088" width="11.5" bestFit="1" customWidth="1"/>
    <col min="1089" max="1089" width="5" bestFit="1" customWidth="1"/>
    <col min="1090" max="1280" width="8.83203125" customWidth="1"/>
    <col min="1281" max="1281" width="44" bestFit="1" customWidth="1"/>
    <col min="1282" max="1282" width="25.6640625" bestFit="1" customWidth="1"/>
    <col min="1283" max="1283" width="29.33203125" bestFit="1" customWidth="1"/>
    <col min="1284" max="1284" width="13.83203125" bestFit="1" customWidth="1"/>
    <col min="1285" max="1344" width="11.5" bestFit="1" customWidth="1"/>
    <col min="1345" max="1345" width="5" bestFit="1" customWidth="1"/>
    <col min="1346" max="1536" width="8.83203125" customWidth="1"/>
    <col min="1537" max="1537" width="44" bestFit="1" customWidth="1"/>
    <col min="1538" max="1538" width="25.6640625" bestFit="1" customWidth="1"/>
    <col min="1539" max="1539" width="29.33203125" bestFit="1" customWidth="1"/>
    <col min="1540" max="1540" width="13.83203125" bestFit="1" customWidth="1"/>
    <col min="1541" max="1600" width="11.5" bestFit="1" customWidth="1"/>
    <col min="1601" max="1601" width="5" bestFit="1" customWidth="1"/>
    <col min="1602" max="1792" width="8.83203125" customWidth="1"/>
    <col min="1793" max="1793" width="44" bestFit="1" customWidth="1"/>
    <col min="1794" max="1794" width="25.6640625" bestFit="1" customWidth="1"/>
    <col min="1795" max="1795" width="29.33203125" bestFit="1" customWidth="1"/>
    <col min="1796" max="1796" width="13.83203125" bestFit="1" customWidth="1"/>
    <col min="1797" max="1856" width="11.5" bestFit="1" customWidth="1"/>
    <col min="1857" max="1857" width="5" bestFit="1" customWidth="1"/>
    <col min="1858" max="2048" width="8.83203125" customWidth="1"/>
    <col min="2049" max="2049" width="44" bestFit="1" customWidth="1"/>
    <col min="2050" max="2050" width="25.6640625" bestFit="1" customWidth="1"/>
    <col min="2051" max="2051" width="29.33203125" bestFit="1" customWidth="1"/>
    <col min="2052" max="2052" width="13.83203125" bestFit="1" customWidth="1"/>
    <col min="2053" max="2112" width="11.5" bestFit="1" customWidth="1"/>
    <col min="2113" max="2113" width="5" bestFit="1" customWidth="1"/>
    <col min="2114" max="2304" width="8.83203125" customWidth="1"/>
    <col min="2305" max="2305" width="44" bestFit="1" customWidth="1"/>
    <col min="2306" max="2306" width="25.6640625" bestFit="1" customWidth="1"/>
    <col min="2307" max="2307" width="29.33203125" bestFit="1" customWidth="1"/>
    <col min="2308" max="2308" width="13.83203125" bestFit="1" customWidth="1"/>
    <col min="2309" max="2368" width="11.5" bestFit="1" customWidth="1"/>
    <col min="2369" max="2369" width="5" bestFit="1" customWidth="1"/>
    <col min="2370" max="2560" width="8.83203125" customWidth="1"/>
    <col min="2561" max="2561" width="44" bestFit="1" customWidth="1"/>
    <col min="2562" max="2562" width="25.6640625" bestFit="1" customWidth="1"/>
    <col min="2563" max="2563" width="29.33203125" bestFit="1" customWidth="1"/>
    <col min="2564" max="2564" width="13.83203125" bestFit="1" customWidth="1"/>
    <col min="2565" max="2624" width="11.5" bestFit="1" customWidth="1"/>
    <col min="2625" max="2625" width="5" bestFit="1" customWidth="1"/>
    <col min="2626" max="2816" width="8.83203125" customWidth="1"/>
    <col min="2817" max="2817" width="44" bestFit="1" customWidth="1"/>
    <col min="2818" max="2818" width="25.6640625" bestFit="1" customWidth="1"/>
    <col min="2819" max="2819" width="29.33203125" bestFit="1" customWidth="1"/>
    <col min="2820" max="2820" width="13.83203125" bestFit="1" customWidth="1"/>
    <col min="2821" max="2880" width="11.5" bestFit="1" customWidth="1"/>
    <col min="2881" max="2881" width="5" bestFit="1" customWidth="1"/>
    <col min="2882" max="3072" width="8.83203125" customWidth="1"/>
    <col min="3073" max="3073" width="44" bestFit="1" customWidth="1"/>
    <col min="3074" max="3074" width="25.6640625" bestFit="1" customWidth="1"/>
    <col min="3075" max="3075" width="29.33203125" bestFit="1" customWidth="1"/>
    <col min="3076" max="3076" width="13.83203125" bestFit="1" customWidth="1"/>
    <col min="3077" max="3136" width="11.5" bestFit="1" customWidth="1"/>
    <col min="3137" max="3137" width="5" bestFit="1" customWidth="1"/>
    <col min="3138" max="3328" width="8.83203125" customWidth="1"/>
    <col min="3329" max="3329" width="44" bestFit="1" customWidth="1"/>
    <col min="3330" max="3330" width="25.6640625" bestFit="1" customWidth="1"/>
    <col min="3331" max="3331" width="29.33203125" bestFit="1" customWidth="1"/>
    <col min="3332" max="3332" width="13.83203125" bestFit="1" customWidth="1"/>
    <col min="3333" max="3392" width="11.5" bestFit="1" customWidth="1"/>
    <col min="3393" max="3393" width="5" bestFit="1" customWidth="1"/>
    <col min="3394" max="3584" width="8.83203125" customWidth="1"/>
    <col min="3585" max="3585" width="44" bestFit="1" customWidth="1"/>
    <col min="3586" max="3586" width="25.6640625" bestFit="1" customWidth="1"/>
    <col min="3587" max="3587" width="29.33203125" bestFit="1" customWidth="1"/>
    <col min="3588" max="3588" width="13.83203125" bestFit="1" customWidth="1"/>
    <col min="3589" max="3648" width="11.5" bestFit="1" customWidth="1"/>
    <col min="3649" max="3649" width="5" bestFit="1" customWidth="1"/>
    <col min="3650" max="3840" width="8.83203125" customWidth="1"/>
    <col min="3841" max="3841" width="44" bestFit="1" customWidth="1"/>
    <col min="3842" max="3842" width="25.6640625" bestFit="1" customWidth="1"/>
    <col min="3843" max="3843" width="29.33203125" bestFit="1" customWidth="1"/>
    <col min="3844" max="3844" width="13.83203125" bestFit="1" customWidth="1"/>
    <col min="3845" max="3904" width="11.5" bestFit="1" customWidth="1"/>
    <col min="3905" max="3905" width="5" bestFit="1" customWidth="1"/>
    <col min="3906" max="4096" width="8.83203125" customWidth="1"/>
    <col min="4097" max="4097" width="44" bestFit="1" customWidth="1"/>
    <col min="4098" max="4098" width="25.6640625" bestFit="1" customWidth="1"/>
    <col min="4099" max="4099" width="29.33203125" bestFit="1" customWidth="1"/>
    <col min="4100" max="4100" width="13.83203125" bestFit="1" customWidth="1"/>
    <col min="4101" max="4160" width="11.5" bestFit="1" customWidth="1"/>
    <col min="4161" max="4161" width="5" bestFit="1" customWidth="1"/>
    <col min="4162" max="4352" width="8.83203125" customWidth="1"/>
    <col min="4353" max="4353" width="44" bestFit="1" customWidth="1"/>
    <col min="4354" max="4354" width="25.6640625" bestFit="1" customWidth="1"/>
    <col min="4355" max="4355" width="29.33203125" bestFit="1" customWidth="1"/>
    <col min="4356" max="4356" width="13.83203125" bestFit="1" customWidth="1"/>
    <col min="4357" max="4416" width="11.5" bestFit="1" customWidth="1"/>
    <col min="4417" max="4417" width="5" bestFit="1" customWidth="1"/>
    <col min="4418" max="4608" width="8.83203125" customWidth="1"/>
    <col min="4609" max="4609" width="44" bestFit="1" customWidth="1"/>
    <col min="4610" max="4610" width="25.6640625" bestFit="1" customWidth="1"/>
    <col min="4611" max="4611" width="29.33203125" bestFit="1" customWidth="1"/>
    <col min="4612" max="4612" width="13.83203125" bestFit="1" customWidth="1"/>
    <col min="4613" max="4672" width="11.5" bestFit="1" customWidth="1"/>
    <col min="4673" max="4673" width="5" bestFit="1" customWidth="1"/>
    <col min="4674" max="4864" width="8.83203125" customWidth="1"/>
    <col min="4865" max="4865" width="44" bestFit="1" customWidth="1"/>
    <col min="4866" max="4866" width="25.6640625" bestFit="1" customWidth="1"/>
    <col min="4867" max="4867" width="29.33203125" bestFit="1" customWidth="1"/>
    <col min="4868" max="4868" width="13.83203125" bestFit="1" customWidth="1"/>
    <col min="4869" max="4928" width="11.5" bestFit="1" customWidth="1"/>
    <col min="4929" max="4929" width="5" bestFit="1" customWidth="1"/>
    <col min="4930" max="5120" width="8.83203125" customWidth="1"/>
    <col min="5121" max="5121" width="44" bestFit="1" customWidth="1"/>
    <col min="5122" max="5122" width="25.6640625" bestFit="1" customWidth="1"/>
    <col min="5123" max="5123" width="29.33203125" bestFit="1" customWidth="1"/>
    <col min="5124" max="5124" width="13.83203125" bestFit="1" customWidth="1"/>
    <col min="5125" max="5184" width="11.5" bestFit="1" customWidth="1"/>
    <col min="5185" max="5185" width="5" bestFit="1" customWidth="1"/>
    <col min="5186" max="5376" width="8.83203125" customWidth="1"/>
    <col min="5377" max="5377" width="44" bestFit="1" customWidth="1"/>
    <col min="5378" max="5378" width="25.6640625" bestFit="1" customWidth="1"/>
    <col min="5379" max="5379" width="29.33203125" bestFit="1" customWidth="1"/>
    <col min="5380" max="5380" width="13.83203125" bestFit="1" customWidth="1"/>
    <col min="5381" max="5440" width="11.5" bestFit="1" customWidth="1"/>
    <col min="5441" max="5441" width="5" bestFit="1" customWidth="1"/>
    <col min="5442" max="5632" width="8.83203125" customWidth="1"/>
    <col min="5633" max="5633" width="44" bestFit="1" customWidth="1"/>
    <col min="5634" max="5634" width="25.6640625" bestFit="1" customWidth="1"/>
    <col min="5635" max="5635" width="29.33203125" bestFit="1" customWidth="1"/>
    <col min="5636" max="5636" width="13.83203125" bestFit="1" customWidth="1"/>
    <col min="5637" max="5696" width="11.5" bestFit="1" customWidth="1"/>
    <col min="5697" max="5697" width="5" bestFit="1" customWidth="1"/>
    <col min="5698" max="5888" width="8.83203125" customWidth="1"/>
    <col min="5889" max="5889" width="44" bestFit="1" customWidth="1"/>
    <col min="5890" max="5890" width="25.6640625" bestFit="1" customWidth="1"/>
    <col min="5891" max="5891" width="29.33203125" bestFit="1" customWidth="1"/>
    <col min="5892" max="5892" width="13.83203125" bestFit="1" customWidth="1"/>
    <col min="5893" max="5952" width="11.5" bestFit="1" customWidth="1"/>
    <col min="5953" max="5953" width="5" bestFit="1" customWidth="1"/>
    <col min="5954" max="6144" width="8.83203125" customWidth="1"/>
    <col min="6145" max="6145" width="44" bestFit="1" customWidth="1"/>
    <col min="6146" max="6146" width="25.6640625" bestFit="1" customWidth="1"/>
    <col min="6147" max="6147" width="29.33203125" bestFit="1" customWidth="1"/>
    <col min="6148" max="6148" width="13.83203125" bestFit="1" customWidth="1"/>
    <col min="6149" max="6208" width="11.5" bestFit="1" customWidth="1"/>
    <col min="6209" max="6209" width="5" bestFit="1" customWidth="1"/>
    <col min="6210" max="6400" width="8.83203125" customWidth="1"/>
    <col min="6401" max="6401" width="44" bestFit="1" customWidth="1"/>
    <col min="6402" max="6402" width="25.6640625" bestFit="1" customWidth="1"/>
    <col min="6403" max="6403" width="29.33203125" bestFit="1" customWidth="1"/>
    <col min="6404" max="6404" width="13.83203125" bestFit="1" customWidth="1"/>
    <col min="6405" max="6464" width="11.5" bestFit="1" customWidth="1"/>
    <col min="6465" max="6465" width="5" bestFit="1" customWidth="1"/>
    <col min="6466" max="6656" width="8.83203125" customWidth="1"/>
    <col min="6657" max="6657" width="44" bestFit="1" customWidth="1"/>
    <col min="6658" max="6658" width="25.6640625" bestFit="1" customWidth="1"/>
    <col min="6659" max="6659" width="29.33203125" bestFit="1" customWidth="1"/>
    <col min="6660" max="6660" width="13.83203125" bestFit="1" customWidth="1"/>
    <col min="6661" max="6720" width="11.5" bestFit="1" customWidth="1"/>
    <col min="6721" max="6721" width="5" bestFit="1" customWidth="1"/>
    <col min="6722" max="6912" width="8.83203125" customWidth="1"/>
    <col min="6913" max="6913" width="44" bestFit="1" customWidth="1"/>
    <col min="6914" max="6914" width="25.6640625" bestFit="1" customWidth="1"/>
    <col min="6915" max="6915" width="29.33203125" bestFit="1" customWidth="1"/>
    <col min="6916" max="6916" width="13.83203125" bestFit="1" customWidth="1"/>
    <col min="6917" max="6976" width="11.5" bestFit="1" customWidth="1"/>
    <col min="6977" max="6977" width="5" bestFit="1" customWidth="1"/>
    <col min="6978" max="7168" width="8.83203125" customWidth="1"/>
    <col min="7169" max="7169" width="44" bestFit="1" customWidth="1"/>
    <col min="7170" max="7170" width="25.6640625" bestFit="1" customWidth="1"/>
    <col min="7171" max="7171" width="29.33203125" bestFit="1" customWidth="1"/>
    <col min="7172" max="7172" width="13.83203125" bestFit="1" customWidth="1"/>
    <col min="7173" max="7232" width="11.5" bestFit="1" customWidth="1"/>
    <col min="7233" max="7233" width="5" bestFit="1" customWidth="1"/>
    <col min="7234" max="7424" width="8.83203125" customWidth="1"/>
    <col min="7425" max="7425" width="44" bestFit="1" customWidth="1"/>
    <col min="7426" max="7426" width="25.6640625" bestFit="1" customWidth="1"/>
    <col min="7427" max="7427" width="29.33203125" bestFit="1" customWidth="1"/>
    <col min="7428" max="7428" width="13.83203125" bestFit="1" customWidth="1"/>
    <col min="7429" max="7488" width="11.5" bestFit="1" customWidth="1"/>
    <col min="7489" max="7489" width="5" bestFit="1" customWidth="1"/>
    <col min="7490" max="7680" width="8.83203125" customWidth="1"/>
    <col min="7681" max="7681" width="44" bestFit="1" customWidth="1"/>
    <col min="7682" max="7682" width="25.6640625" bestFit="1" customWidth="1"/>
    <col min="7683" max="7683" width="29.33203125" bestFit="1" customWidth="1"/>
    <col min="7684" max="7684" width="13.83203125" bestFit="1" customWidth="1"/>
    <col min="7685" max="7744" width="11.5" bestFit="1" customWidth="1"/>
    <col min="7745" max="7745" width="5" bestFit="1" customWidth="1"/>
    <col min="7746" max="7936" width="8.83203125" customWidth="1"/>
    <col min="7937" max="7937" width="44" bestFit="1" customWidth="1"/>
    <col min="7938" max="7938" width="25.6640625" bestFit="1" customWidth="1"/>
    <col min="7939" max="7939" width="29.33203125" bestFit="1" customWidth="1"/>
    <col min="7940" max="7940" width="13.83203125" bestFit="1" customWidth="1"/>
    <col min="7941" max="8000" width="11.5" bestFit="1" customWidth="1"/>
    <col min="8001" max="8001" width="5" bestFit="1" customWidth="1"/>
    <col min="8002" max="8192" width="8.83203125" customWidth="1"/>
    <col min="8193" max="8193" width="44" bestFit="1" customWidth="1"/>
    <col min="8194" max="8194" width="25.6640625" bestFit="1" customWidth="1"/>
    <col min="8195" max="8195" width="29.33203125" bestFit="1" customWidth="1"/>
    <col min="8196" max="8196" width="13.83203125" bestFit="1" customWidth="1"/>
    <col min="8197" max="8256" width="11.5" bestFit="1" customWidth="1"/>
    <col min="8257" max="8257" width="5" bestFit="1" customWidth="1"/>
    <col min="8258" max="8448" width="8.83203125" customWidth="1"/>
    <col min="8449" max="8449" width="44" bestFit="1" customWidth="1"/>
    <col min="8450" max="8450" width="25.6640625" bestFit="1" customWidth="1"/>
    <col min="8451" max="8451" width="29.33203125" bestFit="1" customWidth="1"/>
    <col min="8452" max="8452" width="13.83203125" bestFit="1" customWidth="1"/>
    <col min="8453" max="8512" width="11.5" bestFit="1" customWidth="1"/>
    <col min="8513" max="8513" width="5" bestFit="1" customWidth="1"/>
    <col min="8514" max="8704" width="8.83203125" customWidth="1"/>
    <col min="8705" max="8705" width="44" bestFit="1" customWidth="1"/>
    <col min="8706" max="8706" width="25.6640625" bestFit="1" customWidth="1"/>
    <col min="8707" max="8707" width="29.33203125" bestFit="1" customWidth="1"/>
    <col min="8708" max="8708" width="13.83203125" bestFit="1" customWidth="1"/>
    <col min="8709" max="8768" width="11.5" bestFit="1" customWidth="1"/>
    <col min="8769" max="8769" width="5" bestFit="1" customWidth="1"/>
    <col min="8770" max="8960" width="8.83203125" customWidth="1"/>
    <col min="8961" max="8961" width="44" bestFit="1" customWidth="1"/>
    <col min="8962" max="8962" width="25.6640625" bestFit="1" customWidth="1"/>
    <col min="8963" max="8963" width="29.33203125" bestFit="1" customWidth="1"/>
    <col min="8964" max="8964" width="13.83203125" bestFit="1" customWidth="1"/>
    <col min="8965" max="9024" width="11.5" bestFit="1" customWidth="1"/>
    <col min="9025" max="9025" width="5" bestFit="1" customWidth="1"/>
    <col min="9026" max="9216" width="8.83203125" customWidth="1"/>
    <col min="9217" max="9217" width="44" bestFit="1" customWidth="1"/>
    <col min="9218" max="9218" width="25.6640625" bestFit="1" customWidth="1"/>
    <col min="9219" max="9219" width="29.33203125" bestFit="1" customWidth="1"/>
    <col min="9220" max="9220" width="13.83203125" bestFit="1" customWidth="1"/>
    <col min="9221" max="9280" width="11.5" bestFit="1" customWidth="1"/>
    <col min="9281" max="9281" width="5" bestFit="1" customWidth="1"/>
    <col min="9282" max="9472" width="8.83203125" customWidth="1"/>
    <col min="9473" max="9473" width="44" bestFit="1" customWidth="1"/>
    <col min="9474" max="9474" width="25.6640625" bestFit="1" customWidth="1"/>
    <col min="9475" max="9475" width="29.33203125" bestFit="1" customWidth="1"/>
    <col min="9476" max="9476" width="13.83203125" bestFit="1" customWidth="1"/>
    <col min="9477" max="9536" width="11.5" bestFit="1" customWidth="1"/>
    <col min="9537" max="9537" width="5" bestFit="1" customWidth="1"/>
    <col min="9538" max="9728" width="8.83203125" customWidth="1"/>
    <col min="9729" max="9729" width="44" bestFit="1" customWidth="1"/>
    <col min="9730" max="9730" width="25.6640625" bestFit="1" customWidth="1"/>
    <col min="9731" max="9731" width="29.33203125" bestFit="1" customWidth="1"/>
    <col min="9732" max="9732" width="13.83203125" bestFit="1" customWidth="1"/>
    <col min="9733" max="9792" width="11.5" bestFit="1" customWidth="1"/>
    <col min="9793" max="9793" width="5" bestFit="1" customWidth="1"/>
    <col min="9794" max="9984" width="8.83203125" customWidth="1"/>
    <col min="9985" max="9985" width="44" bestFit="1" customWidth="1"/>
    <col min="9986" max="9986" width="25.6640625" bestFit="1" customWidth="1"/>
    <col min="9987" max="9987" width="29.33203125" bestFit="1" customWidth="1"/>
    <col min="9988" max="9988" width="13.83203125" bestFit="1" customWidth="1"/>
    <col min="9989" max="10048" width="11.5" bestFit="1" customWidth="1"/>
    <col min="10049" max="10049" width="5" bestFit="1" customWidth="1"/>
    <col min="10050" max="10240" width="8.83203125" customWidth="1"/>
    <col min="10241" max="10241" width="44" bestFit="1" customWidth="1"/>
    <col min="10242" max="10242" width="25.6640625" bestFit="1" customWidth="1"/>
    <col min="10243" max="10243" width="29.33203125" bestFit="1" customWidth="1"/>
    <col min="10244" max="10244" width="13.83203125" bestFit="1" customWidth="1"/>
    <col min="10245" max="10304" width="11.5" bestFit="1" customWidth="1"/>
    <col min="10305" max="10305" width="5" bestFit="1" customWidth="1"/>
    <col min="10306" max="10496" width="8.83203125" customWidth="1"/>
    <col min="10497" max="10497" width="44" bestFit="1" customWidth="1"/>
    <col min="10498" max="10498" width="25.6640625" bestFit="1" customWidth="1"/>
    <col min="10499" max="10499" width="29.33203125" bestFit="1" customWidth="1"/>
    <col min="10500" max="10500" width="13.83203125" bestFit="1" customWidth="1"/>
    <col min="10501" max="10560" width="11.5" bestFit="1" customWidth="1"/>
    <col min="10561" max="10561" width="5" bestFit="1" customWidth="1"/>
    <col min="10562" max="10752" width="8.83203125" customWidth="1"/>
    <col min="10753" max="10753" width="44" bestFit="1" customWidth="1"/>
    <col min="10754" max="10754" width="25.6640625" bestFit="1" customWidth="1"/>
    <col min="10755" max="10755" width="29.33203125" bestFit="1" customWidth="1"/>
    <col min="10756" max="10756" width="13.83203125" bestFit="1" customWidth="1"/>
    <col min="10757" max="10816" width="11.5" bestFit="1" customWidth="1"/>
    <col min="10817" max="10817" width="5" bestFit="1" customWidth="1"/>
    <col min="10818" max="11008" width="8.83203125" customWidth="1"/>
    <col min="11009" max="11009" width="44" bestFit="1" customWidth="1"/>
    <col min="11010" max="11010" width="25.6640625" bestFit="1" customWidth="1"/>
    <col min="11011" max="11011" width="29.33203125" bestFit="1" customWidth="1"/>
    <col min="11012" max="11012" width="13.83203125" bestFit="1" customWidth="1"/>
    <col min="11013" max="11072" width="11.5" bestFit="1" customWidth="1"/>
    <col min="11073" max="11073" width="5" bestFit="1" customWidth="1"/>
    <col min="11074" max="11264" width="8.83203125" customWidth="1"/>
    <col min="11265" max="11265" width="44" bestFit="1" customWidth="1"/>
    <col min="11266" max="11266" width="25.6640625" bestFit="1" customWidth="1"/>
    <col min="11267" max="11267" width="29.33203125" bestFit="1" customWidth="1"/>
    <col min="11268" max="11268" width="13.83203125" bestFit="1" customWidth="1"/>
    <col min="11269" max="11328" width="11.5" bestFit="1" customWidth="1"/>
    <col min="11329" max="11329" width="5" bestFit="1" customWidth="1"/>
    <col min="11330" max="11520" width="8.83203125" customWidth="1"/>
    <col min="11521" max="11521" width="44" bestFit="1" customWidth="1"/>
    <col min="11522" max="11522" width="25.6640625" bestFit="1" customWidth="1"/>
    <col min="11523" max="11523" width="29.33203125" bestFit="1" customWidth="1"/>
    <col min="11524" max="11524" width="13.83203125" bestFit="1" customWidth="1"/>
    <col min="11525" max="11584" width="11.5" bestFit="1" customWidth="1"/>
    <col min="11585" max="11585" width="5" bestFit="1" customWidth="1"/>
    <col min="11586" max="11776" width="8.83203125" customWidth="1"/>
    <col min="11777" max="11777" width="44" bestFit="1" customWidth="1"/>
    <col min="11778" max="11778" width="25.6640625" bestFit="1" customWidth="1"/>
    <col min="11779" max="11779" width="29.33203125" bestFit="1" customWidth="1"/>
    <col min="11780" max="11780" width="13.83203125" bestFit="1" customWidth="1"/>
    <col min="11781" max="11840" width="11.5" bestFit="1" customWidth="1"/>
    <col min="11841" max="11841" width="5" bestFit="1" customWidth="1"/>
    <col min="11842" max="12032" width="8.83203125" customWidth="1"/>
    <col min="12033" max="12033" width="44" bestFit="1" customWidth="1"/>
    <col min="12034" max="12034" width="25.6640625" bestFit="1" customWidth="1"/>
    <col min="12035" max="12035" width="29.33203125" bestFit="1" customWidth="1"/>
    <col min="12036" max="12036" width="13.83203125" bestFit="1" customWidth="1"/>
    <col min="12037" max="12096" width="11.5" bestFit="1" customWidth="1"/>
    <col min="12097" max="12097" width="5" bestFit="1" customWidth="1"/>
    <col min="12098" max="12288" width="8.83203125" customWidth="1"/>
    <col min="12289" max="12289" width="44" bestFit="1" customWidth="1"/>
    <col min="12290" max="12290" width="25.6640625" bestFit="1" customWidth="1"/>
    <col min="12291" max="12291" width="29.33203125" bestFit="1" customWidth="1"/>
    <col min="12292" max="12292" width="13.83203125" bestFit="1" customWidth="1"/>
    <col min="12293" max="12352" width="11.5" bestFit="1" customWidth="1"/>
    <col min="12353" max="12353" width="5" bestFit="1" customWidth="1"/>
    <col min="12354" max="12544" width="8.83203125" customWidth="1"/>
    <col min="12545" max="12545" width="44" bestFit="1" customWidth="1"/>
    <col min="12546" max="12546" width="25.6640625" bestFit="1" customWidth="1"/>
    <col min="12547" max="12547" width="29.33203125" bestFit="1" customWidth="1"/>
    <col min="12548" max="12548" width="13.83203125" bestFit="1" customWidth="1"/>
    <col min="12549" max="12608" width="11.5" bestFit="1" customWidth="1"/>
    <col min="12609" max="12609" width="5" bestFit="1" customWidth="1"/>
    <col min="12610" max="12800" width="8.83203125" customWidth="1"/>
    <col min="12801" max="12801" width="44" bestFit="1" customWidth="1"/>
    <col min="12802" max="12802" width="25.6640625" bestFit="1" customWidth="1"/>
    <col min="12803" max="12803" width="29.33203125" bestFit="1" customWidth="1"/>
    <col min="12804" max="12804" width="13.83203125" bestFit="1" customWidth="1"/>
    <col min="12805" max="12864" width="11.5" bestFit="1" customWidth="1"/>
    <col min="12865" max="12865" width="5" bestFit="1" customWidth="1"/>
    <col min="12866" max="13056" width="8.83203125" customWidth="1"/>
    <col min="13057" max="13057" width="44" bestFit="1" customWidth="1"/>
    <col min="13058" max="13058" width="25.6640625" bestFit="1" customWidth="1"/>
    <col min="13059" max="13059" width="29.33203125" bestFit="1" customWidth="1"/>
    <col min="13060" max="13060" width="13.83203125" bestFit="1" customWidth="1"/>
    <col min="13061" max="13120" width="11.5" bestFit="1" customWidth="1"/>
    <col min="13121" max="13121" width="5" bestFit="1" customWidth="1"/>
    <col min="13122" max="13312" width="8.83203125" customWidth="1"/>
    <col min="13313" max="13313" width="44" bestFit="1" customWidth="1"/>
    <col min="13314" max="13314" width="25.6640625" bestFit="1" customWidth="1"/>
    <col min="13315" max="13315" width="29.33203125" bestFit="1" customWidth="1"/>
    <col min="13316" max="13316" width="13.83203125" bestFit="1" customWidth="1"/>
    <col min="13317" max="13376" width="11.5" bestFit="1" customWidth="1"/>
    <col min="13377" max="13377" width="5" bestFit="1" customWidth="1"/>
    <col min="13378" max="13568" width="8.83203125" customWidth="1"/>
    <col min="13569" max="13569" width="44" bestFit="1" customWidth="1"/>
    <col min="13570" max="13570" width="25.6640625" bestFit="1" customWidth="1"/>
    <col min="13571" max="13571" width="29.33203125" bestFit="1" customWidth="1"/>
    <col min="13572" max="13572" width="13.83203125" bestFit="1" customWidth="1"/>
    <col min="13573" max="13632" width="11.5" bestFit="1" customWidth="1"/>
    <col min="13633" max="13633" width="5" bestFit="1" customWidth="1"/>
    <col min="13634" max="13824" width="8.83203125" customWidth="1"/>
    <col min="13825" max="13825" width="44" bestFit="1" customWidth="1"/>
    <col min="13826" max="13826" width="25.6640625" bestFit="1" customWidth="1"/>
    <col min="13827" max="13827" width="29.33203125" bestFit="1" customWidth="1"/>
    <col min="13828" max="13828" width="13.83203125" bestFit="1" customWidth="1"/>
    <col min="13829" max="13888" width="11.5" bestFit="1" customWidth="1"/>
    <col min="13889" max="13889" width="5" bestFit="1" customWidth="1"/>
    <col min="13890" max="14080" width="8.83203125" customWidth="1"/>
    <col min="14081" max="14081" width="44" bestFit="1" customWidth="1"/>
    <col min="14082" max="14082" width="25.6640625" bestFit="1" customWidth="1"/>
    <col min="14083" max="14083" width="29.33203125" bestFit="1" customWidth="1"/>
    <col min="14084" max="14084" width="13.83203125" bestFit="1" customWidth="1"/>
    <col min="14085" max="14144" width="11.5" bestFit="1" customWidth="1"/>
    <col min="14145" max="14145" width="5" bestFit="1" customWidth="1"/>
    <col min="14146" max="14336" width="8.83203125" customWidth="1"/>
    <col min="14337" max="14337" width="44" bestFit="1" customWidth="1"/>
    <col min="14338" max="14338" width="25.6640625" bestFit="1" customWidth="1"/>
    <col min="14339" max="14339" width="29.33203125" bestFit="1" customWidth="1"/>
    <col min="14340" max="14340" width="13.83203125" bestFit="1" customWidth="1"/>
    <col min="14341" max="14400" width="11.5" bestFit="1" customWidth="1"/>
    <col min="14401" max="14401" width="5" bestFit="1" customWidth="1"/>
    <col min="14402" max="14592" width="8.83203125" customWidth="1"/>
    <col min="14593" max="14593" width="44" bestFit="1" customWidth="1"/>
    <col min="14594" max="14594" width="25.6640625" bestFit="1" customWidth="1"/>
    <col min="14595" max="14595" width="29.33203125" bestFit="1" customWidth="1"/>
    <col min="14596" max="14596" width="13.83203125" bestFit="1" customWidth="1"/>
    <col min="14597" max="14656" width="11.5" bestFit="1" customWidth="1"/>
    <col min="14657" max="14657" width="5" bestFit="1" customWidth="1"/>
    <col min="14658" max="14848" width="8.83203125" customWidth="1"/>
    <col min="14849" max="14849" width="44" bestFit="1" customWidth="1"/>
    <col min="14850" max="14850" width="25.6640625" bestFit="1" customWidth="1"/>
    <col min="14851" max="14851" width="29.33203125" bestFit="1" customWidth="1"/>
    <col min="14852" max="14852" width="13.83203125" bestFit="1" customWidth="1"/>
    <col min="14853" max="14912" width="11.5" bestFit="1" customWidth="1"/>
    <col min="14913" max="14913" width="5" bestFit="1" customWidth="1"/>
    <col min="14914" max="15104" width="8.83203125" customWidth="1"/>
    <col min="15105" max="15105" width="44" bestFit="1" customWidth="1"/>
    <col min="15106" max="15106" width="25.6640625" bestFit="1" customWidth="1"/>
    <col min="15107" max="15107" width="29.33203125" bestFit="1" customWidth="1"/>
    <col min="15108" max="15108" width="13.83203125" bestFit="1" customWidth="1"/>
    <col min="15109" max="15168" width="11.5" bestFit="1" customWidth="1"/>
    <col min="15169" max="15169" width="5" bestFit="1" customWidth="1"/>
    <col min="15170" max="15360" width="8.83203125" customWidth="1"/>
    <col min="15361" max="15361" width="44" bestFit="1" customWidth="1"/>
    <col min="15362" max="15362" width="25.6640625" bestFit="1" customWidth="1"/>
    <col min="15363" max="15363" width="29.33203125" bestFit="1" customWidth="1"/>
    <col min="15364" max="15364" width="13.83203125" bestFit="1" customWidth="1"/>
    <col min="15365" max="15424" width="11.5" bestFit="1" customWidth="1"/>
    <col min="15425" max="15425" width="5" bestFit="1" customWidth="1"/>
    <col min="15426" max="15616" width="8.83203125" customWidth="1"/>
    <col min="15617" max="15617" width="44" bestFit="1" customWidth="1"/>
    <col min="15618" max="15618" width="25.6640625" bestFit="1" customWidth="1"/>
    <col min="15619" max="15619" width="29.33203125" bestFit="1" customWidth="1"/>
    <col min="15620" max="15620" width="13.83203125" bestFit="1" customWidth="1"/>
    <col min="15621" max="15680" width="11.5" bestFit="1" customWidth="1"/>
    <col min="15681" max="15681" width="5" bestFit="1" customWidth="1"/>
    <col min="15682" max="15872" width="8.83203125" customWidth="1"/>
    <col min="15873" max="15873" width="44" bestFit="1" customWidth="1"/>
    <col min="15874" max="15874" width="25.6640625" bestFit="1" customWidth="1"/>
    <col min="15875" max="15875" width="29.33203125" bestFit="1" customWidth="1"/>
    <col min="15876" max="15876" width="13.83203125" bestFit="1" customWidth="1"/>
    <col min="15877" max="15936" width="11.5" bestFit="1" customWidth="1"/>
    <col min="15937" max="15937" width="5" bestFit="1" customWidth="1"/>
    <col min="15938" max="16128" width="8.83203125" customWidth="1"/>
    <col min="16129" max="16129" width="44" bestFit="1" customWidth="1"/>
    <col min="16130" max="16130" width="25.6640625" bestFit="1" customWidth="1"/>
    <col min="16131" max="16131" width="29.33203125" bestFit="1" customWidth="1"/>
    <col min="16132" max="16132" width="13.83203125" bestFit="1" customWidth="1"/>
    <col min="16133" max="16192" width="11.5" bestFit="1" customWidth="1"/>
    <col min="16193" max="16193" width="5" bestFit="1" customWidth="1"/>
    <col min="16194" max="16384" width="8.83203125" customWidth="1"/>
  </cols>
  <sheetData>
    <row r="1" spans="1:65" x14ac:dyDescent="0.2">
      <c r="A1" t="s">
        <v>792</v>
      </c>
      <c r="B1" t="s">
        <v>793</v>
      </c>
    </row>
    <row r="2" spans="1:65" x14ac:dyDescent="0.2">
      <c r="A2" t="s">
        <v>794</v>
      </c>
      <c r="B2" s="53">
        <v>44377</v>
      </c>
    </row>
    <row r="4" spans="1:65" x14ac:dyDescent="0.2">
      <c r="A4" t="s">
        <v>193</v>
      </c>
      <c r="B4" t="s">
        <v>194</v>
      </c>
      <c r="C4" t="s">
        <v>195</v>
      </c>
      <c r="D4" t="s">
        <v>196</v>
      </c>
      <c r="E4" t="s">
        <v>197</v>
      </c>
      <c r="F4" t="s">
        <v>198</v>
      </c>
      <c r="G4" t="s">
        <v>199</v>
      </c>
      <c r="H4" t="s">
        <v>200</v>
      </c>
      <c r="I4" t="s">
        <v>201</v>
      </c>
      <c r="J4" t="s">
        <v>202</v>
      </c>
      <c r="K4" t="s">
        <v>203</v>
      </c>
      <c r="L4" t="s">
        <v>204</v>
      </c>
      <c r="M4" t="s">
        <v>205</v>
      </c>
      <c r="N4" t="s">
        <v>206</v>
      </c>
      <c r="O4" t="s">
        <v>207</v>
      </c>
      <c r="P4" t="s">
        <v>208</v>
      </c>
      <c r="Q4" t="s">
        <v>209</v>
      </c>
      <c r="R4" t="s">
        <v>210</v>
      </c>
      <c r="S4" t="s">
        <v>211</v>
      </c>
      <c r="T4" t="s">
        <v>212</v>
      </c>
      <c r="U4" t="s">
        <v>213</v>
      </c>
      <c r="V4" t="s">
        <v>214</v>
      </c>
      <c r="W4" t="s">
        <v>215</v>
      </c>
      <c r="X4" t="s">
        <v>216</v>
      </c>
      <c r="Y4" t="s">
        <v>217</v>
      </c>
      <c r="Z4" t="s">
        <v>218</v>
      </c>
      <c r="AA4" t="s">
        <v>219</v>
      </c>
      <c r="AB4" t="s">
        <v>220</v>
      </c>
      <c r="AC4" t="s">
        <v>221</v>
      </c>
      <c r="AD4" t="s">
        <v>222</v>
      </c>
      <c r="AE4" t="s">
        <v>223</v>
      </c>
      <c r="AF4" t="s">
        <v>224</v>
      </c>
      <c r="AG4" t="s">
        <v>225</v>
      </c>
      <c r="AH4" t="s">
        <v>226</v>
      </c>
      <c r="AI4" t="s">
        <v>227</v>
      </c>
      <c r="AJ4" t="s">
        <v>228</v>
      </c>
      <c r="AK4" t="s">
        <v>229</v>
      </c>
      <c r="AL4" t="s">
        <v>230</v>
      </c>
      <c r="AM4" t="s">
        <v>231</v>
      </c>
      <c r="AN4" t="s">
        <v>232</v>
      </c>
      <c r="AO4" t="s">
        <v>233</v>
      </c>
      <c r="AP4" t="s">
        <v>234</v>
      </c>
      <c r="AQ4" t="s">
        <v>235</v>
      </c>
      <c r="AR4" t="s">
        <v>236</v>
      </c>
      <c r="AS4" t="s">
        <v>237</v>
      </c>
      <c r="AT4" t="s">
        <v>238</v>
      </c>
      <c r="AU4" t="s">
        <v>239</v>
      </c>
      <c r="AV4" t="s">
        <v>240</v>
      </c>
      <c r="AW4" t="s">
        <v>241</v>
      </c>
      <c r="AX4" t="s">
        <v>242</v>
      </c>
      <c r="AY4" t="s">
        <v>243</v>
      </c>
      <c r="AZ4" t="s">
        <v>244</v>
      </c>
      <c r="BA4" t="s">
        <v>245</v>
      </c>
      <c r="BB4" t="s">
        <v>246</v>
      </c>
      <c r="BC4" t="s">
        <v>247</v>
      </c>
      <c r="BD4" t="s">
        <v>248</v>
      </c>
      <c r="BE4" t="s">
        <v>249</v>
      </c>
      <c r="BF4" t="s">
        <v>250</v>
      </c>
      <c r="BG4" t="s">
        <v>251</v>
      </c>
      <c r="BH4" t="s">
        <v>252</v>
      </c>
      <c r="BI4" t="s">
        <v>253</v>
      </c>
      <c r="BJ4" t="s">
        <v>254</v>
      </c>
      <c r="BK4" t="s">
        <v>255</v>
      </c>
      <c r="BL4" t="s">
        <v>256</v>
      </c>
      <c r="BM4" t="s">
        <v>257</v>
      </c>
    </row>
    <row r="5" spans="1:65" x14ac:dyDescent="0.2">
      <c r="A5" t="s">
        <v>258</v>
      </c>
      <c r="B5" t="s">
        <v>259</v>
      </c>
      <c r="C5" t="s">
        <v>795</v>
      </c>
      <c r="D5" t="s">
        <v>796</v>
      </c>
      <c r="E5">
        <v>35.679000000000002</v>
      </c>
      <c r="F5">
        <v>34.529000000000003</v>
      </c>
      <c r="G5">
        <v>33.32</v>
      </c>
      <c r="H5">
        <v>32.049999999999997</v>
      </c>
      <c r="I5">
        <v>30.736999999999998</v>
      </c>
      <c r="J5">
        <v>29.413</v>
      </c>
      <c r="K5">
        <v>28.120999999999999</v>
      </c>
      <c r="L5">
        <v>26.908000000000001</v>
      </c>
      <c r="M5">
        <v>25.817</v>
      </c>
      <c r="N5">
        <v>24.872</v>
      </c>
      <c r="O5">
        <v>24.099</v>
      </c>
      <c r="P5">
        <v>23.504999999999999</v>
      </c>
      <c r="Q5">
        <v>23.068000000000001</v>
      </c>
      <c r="R5">
        <v>22.76</v>
      </c>
      <c r="S5">
        <v>22.561</v>
      </c>
      <c r="T5">
        <v>22.452000000000002</v>
      </c>
      <c r="U5">
        <v>22.414000000000001</v>
      </c>
      <c r="V5">
        <v>22.423999999999999</v>
      </c>
      <c r="W5">
        <v>22.454000000000001</v>
      </c>
      <c r="X5">
        <v>22.478000000000002</v>
      </c>
      <c r="Y5">
        <v>22.472000000000001</v>
      </c>
      <c r="Z5">
        <v>22.423999999999999</v>
      </c>
      <c r="AA5">
        <v>22.329000000000001</v>
      </c>
      <c r="AB5">
        <v>22.187000000000001</v>
      </c>
      <c r="AC5">
        <v>21.989000000000001</v>
      </c>
      <c r="AD5">
        <v>21.725999999999999</v>
      </c>
      <c r="AE5">
        <v>21.396999999999998</v>
      </c>
      <c r="AF5">
        <v>21.007999999999999</v>
      </c>
      <c r="AG5">
        <v>20.57</v>
      </c>
      <c r="AH5">
        <v>20.088999999999999</v>
      </c>
      <c r="AI5">
        <v>19.571000000000002</v>
      </c>
      <c r="AJ5">
        <v>19.021000000000001</v>
      </c>
      <c r="AK5">
        <v>18.446000000000002</v>
      </c>
      <c r="AL5">
        <v>17.859000000000002</v>
      </c>
      <c r="AM5">
        <v>17.27</v>
      </c>
      <c r="AN5">
        <v>16.690999999999999</v>
      </c>
      <c r="AO5">
        <v>16.132000000000001</v>
      </c>
      <c r="AP5">
        <v>15.598000000000001</v>
      </c>
      <c r="AQ5">
        <v>15.09</v>
      </c>
      <c r="AR5">
        <v>14.615</v>
      </c>
      <c r="AS5">
        <v>14.173</v>
      </c>
      <c r="AT5">
        <v>13.762</v>
      </c>
      <c r="AU5">
        <v>13.375</v>
      </c>
      <c r="AV5">
        <v>13.01</v>
      </c>
      <c r="AW5">
        <v>12.667</v>
      </c>
      <c r="AX5">
        <v>12.348000000000001</v>
      </c>
      <c r="AY5">
        <v>12.053000000000001</v>
      </c>
      <c r="AZ5">
        <v>11.788</v>
      </c>
      <c r="BA5">
        <v>11.555999999999999</v>
      </c>
      <c r="BB5">
        <v>11.361000000000001</v>
      </c>
      <c r="BC5">
        <v>11.214</v>
      </c>
      <c r="BD5">
        <v>11.122999999999999</v>
      </c>
      <c r="BE5">
        <v>11.09</v>
      </c>
      <c r="BF5">
        <v>11.111000000000001</v>
      </c>
      <c r="BG5">
        <v>11.179</v>
      </c>
      <c r="BH5">
        <v>11.281000000000001</v>
      </c>
      <c r="BI5">
        <v>11.404</v>
      </c>
      <c r="BJ5">
        <v>11.532</v>
      </c>
      <c r="BK5">
        <v>11.651999999999999</v>
      </c>
      <c r="BL5">
        <v>11.756</v>
      </c>
    </row>
    <row r="6" spans="1:65" x14ac:dyDescent="0.2">
      <c r="A6" t="s">
        <v>262</v>
      </c>
      <c r="B6" t="s">
        <v>263</v>
      </c>
      <c r="C6" t="s">
        <v>795</v>
      </c>
      <c r="D6" t="s">
        <v>796</v>
      </c>
      <c r="E6">
        <v>47.340743344796685</v>
      </c>
      <c r="F6">
        <v>47.27973328688033</v>
      </c>
      <c r="G6">
        <v>47.23158036759191</v>
      </c>
      <c r="H6">
        <v>47.190352182890727</v>
      </c>
      <c r="I6">
        <v>47.128506084948484</v>
      </c>
      <c r="J6">
        <v>47.058970001796773</v>
      </c>
      <c r="K6">
        <v>47.009873558541095</v>
      </c>
      <c r="L6">
        <v>46.945763996889227</v>
      </c>
      <c r="M6">
        <v>46.920806178295962</v>
      </c>
      <c r="N6">
        <v>46.883914464987015</v>
      </c>
      <c r="O6">
        <v>46.870603636607221</v>
      </c>
      <c r="P6">
        <v>46.845900631659596</v>
      </c>
      <c r="Q6">
        <v>46.817955824285079</v>
      </c>
      <c r="R6">
        <v>46.767718589217466</v>
      </c>
      <c r="S6">
        <v>46.730267431248038</v>
      </c>
      <c r="T6">
        <v>46.643351533909403</v>
      </c>
      <c r="U6">
        <v>46.554127934516956</v>
      </c>
      <c r="V6">
        <v>46.457057336910552</v>
      </c>
      <c r="W6">
        <v>46.362225498882204</v>
      </c>
      <c r="X6">
        <v>46.25840606671683</v>
      </c>
      <c r="Y6">
        <v>46.145327737556528</v>
      </c>
      <c r="Z6">
        <v>46.014036972383188</v>
      </c>
      <c r="AA6">
        <v>45.857038671956388</v>
      </c>
      <c r="AB6">
        <v>45.681147923210943</v>
      </c>
      <c r="AC6">
        <v>45.477941296034508</v>
      </c>
      <c r="AD6">
        <v>45.237535763222397</v>
      </c>
      <c r="AE6">
        <v>44.958797874322599</v>
      </c>
      <c r="AF6">
        <v>44.644018649736381</v>
      </c>
      <c r="AG6">
        <v>44.294550761466539</v>
      </c>
      <c r="AH6">
        <v>43.91434180849047</v>
      </c>
      <c r="AI6">
        <v>43.517982165312681</v>
      </c>
      <c r="AJ6">
        <v>43.120306244968859</v>
      </c>
      <c r="AK6">
        <v>42.745390579512481</v>
      </c>
      <c r="AL6">
        <v>42.399627049787753</v>
      </c>
      <c r="AM6">
        <v>42.092643884956502</v>
      </c>
      <c r="AN6">
        <v>41.820499677965742</v>
      </c>
      <c r="AO6">
        <v>41.579515548749413</v>
      </c>
      <c r="AP6">
        <v>41.345490892967327</v>
      </c>
      <c r="AQ6">
        <v>41.110689909031166</v>
      </c>
      <c r="AR6">
        <v>40.872313179600738</v>
      </c>
      <c r="AS6">
        <v>40.624168752863078</v>
      </c>
      <c r="AT6">
        <v>40.373143399237989</v>
      </c>
      <c r="AU6">
        <v>40.126280003402101</v>
      </c>
      <c r="AV6">
        <v>39.879966951650879</v>
      </c>
      <c r="AW6">
        <v>39.632797442137495</v>
      </c>
      <c r="AX6">
        <v>39.374486557059534</v>
      </c>
      <c r="AY6">
        <v>39.094966387295663</v>
      </c>
      <c r="AZ6">
        <v>38.790064043634757</v>
      </c>
      <c r="BA6">
        <v>38.45370804780741</v>
      </c>
      <c r="BB6">
        <v>38.082601108181969</v>
      </c>
      <c r="BC6">
        <v>37.677005626562689</v>
      </c>
      <c r="BD6">
        <v>37.237557392050206</v>
      </c>
      <c r="BE6">
        <v>36.770381722393751</v>
      </c>
      <c r="BF6">
        <v>36.284897761651855</v>
      </c>
      <c r="BG6">
        <v>35.791693676791517</v>
      </c>
      <c r="BH6">
        <v>35.299752911949362</v>
      </c>
      <c r="BI6">
        <v>34.820767711853122</v>
      </c>
      <c r="BJ6">
        <v>34.35774665850608</v>
      </c>
      <c r="BK6">
        <v>33.913033724083064</v>
      </c>
      <c r="BL6">
        <v>33.491269134687272</v>
      </c>
    </row>
    <row r="7" spans="1:65" x14ac:dyDescent="0.2">
      <c r="A7" t="s">
        <v>264</v>
      </c>
      <c r="B7" t="s">
        <v>265</v>
      </c>
      <c r="C7" t="s">
        <v>795</v>
      </c>
      <c r="D7" t="s">
        <v>796</v>
      </c>
      <c r="E7">
        <v>51.279000000000003</v>
      </c>
      <c r="F7">
        <v>51.372999999999998</v>
      </c>
      <c r="G7">
        <v>51.457000000000001</v>
      </c>
      <c r="H7">
        <v>51.53</v>
      </c>
      <c r="I7">
        <v>51.588999999999999</v>
      </c>
      <c r="J7">
        <v>51.631</v>
      </c>
      <c r="K7">
        <v>51.652000000000001</v>
      </c>
      <c r="L7">
        <v>51.65</v>
      </c>
      <c r="M7">
        <v>51.622999999999998</v>
      </c>
      <c r="N7">
        <v>51.573999999999998</v>
      </c>
      <c r="O7">
        <v>51.502000000000002</v>
      </c>
      <c r="P7">
        <v>51.411000000000001</v>
      </c>
      <c r="Q7">
        <v>51.302999999999997</v>
      </c>
      <c r="R7">
        <v>51.183999999999997</v>
      </c>
      <c r="S7">
        <v>51.058</v>
      </c>
      <c r="T7">
        <v>50.93</v>
      </c>
      <c r="U7">
        <v>50.802999999999997</v>
      </c>
      <c r="V7">
        <v>50.677999999999997</v>
      </c>
      <c r="W7">
        <v>50.555</v>
      </c>
      <c r="X7">
        <v>50.436</v>
      </c>
      <c r="Y7">
        <v>50.320999999999998</v>
      </c>
      <c r="Z7">
        <v>50.21</v>
      </c>
      <c r="AA7">
        <v>50.097999999999999</v>
      </c>
      <c r="AB7">
        <v>49.984000000000002</v>
      </c>
      <c r="AC7">
        <v>49.865000000000002</v>
      </c>
      <c r="AD7">
        <v>49.734999999999999</v>
      </c>
      <c r="AE7">
        <v>49.585999999999999</v>
      </c>
      <c r="AF7">
        <v>49.417999999999999</v>
      </c>
      <c r="AG7">
        <v>49.235999999999997</v>
      </c>
      <c r="AH7">
        <v>49.048000000000002</v>
      </c>
      <c r="AI7">
        <v>48.88</v>
      </c>
      <c r="AJ7">
        <v>48.762999999999998</v>
      </c>
      <c r="AK7">
        <v>48.709000000000003</v>
      </c>
      <c r="AL7">
        <v>48.716999999999999</v>
      </c>
      <c r="AM7">
        <v>48.77</v>
      </c>
      <c r="AN7">
        <v>48.835000000000001</v>
      </c>
      <c r="AO7">
        <v>48.87</v>
      </c>
      <c r="AP7">
        <v>48.832999999999998</v>
      </c>
      <c r="AQ7">
        <v>48.688000000000002</v>
      </c>
      <c r="AR7">
        <v>48.418999999999997</v>
      </c>
      <c r="AS7">
        <v>48.021000000000001</v>
      </c>
      <c r="AT7">
        <v>47.505000000000003</v>
      </c>
      <c r="AU7">
        <v>46.901000000000003</v>
      </c>
      <c r="AV7">
        <v>46.231000000000002</v>
      </c>
      <c r="AW7">
        <v>45.506999999999998</v>
      </c>
      <c r="AX7">
        <v>44.722999999999999</v>
      </c>
      <c r="AY7">
        <v>43.87</v>
      </c>
      <c r="AZ7">
        <v>42.944000000000003</v>
      </c>
      <c r="BA7">
        <v>41.948999999999998</v>
      </c>
      <c r="BB7">
        <v>40.902999999999999</v>
      </c>
      <c r="BC7">
        <v>39.829000000000001</v>
      </c>
      <c r="BD7">
        <v>38.75</v>
      </c>
      <c r="BE7">
        <v>37.69</v>
      </c>
      <c r="BF7">
        <v>36.67</v>
      </c>
      <c r="BG7">
        <v>35.706000000000003</v>
      </c>
      <c r="BH7">
        <v>34.808999999999997</v>
      </c>
      <c r="BI7">
        <v>33.981000000000002</v>
      </c>
      <c r="BJ7">
        <v>33.210999999999999</v>
      </c>
      <c r="BK7">
        <v>32.487000000000002</v>
      </c>
      <c r="BL7">
        <v>31.802</v>
      </c>
    </row>
    <row r="8" spans="1:65" x14ac:dyDescent="0.2">
      <c r="A8" t="s">
        <v>266</v>
      </c>
      <c r="B8" t="s">
        <v>267</v>
      </c>
      <c r="C8" t="s">
        <v>795</v>
      </c>
      <c r="D8" t="s">
        <v>796</v>
      </c>
      <c r="E8">
        <v>47.119165312157499</v>
      </c>
      <c r="F8">
        <v>47.121719334214305</v>
      </c>
      <c r="G8">
        <v>47.108858495829544</v>
      </c>
      <c r="H8">
        <v>47.082430211188502</v>
      </c>
      <c r="I8">
        <v>47.04612353019867</v>
      </c>
      <c r="J8">
        <v>47.010023237141425</v>
      </c>
      <c r="K8">
        <v>46.986697971467393</v>
      </c>
      <c r="L8">
        <v>46.984313666678695</v>
      </c>
      <c r="M8">
        <v>47.008398147130762</v>
      </c>
      <c r="N8">
        <v>47.058078926920651</v>
      </c>
      <c r="O8">
        <v>47.130930724551206</v>
      </c>
      <c r="P8">
        <v>47.219770138733907</v>
      </c>
      <c r="Q8">
        <v>47.311565543782166</v>
      </c>
      <c r="R8">
        <v>47.393835542786526</v>
      </c>
      <c r="S8">
        <v>47.458399104783609</v>
      </c>
      <c r="T8">
        <v>47.498815790106775</v>
      </c>
      <c r="U8">
        <v>47.511890845312422</v>
      </c>
      <c r="V8">
        <v>47.49772653088835</v>
      </c>
      <c r="W8">
        <v>47.45609124742159</v>
      </c>
      <c r="X8">
        <v>47.383808353101784</v>
      </c>
      <c r="Y8">
        <v>47.276774632021969</v>
      </c>
      <c r="Z8">
        <v>47.131266861506063</v>
      </c>
      <c r="AA8">
        <v>46.950273971465521</v>
      </c>
      <c r="AB8">
        <v>46.737797637476575</v>
      </c>
      <c r="AC8">
        <v>46.499159171517761</v>
      </c>
      <c r="AD8">
        <v>46.239641696387231</v>
      </c>
      <c r="AE8">
        <v>45.963881005739445</v>
      </c>
      <c r="AF8">
        <v>45.678657477530386</v>
      </c>
      <c r="AG8">
        <v>45.391811306017971</v>
      </c>
      <c r="AH8">
        <v>45.110402208133486</v>
      </c>
      <c r="AI8">
        <v>44.841736373417561</v>
      </c>
      <c r="AJ8">
        <v>44.591770562336023</v>
      </c>
      <c r="AK8">
        <v>44.361228520517841</v>
      </c>
      <c r="AL8">
        <v>44.149153704001343</v>
      </c>
      <c r="AM8">
        <v>43.956362211982579</v>
      </c>
      <c r="AN8">
        <v>43.781769154297088</v>
      </c>
      <c r="AO8">
        <v>43.624308432860182</v>
      </c>
      <c r="AP8">
        <v>43.478020027792454</v>
      </c>
      <c r="AQ8">
        <v>43.336989611997623</v>
      </c>
      <c r="AR8">
        <v>43.194637165623497</v>
      </c>
      <c r="AS8">
        <v>43.045772150568268</v>
      </c>
      <c r="AT8">
        <v>42.884670804452455</v>
      </c>
      <c r="AU8">
        <v>42.709534913196897</v>
      </c>
      <c r="AV8">
        <v>42.516670585252967</v>
      </c>
      <c r="AW8">
        <v>42.30291305615723</v>
      </c>
      <c r="AX8">
        <v>42.06709616988887</v>
      </c>
      <c r="AY8">
        <v>41.810326430387668</v>
      </c>
      <c r="AZ8">
        <v>41.535094609457545</v>
      </c>
      <c r="BA8">
        <v>41.243001335593604</v>
      </c>
      <c r="BB8">
        <v>40.933273353344696</v>
      </c>
      <c r="BC8">
        <v>40.601507839412399</v>
      </c>
      <c r="BD8">
        <v>40.241593435054142</v>
      </c>
      <c r="BE8">
        <v>39.852581401361043</v>
      </c>
      <c r="BF8">
        <v>39.435067467066943</v>
      </c>
      <c r="BG8">
        <v>38.993875039074041</v>
      </c>
      <c r="BH8">
        <v>38.535722177926672</v>
      </c>
      <c r="BI8">
        <v>38.069480766136181</v>
      </c>
      <c r="BJ8">
        <v>37.604182937741719</v>
      </c>
      <c r="BK8">
        <v>37.148464827437742</v>
      </c>
      <c r="BL8">
        <v>36.708535832122223</v>
      </c>
    </row>
    <row r="9" spans="1:65" x14ac:dyDescent="0.2">
      <c r="A9" t="s">
        <v>268</v>
      </c>
      <c r="B9" t="s">
        <v>269</v>
      </c>
      <c r="C9" t="s">
        <v>795</v>
      </c>
      <c r="D9" t="s">
        <v>796</v>
      </c>
      <c r="E9">
        <v>49.08</v>
      </c>
      <c r="F9">
        <v>48.779000000000003</v>
      </c>
      <c r="G9">
        <v>48.546999999999997</v>
      </c>
      <c r="H9">
        <v>48.43</v>
      </c>
      <c r="I9">
        <v>48.45</v>
      </c>
      <c r="J9">
        <v>48.622</v>
      </c>
      <c r="K9">
        <v>48.936</v>
      </c>
      <c r="L9">
        <v>49.343000000000004</v>
      </c>
      <c r="M9">
        <v>49.786999999999999</v>
      </c>
      <c r="N9">
        <v>50.231000000000002</v>
      </c>
      <c r="O9">
        <v>50.619</v>
      </c>
      <c r="P9">
        <v>50.902999999999999</v>
      </c>
      <c r="Q9">
        <v>51.061999999999998</v>
      </c>
      <c r="R9">
        <v>51.094000000000001</v>
      </c>
      <c r="S9">
        <v>51.005000000000003</v>
      </c>
      <c r="T9">
        <v>50.825000000000003</v>
      </c>
      <c r="U9">
        <v>50.6</v>
      </c>
      <c r="V9">
        <v>50.386000000000003</v>
      </c>
      <c r="W9">
        <v>50.225999999999999</v>
      </c>
      <c r="X9">
        <v>50.139000000000003</v>
      </c>
      <c r="Y9">
        <v>50.134</v>
      </c>
      <c r="Z9">
        <v>50.207000000000001</v>
      </c>
      <c r="AA9">
        <v>50.322000000000003</v>
      </c>
      <c r="AB9">
        <v>50.448999999999998</v>
      </c>
      <c r="AC9">
        <v>50.569000000000003</v>
      </c>
      <c r="AD9">
        <v>50.662999999999997</v>
      </c>
      <c r="AE9">
        <v>50.712000000000003</v>
      </c>
      <c r="AF9">
        <v>50.710999999999999</v>
      </c>
      <c r="AG9">
        <v>50.656999999999996</v>
      </c>
      <c r="AH9">
        <v>50.546999999999997</v>
      </c>
      <c r="AI9">
        <v>50.383000000000003</v>
      </c>
      <c r="AJ9">
        <v>50.167999999999999</v>
      </c>
      <c r="AK9">
        <v>49.918999999999997</v>
      </c>
      <c r="AL9">
        <v>49.652000000000001</v>
      </c>
      <c r="AM9">
        <v>49.378</v>
      </c>
      <c r="AN9">
        <v>49.113</v>
      </c>
      <c r="AO9">
        <v>48.87</v>
      </c>
      <c r="AP9">
        <v>48.652000000000001</v>
      </c>
      <c r="AQ9">
        <v>48.46</v>
      </c>
      <c r="AR9">
        <v>48.292999999999999</v>
      </c>
      <c r="AS9">
        <v>48.15</v>
      </c>
      <c r="AT9">
        <v>48.027000000000001</v>
      </c>
      <c r="AU9">
        <v>47.911000000000001</v>
      </c>
      <c r="AV9">
        <v>47.786000000000001</v>
      </c>
      <c r="AW9">
        <v>47.639000000000003</v>
      </c>
      <c r="AX9">
        <v>47.453000000000003</v>
      </c>
      <c r="AY9">
        <v>47.215000000000003</v>
      </c>
      <c r="AZ9">
        <v>46.92</v>
      </c>
      <c r="BA9">
        <v>46.563000000000002</v>
      </c>
      <c r="BB9">
        <v>46.143000000000001</v>
      </c>
      <c r="BC9">
        <v>45.655999999999999</v>
      </c>
      <c r="BD9">
        <v>45.101999999999997</v>
      </c>
      <c r="BE9">
        <v>44.493000000000002</v>
      </c>
      <c r="BF9">
        <v>43.847000000000001</v>
      </c>
      <c r="BG9">
        <v>43.182000000000002</v>
      </c>
      <c r="BH9">
        <v>42.52</v>
      </c>
      <c r="BI9">
        <v>41.881999999999998</v>
      </c>
      <c r="BJ9">
        <v>41.280999999999999</v>
      </c>
      <c r="BK9">
        <v>40.728999999999999</v>
      </c>
      <c r="BL9">
        <v>40.231999999999999</v>
      </c>
    </row>
    <row r="10" spans="1:65" x14ac:dyDescent="0.2">
      <c r="A10" t="s">
        <v>270</v>
      </c>
      <c r="B10" t="s">
        <v>271</v>
      </c>
      <c r="C10" t="s">
        <v>795</v>
      </c>
      <c r="D10" t="s">
        <v>796</v>
      </c>
      <c r="E10">
        <v>40.923999999999999</v>
      </c>
      <c r="F10">
        <v>40.368000000000002</v>
      </c>
      <c r="G10">
        <v>39.627000000000002</v>
      </c>
      <c r="H10">
        <v>38.722999999999999</v>
      </c>
      <c r="I10">
        <v>37.695</v>
      </c>
      <c r="J10">
        <v>36.598999999999997</v>
      </c>
      <c r="K10">
        <v>35.496000000000002</v>
      </c>
      <c r="L10">
        <v>34.435000000000002</v>
      </c>
      <c r="M10">
        <v>33.457999999999998</v>
      </c>
      <c r="N10">
        <v>32.590000000000003</v>
      </c>
      <c r="O10">
        <v>31.837</v>
      </c>
      <c r="P10">
        <v>31.183</v>
      </c>
      <c r="Q10">
        <v>30.587</v>
      </c>
      <c r="R10">
        <v>30.018999999999998</v>
      </c>
      <c r="S10">
        <v>29.472999999999999</v>
      </c>
      <c r="T10">
        <v>28.949000000000002</v>
      </c>
      <c r="U10">
        <v>28.454999999999998</v>
      </c>
      <c r="V10">
        <v>28.004000000000001</v>
      </c>
      <c r="W10">
        <v>27.606000000000002</v>
      </c>
      <c r="X10">
        <v>27.262</v>
      </c>
      <c r="Y10">
        <v>26.981000000000002</v>
      </c>
      <c r="Z10">
        <v>26.771999999999998</v>
      </c>
      <c r="AA10">
        <v>26.626999999999999</v>
      </c>
      <c r="AB10">
        <v>26.527999999999999</v>
      </c>
      <c r="AC10">
        <v>26.452000000000002</v>
      </c>
      <c r="AD10">
        <v>26.367000000000001</v>
      </c>
      <c r="AE10">
        <v>26.241</v>
      </c>
      <c r="AF10">
        <v>26.047000000000001</v>
      </c>
      <c r="AG10">
        <v>25.762</v>
      </c>
      <c r="AH10">
        <v>25.372</v>
      </c>
      <c r="AI10">
        <v>24.867000000000001</v>
      </c>
      <c r="AJ10">
        <v>24.245000000000001</v>
      </c>
      <c r="AK10">
        <v>23.529</v>
      </c>
      <c r="AL10">
        <v>22.742000000000001</v>
      </c>
      <c r="AM10">
        <v>21.902000000000001</v>
      </c>
      <c r="AN10">
        <v>21.02</v>
      </c>
      <c r="AO10">
        <v>20.106000000000002</v>
      </c>
      <c r="AP10">
        <v>19.172999999999998</v>
      </c>
      <c r="AQ10">
        <v>18.238</v>
      </c>
      <c r="AR10">
        <v>17.321000000000002</v>
      </c>
      <c r="AS10">
        <v>16.436</v>
      </c>
      <c r="AT10">
        <v>15.59</v>
      </c>
      <c r="AU10">
        <v>14.79</v>
      </c>
      <c r="AV10">
        <v>14.048</v>
      </c>
      <c r="AW10">
        <v>13.381</v>
      </c>
      <c r="AX10">
        <v>12.821</v>
      </c>
      <c r="AY10">
        <v>12.398</v>
      </c>
      <c r="AZ10">
        <v>12.118</v>
      </c>
      <c r="BA10">
        <v>11.973000000000001</v>
      </c>
      <c r="BB10">
        <v>11.945</v>
      </c>
      <c r="BC10">
        <v>12.000999999999999</v>
      </c>
      <c r="BD10">
        <v>12.1</v>
      </c>
      <c r="BE10">
        <v>12.196999999999999</v>
      </c>
      <c r="BF10">
        <v>12.257</v>
      </c>
      <c r="BG10">
        <v>12.259</v>
      </c>
      <c r="BH10">
        <v>12.196999999999999</v>
      </c>
      <c r="BI10">
        <v>12.08</v>
      </c>
      <c r="BJ10">
        <v>11.933999999999999</v>
      </c>
      <c r="BK10">
        <v>11.78</v>
      </c>
      <c r="BL10">
        <v>11.62</v>
      </c>
    </row>
    <row r="11" spans="1:65" x14ac:dyDescent="0.2">
      <c r="A11" t="s">
        <v>272</v>
      </c>
      <c r="B11" t="s">
        <v>273</v>
      </c>
      <c r="C11" t="s">
        <v>795</v>
      </c>
      <c r="D11" t="s">
        <v>796</v>
      </c>
      <c r="AE11">
        <v>11.9</v>
      </c>
      <c r="AF11">
        <v>11</v>
      </c>
      <c r="AG11">
        <v>11.6</v>
      </c>
      <c r="AH11">
        <v>12.5</v>
      </c>
      <c r="AI11">
        <v>11.9</v>
      </c>
      <c r="AJ11">
        <v>11.9</v>
      </c>
      <c r="AK11">
        <v>12.1</v>
      </c>
      <c r="AL11">
        <v>11.4</v>
      </c>
      <c r="AM11">
        <v>10.9</v>
      </c>
      <c r="AN11">
        <v>11</v>
      </c>
      <c r="AO11">
        <v>10.9</v>
      </c>
      <c r="AP11">
        <v>11.2</v>
      </c>
      <c r="AQ11">
        <v>11.9</v>
      </c>
      <c r="AR11">
        <v>12.6</v>
      </c>
      <c r="AS11">
        <v>11.3</v>
      </c>
      <c r="AT11">
        <v>11.8</v>
      </c>
      <c r="AU11">
        <v>11.2</v>
      </c>
      <c r="AV11">
        <v>10.3</v>
      </c>
      <c r="AW11">
        <v>10.9</v>
      </c>
      <c r="AX11">
        <v>10.7</v>
      </c>
      <c r="AY11">
        <v>10.6</v>
      </c>
      <c r="AZ11">
        <v>10.1</v>
      </c>
      <c r="BA11">
        <v>10.4</v>
      </c>
      <c r="BB11">
        <v>9.9</v>
      </c>
      <c r="BC11">
        <v>9.8000000000000007</v>
      </c>
      <c r="BE11">
        <v>9.5</v>
      </c>
      <c r="BI11">
        <v>8.8000000000000007</v>
      </c>
      <c r="BK11">
        <v>7.2</v>
      </c>
      <c r="BL11">
        <v>7</v>
      </c>
    </row>
    <row r="12" spans="1:65" x14ac:dyDescent="0.2">
      <c r="A12" t="s">
        <v>274</v>
      </c>
      <c r="B12" t="s">
        <v>275</v>
      </c>
      <c r="C12" t="s">
        <v>795</v>
      </c>
      <c r="D12" t="s">
        <v>796</v>
      </c>
      <c r="E12">
        <v>47.790077126314898</v>
      </c>
      <c r="F12">
        <v>47.558390609561158</v>
      </c>
      <c r="G12">
        <v>47.327602905006756</v>
      </c>
      <c r="H12">
        <v>47.091615439725004</v>
      </c>
      <c r="I12">
        <v>46.844208900979758</v>
      </c>
      <c r="J12">
        <v>46.577096657719522</v>
      </c>
      <c r="K12">
        <v>46.282910645494127</v>
      </c>
      <c r="L12">
        <v>45.960550082098351</v>
      </c>
      <c r="M12">
        <v>45.611374048531978</v>
      </c>
      <c r="N12">
        <v>45.237163790752788</v>
      </c>
      <c r="O12">
        <v>44.843620483574291</v>
      </c>
      <c r="P12">
        <v>44.440354635467571</v>
      </c>
      <c r="Q12">
        <v>44.038653270428924</v>
      </c>
      <c r="R12">
        <v>43.647830017920079</v>
      </c>
      <c r="S12">
        <v>43.274847176637806</v>
      </c>
      <c r="T12">
        <v>42.92493457617784</v>
      </c>
      <c r="U12">
        <v>42.600631580122396</v>
      </c>
      <c r="V12">
        <v>42.292905594008637</v>
      </c>
      <c r="W12">
        <v>41.989927210547243</v>
      </c>
      <c r="X12">
        <v>41.680513240791647</v>
      </c>
      <c r="Y12">
        <v>41.349835318257938</v>
      </c>
      <c r="Z12">
        <v>40.98353309780687</v>
      </c>
      <c r="AA12">
        <v>40.570237687533357</v>
      </c>
      <c r="AB12">
        <v>40.100069737966059</v>
      </c>
      <c r="AC12">
        <v>39.567841966437761</v>
      </c>
      <c r="AD12">
        <v>38.96897484050745</v>
      </c>
      <c r="AE12">
        <v>38.302868868618098</v>
      </c>
      <c r="AF12">
        <v>37.580547523775735</v>
      </c>
      <c r="AG12">
        <v>36.817703172821822</v>
      </c>
      <c r="AH12">
        <v>36.029791459673397</v>
      </c>
      <c r="AI12">
        <v>35.318070108082935</v>
      </c>
      <c r="AJ12">
        <v>34.521883338149529</v>
      </c>
      <c r="AK12">
        <v>33.834581281119242</v>
      </c>
      <c r="AL12">
        <v>33.047836773961983</v>
      </c>
      <c r="AM12">
        <v>32.286432615424822</v>
      </c>
      <c r="AN12">
        <v>31.501744989162741</v>
      </c>
      <c r="AO12">
        <v>30.834590784905149</v>
      </c>
      <c r="AP12">
        <v>30.217172260881771</v>
      </c>
      <c r="AQ12">
        <v>29.649744752923688</v>
      </c>
      <c r="AR12">
        <v>29.143681656335506</v>
      </c>
      <c r="AS12">
        <v>28.70911472509713</v>
      </c>
      <c r="AT12">
        <v>28.347761362693848</v>
      </c>
      <c r="AU12">
        <v>28.058918530800927</v>
      </c>
      <c r="AV12">
        <v>27.830778610848377</v>
      </c>
      <c r="AW12">
        <v>27.657831664386677</v>
      </c>
      <c r="AX12">
        <v>27.537711097532068</v>
      </c>
      <c r="AY12">
        <v>27.477278747060144</v>
      </c>
      <c r="AZ12">
        <v>27.460724578576752</v>
      </c>
      <c r="BA12">
        <v>27.462995932072896</v>
      </c>
      <c r="BB12">
        <v>27.496000012232088</v>
      </c>
      <c r="BC12">
        <v>27.51343493027646</v>
      </c>
      <c r="BD12">
        <v>27.484879244303158</v>
      </c>
      <c r="BE12">
        <v>27.389338000075391</v>
      </c>
      <c r="BF12">
        <v>27.211517136517969</v>
      </c>
      <c r="BG12">
        <v>26.940844668193787</v>
      </c>
      <c r="BH12">
        <v>26.576991573276477</v>
      </c>
      <c r="BI12">
        <v>26.134657965060796</v>
      </c>
      <c r="BJ12">
        <v>25.647683889046977</v>
      </c>
      <c r="BK12">
        <v>25.147100643793785</v>
      </c>
      <c r="BL12">
        <v>24.650623824247305</v>
      </c>
    </row>
    <row r="13" spans="1:65" x14ac:dyDescent="0.2">
      <c r="A13" t="s">
        <v>276</v>
      </c>
      <c r="B13" t="s">
        <v>277</v>
      </c>
      <c r="C13" t="s">
        <v>795</v>
      </c>
      <c r="D13" t="s">
        <v>796</v>
      </c>
      <c r="E13">
        <v>47.265999999999998</v>
      </c>
      <c r="F13">
        <v>46.704999999999998</v>
      </c>
      <c r="G13">
        <v>46.093000000000004</v>
      </c>
      <c r="H13">
        <v>45.426000000000002</v>
      </c>
      <c r="I13">
        <v>44.694000000000003</v>
      </c>
      <c r="J13">
        <v>43.856000000000002</v>
      </c>
      <c r="K13">
        <v>42.856999999999999</v>
      </c>
      <c r="L13">
        <v>41.677999999999997</v>
      </c>
      <c r="M13">
        <v>40.329000000000001</v>
      </c>
      <c r="N13">
        <v>38.843000000000004</v>
      </c>
      <c r="O13">
        <v>37.276000000000003</v>
      </c>
      <c r="P13">
        <v>35.695</v>
      </c>
      <c r="Q13">
        <v>34.179000000000002</v>
      </c>
      <c r="R13">
        <v>32.804000000000002</v>
      </c>
      <c r="S13">
        <v>31.625</v>
      </c>
      <c r="T13">
        <v>30.702999999999999</v>
      </c>
      <c r="U13">
        <v>30.082000000000001</v>
      </c>
      <c r="V13">
        <v>29.734999999999999</v>
      </c>
      <c r="W13">
        <v>29.611000000000001</v>
      </c>
      <c r="X13">
        <v>29.666</v>
      </c>
      <c r="Y13">
        <v>29.838999999999999</v>
      </c>
      <c r="Z13">
        <v>30.059000000000001</v>
      </c>
      <c r="AA13">
        <v>30.251000000000001</v>
      </c>
      <c r="AB13">
        <v>30.343</v>
      </c>
      <c r="AC13">
        <v>30.282</v>
      </c>
      <c r="AD13">
        <v>30.021999999999998</v>
      </c>
      <c r="AE13">
        <v>29.536999999999999</v>
      </c>
      <c r="AF13">
        <v>28.859000000000002</v>
      </c>
      <c r="AG13">
        <v>28.026</v>
      </c>
      <c r="AH13">
        <v>27.059000000000001</v>
      </c>
      <c r="AI13">
        <v>25.984000000000002</v>
      </c>
      <c r="AJ13">
        <v>24.827999999999999</v>
      </c>
      <c r="AK13">
        <v>23.631</v>
      </c>
      <c r="AL13">
        <v>22.437000000000001</v>
      </c>
      <c r="AM13">
        <v>21.282</v>
      </c>
      <c r="AN13">
        <v>20.21</v>
      </c>
      <c r="AO13">
        <v>19.253</v>
      </c>
      <c r="AP13">
        <v>18.41</v>
      </c>
      <c r="AQ13">
        <v>17.675000000000001</v>
      </c>
      <c r="AR13">
        <v>17.042999999999999</v>
      </c>
      <c r="AS13">
        <v>16.494</v>
      </c>
      <c r="AT13">
        <v>15.996</v>
      </c>
      <c r="AU13">
        <v>15.513999999999999</v>
      </c>
      <c r="AV13">
        <v>15.023999999999999</v>
      </c>
      <c r="AW13">
        <v>14.518000000000001</v>
      </c>
      <c r="AX13">
        <v>14.000999999999999</v>
      </c>
      <c r="AY13">
        <v>13.49</v>
      </c>
      <c r="AZ13">
        <v>13.01</v>
      </c>
      <c r="BA13">
        <v>12.581</v>
      </c>
      <c r="BB13">
        <v>12.208</v>
      </c>
      <c r="BC13">
        <v>11.888</v>
      </c>
      <c r="BD13">
        <v>11.616</v>
      </c>
      <c r="BE13">
        <v>11.377000000000001</v>
      </c>
      <c r="BF13">
        <v>11.159000000000001</v>
      </c>
      <c r="BG13">
        <v>10.958</v>
      </c>
      <c r="BH13">
        <v>10.772</v>
      </c>
      <c r="BI13">
        <v>10.603</v>
      </c>
      <c r="BJ13">
        <v>10.456</v>
      </c>
      <c r="BK13">
        <v>10.331</v>
      </c>
      <c r="BL13">
        <v>10.223000000000001</v>
      </c>
    </row>
    <row r="14" spans="1:65" x14ac:dyDescent="0.2">
      <c r="A14" t="s">
        <v>278</v>
      </c>
      <c r="B14" t="s">
        <v>279</v>
      </c>
      <c r="C14" t="s">
        <v>795</v>
      </c>
      <c r="D14" t="s">
        <v>796</v>
      </c>
      <c r="E14">
        <v>23.774999999999999</v>
      </c>
      <c r="F14">
        <v>23.568999999999999</v>
      </c>
      <c r="G14">
        <v>23.372</v>
      </c>
      <c r="H14">
        <v>23.190999999999999</v>
      </c>
      <c r="I14">
        <v>23.033000000000001</v>
      </c>
      <c r="J14">
        <v>22.908999999999999</v>
      </c>
      <c r="K14">
        <v>22.83</v>
      </c>
      <c r="L14">
        <v>22.803999999999998</v>
      </c>
      <c r="M14">
        <v>22.834</v>
      </c>
      <c r="N14">
        <v>22.923999999999999</v>
      </c>
      <c r="O14">
        <v>23.09</v>
      </c>
      <c r="P14">
        <v>23.35</v>
      </c>
      <c r="Q14">
        <v>23.695</v>
      </c>
      <c r="R14">
        <v>24.097999999999999</v>
      </c>
      <c r="S14">
        <v>24.524000000000001</v>
      </c>
      <c r="T14">
        <v>24.911999999999999</v>
      </c>
      <c r="U14">
        <v>25.190999999999999</v>
      </c>
      <c r="V14">
        <v>25.32</v>
      </c>
      <c r="W14">
        <v>25.277000000000001</v>
      </c>
      <c r="X14">
        <v>25.065999999999999</v>
      </c>
      <c r="Y14">
        <v>24.718</v>
      </c>
      <c r="Z14">
        <v>24.288</v>
      </c>
      <c r="AA14">
        <v>23.846</v>
      </c>
      <c r="AB14">
        <v>23.451000000000001</v>
      </c>
      <c r="AC14">
        <v>23.128</v>
      </c>
      <c r="AD14">
        <v>22.888999999999999</v>
      </c>
      <c r="AE14">
        <v>22.727</v>
      </c>
      <c r="AF14">
        <v>22.606000000000002</v>
      </c>
      <c r="AG14">
        <v>22.492999999999999</v>
      </c>
      <c r="AH14">
        <v>22.372</v>
      </c>
      <c r="AI14">
        <v>22.225999999999999</v>
      </c>
      <c r="AJ14">
        <v>22.036000000000001</v>
      </c>
      <c r="AK14">
        <v>21.802</v>
      </c>
      <c r="AL14">
        <v>21.526</v>
      </c>
      <c r="AM14">
        <v>21.213999999999999</v>
      </c>
      <c r="AN14">
        <v>20.881</v>
      </c>
      <c r="AO14">
        <v>20.545000000000002</v>
      </c>
      <c r="AP14">
        <v>20.228999999999999</v>
      </c>
      <c r="AQ14">
        <v>19.945</v>
      </c>
      <c r="AR14">
        <v>19.702000000000002</v>
      </c>
      <c r="AS14">
        <v>19.498999999999999</v>
      </c>
      <c r="AT14">
        <v>19.327999999999999</v>
      </c>
      <c r="AU14">
        <v>19.175000000000001</v>
      </c>
      <c r="AV14">
        <v>19.026</v>
      </c>
      <c r="AW14">
        <v>18.879000000000001</v>
      </c>
      <c r="AX14">
        <v>18.734999999999999</v>
      </c>
      <c r="AY14">
        <v>18.596</v>
      </c>
      <c r="AZ14">
        <v>18.469000000000001</v>
      </c>
      <c r="BA14">
        <v>18.355</v>
      </c>
      <c r="BB14">
        <v>18.251999999999999</v>
      </c>
      <c r="BC14">
        <v>18.154</v>
      </c>
      <c r="BD14">
        <v>18.055</v>
      </c>
      <c r="BE14">
        <v>17.949000000000002</v>
      </c>
      <c r="BF14">
        <v>17.831</v>
      </c>
      <c r="BG14">
        <v>17.698</v>
      </c>
      <c r="BH14">
        <v>17.547999999999998</v>
      </c>
      <c r="BI14">
        <v>17.382999999999999</v>
      </c>
      <c r="BJ14">
        <v>17.204999999999998</v>
      </c>
      <c r="BK14">
        <v>17.021000000000001</v>
      </c>
      <c r="BL14">
        <v>16.832999999999998</v>
      </c>
    </row>
    <row r="15" spans="1:65" x14ac:dyDescent="0.2">
      <c r="A15" t="s">
        <v>280</v>
      </c>
      <c r="B15" t="s">
        <v>281</v>
      </c>
      <c r="C15" t="s">
        <v>795</v>
      </c>
      <c r="D15" t="s">
        <v>796</v>
      </c>
      <c r="E15">
        <v>38.509</v>
      </c>
      <c r="F15">
        <v>37.216999999999999</v>
      </c>
      <c r="G15">
        <v>35.561</v>
      </c>
      <c r="H15">
        <v>33.628999999999998</v>
      </c>
      <c r="I15">
        <v>31.54</v>
      </c>
      <c r="J15">
        <v>29.446999999999999</v>
      </c>
      <c r="K15">
        <v>27.495999999999999</v>
      </c>
      <c r="L15">
        <v>25.786000000000001</v>
      </c>
      <c r="M15">
        <v>24.388999999999999</v>
      </c>
      <c r="N15">
        <v>23.355</v>
      </c>
      <c r="O15">
        <v>22.693999999999999</v>
      </c>
      <c r="P15">
        <v>22.366</v>
      </c>
      <c r="Q15">
        <v>22.262</v>
      </c>
      <c r="R15">
        <v>22.283000000000001</v>
      </c>
      <c r="S15">
        <v>22.382000000000001</v>
      </c>
      <c r="T15">
        <v>22.53</v>
      </c>
      <c r="U15">
        <v>22.721</v>
      </c>
      <c r="V15">
        <v>22.960999999999999</v>
      </c>
      <c r="W15">
        <v>23.242999999999999</v>
      </c>
      <c r="X15">
        <v>23.538</v>
      </c>
      <c r="Y15">
        <v>23.823</v>
      </c>
      <c r="Z15">
        <v>24.082000000000001</v>
      </c>
      <c r="AA15">
        <v>24.297000000000001</v>
      </c>
      <c r="AB15">
        <v>24.446000000000002</v>
      </c>
      <c r="AC15">
        <v>24.501999999999999</v>
      </c>
      <c r="AD15">
        <v>24.431000000000001</v>
      </c>
      <c r="AE15">
        <v>24.207000000000001</v>
      </c>
      <c r="AF15">
        <v>23.826000000000001</v>
      </c>
      <c r="AG15">
        <v>23.292000000000002</v>
      </c>
      <c r="AH15">
        <v>22.609000000000002</v>
      </c>
      <c r="AI15">
        <v>21.768000000000001</v>
      </c>
      <c r="AJ15">
        <v>20.763999999999999</v>
      </c>
      <c r="AK15">
        <v>19.626999999999999</v>
      </c>
      <c r="AL15">
        <v>18.41</v>
      </c>
      <c r="AM15">
        <v>17.172000000000001</v>
      </c>
      <c r="AN15">
        <v>15.991</v>
      </c>
      <c r="AO15">
        <v>14.946999999999999</v>
      </c>
      <c r="AP15">
        <v>14.092000000000001</v>
      </c>
      <c r="AQ15">
        <v>13.457000000000001</v>
      </c>
      <c r="AR15">
        <v>13.061999999999999</v>
      </c>
      <c r="AS15">
        <v>12.91</v>
      </c>
      <c r="AT15">
        <v>12.98</v>
      </c>
      <c r="AU15">
        <v>13.208</v>
      </c>
      <c r="AV15">
        <v>13.523999999999999</v>
      </c>
      <c r="AW15">
        <v>13.884</v>
      </c>
      <c r="AX15">
        <v>14.244</v>
      </c>
      <c r="AY15">
        <v>14.571999999999999</v>
      </c>
      <c r="AZ15">
        <v>14.855</v>
      </c>
      <c r="BA15">
        <v>15.08</v>
      </c>
      <c r="BB15">
        <v>15.233000000000001</v>
      </c>
      <c r="BC15">
        <v>15.304</v>
      </c>
      <c r="BD15">
        <v>15.297000000000001</v>
      </c>
      <c r="BE15">
        <v>15.231999999999999</v>
      </c>
      <c r="BF15">
        <v>15.125</v>
      </c>
      <c r="BG15">
        <v>14.978999999999999</v>
      </c>
      <c r="BH15">
        <v>14.795</v>
      </c>
      <c r="BI15">
        <v>14.568</v>
      </c>
      <c r="BJ15">
        <v>14.298</v>
      </c>
      <c r="BK15">
        <v>13.987</v>
      </c>
      <c r="BL15">
        <v>13.646000000000001</v>
      </c>
    </row>
    <row r="16" spans="1:65" x14ac:dyDescent="0.2">
      <c r="A16" t="s">
        <v>282</v>
      </c>
      <c r="B16" t="s">
        <v>283</v>
      </c>
      <c r="C16" t="s">
        <v>795</v>
      </c>
      <c r="D16" t="s">
        <v>796</v>
      </c>
      <c r="AY16">
        <v>21.6</v>
      </c>
      <c r="BC16">
        <v>18.7</v>
      </c>
      <c r="BG16">
        <v>17.5</v>
      </c>
      <c r="BJ16">
        <v>16.600000000000001</v>
      </c>
    </row>
    <row r="17" spans="1:64" x14ac:dyDescent="0.2">
      <c r="A17" t="s">
        <v>284</v>
      </c>
      <c r="B17" t="s">
        <v>285</v>
      </c>
      <c r="C17" t="s">
        <v>795</v>
      </c>
      <c r="D17" t="s">
        <v>796</v>
      </c>
      <c r="E17">
        <v>32.829000000000001</v>
      </c>
      <c r="F17">
        <v>32.5</v>
      </c>
      <c r="G17">
        <v>32.140999999999998</v>
      </c>
      <c r="H17">
        <v>31.751999999999999</v>
      </c>
      <c r="I17">
        <v>31.33</v>
      </c>
      <c r="J17">
        <v>30.858000000000001</v>
      </c>
      <c r="K17">
        <v>30.32</v>
      </c>
      <c r="L17">
        <v>29.698</v>
      </c>
      <c r="M17">
        <v>28.98</v>
      </c>
      <c r="N17">
        <v>28.164000000000001</v>
      </c>
      <c r="O17">
        <v>27.228999999999999</v>
      </c>
      <c r="P17">
        <v>26.15</v>
      </c>
      <c r="Q17">
        <v>24.948</v>
      </c>
      <c r="R17">
        <v>23.664000000000001</v>
      </c>
      <c r="S17">
        <v>22.353000000000002</v>
      </c>
      <c r="T17">
        <v>21.103999999999999</v>
      </c>
      <c r="U17">
        <v>20.013000000000002</v>
      </c>
      <c r="V17">
        <v>19.141999999999999</v>
      </c>
      <c r="W17">
        <v>18.524999999999999</v>
      </c>
      <c r="X17">
        <v>18.169</v>
      </c>
      <c r="Y17">
        <v>18.047000000000001</v>
      </c>
      <c r="Z17">
        <v>18.097000000000001</v>
      </c>
      <c r="AA17">
        <v>18.228000000000002</v>
      </c>
      <c r="AB17">
        <v>18.364999999999998</v>
      </c>
      <c r="AC17">
        <v>18.47</v>
      </c>
      <c r="AD17">
        <v>18.524999999999999</v>
      </c>
      <c r="AE17">
        <v>18.535</v>
      </c>
      <c r="AF17">
        <v>18.533999999999999</v>
      </c>
      <c r="AG17">
        <v>18.548999999999999</v>
      </c>
      <c r="AH17">
        <v>18.587</v>
      </c>
      <c r="AI17">
        <v>18.658999999999999</v>
      </c>
      <c r="AJ17">
        <v>18.776</v>
      </c>
      <c r="AK17">
        <v>18.937999999999999</v>
      </c>
      <c r="AL17">
        <v>19.132000000000001</v>
      </c>
      <c r="AM17">
        <v>19.344000000000001</v>
      </c>
      <c r="AN17">
        <v>19.555</v>
      </c>
      <c r="AO17">
        <v>19.741</v>
      </c>
      <c r="AP17">
        <v>19.879000000000001</v>
      </c>
      <c r="AQ17">
        <v>19.95</v>
      </c>
      <c r="AR17">
        <v>19.943000000000001</v>
      </c>
      <c r="AS17">
        <v>19.84</v>
      </c>
      <c r="AT17">
        <v>19.635000000000002</v>
      </c>
      <c r="AU17">
        <v>19.338999999999999</v>
      </c>
      <c r="AV17">
        <v>18.977</v>
      </c>
      <c r="AW17">
        <v>18.565999999999999</v>
      </c>
      <c r="AX17">
        <v>18.137</v>
      </c>
      <c r="AY17">
        <v>17.72</v>
      </c>
      <c r="AZ17">
        <v>17.341000000000001</v>
      </c>
      <c r="BA17">
        <v>17.013999999999999</v>
      </c>
      <c r="BB17">
        <v>16.748999999999999</v>
      </c>
      <c r="BC17">
        <v>16.547000000000001</v>
      </c>
      <c r="BD17">
        <v>16.396000000000001</v>
      </c>
      <c r="BE17">
        <v>16.271999999999998</v>
      </c>
      <c r="BF17">
        <v>16.152000000000001</v>
      </c>
      <c r="BG17">
        <v>16.026</v>
      </c>
      <c r="BH17">
        <v>15.882999999999999</v>
      </c>
      <c r="BI17">
        <v>15.717000000000001</v>
      </c>
      <c r="BJ17">
        <v>15.53</v>
      </c>
      <c r="BK17">
        <v>15.327</v>
      </c>
      <c r="BL17">
        <v>15.106999999999999</v>
      </c>
    </row>
    <row r="18" spans="1:64" x14ac:dyDescent="0.2">
      <c r="A18" t="s">
        <v>286</v>
      </c>
      <c r="B18" t="s">
        <v>287</v>
      </c>
      <c r="C18" t="s">
        <v>795</v>
      </c>
      <c r="D18" t="s">
        <v>796</v>
      </c>
      <c r="E18">
        <v>22.4</v>
      </c>
      <c r="F18">
        <v>22.9</v>
      </c>
      <c r="G18">
        <v>22.1</v>
      </c>
      <c r="H18">
        <v>21.5</v>
      </c>
      <c r="I18">
        <v>20.5</v>
      </c>
      <c r="J18">
        <v>19.600000000000001</v>
      </c>
      <c r="K18">
        <v>19.8</v>
      </c>
      <c r="L18">
        <v>19.399999999999999</v>
      </c>
      <c r="M18">
        <v>20.100000000000001</v>
      </c>
      <c r="N18">
        <v>20.399999999999999</v>
      </c>
      <c r="O18">
        <v>20.6</v>
      </c>
      <c r="P18">
        <v>21.4</v>
      </c>
      <c r="Q18">
        <v>20.100000000000001</v>
      </c>
      <c r="R18">
        <v>18.5</v>
      </c>
      <c r="S18">
        <v>17.8</v>
      </c>
      <c r="T18">
        <v>16.7</v>
      </c>
      <c r="U18">
        <v>16.2</v>
      </c>
      <c r="V18">
        <v>15.9</v>
      </c>
      <c r="W18">
        <v>15.6</v>
      </c>
      <c r="X18">
        <v>15.3</v>
      </c>
      <c r="Y18">
        <v>15.3</v>
      </c>
      <c r="Z18">
        <v>15.7</v>
      </c>
      <c r="AA18">
        <v>15.8</v>
      </c>
      <c r="AB18">
        <v>15.8</v>
      </c>
      <c r="AC18">
        <v>15</v>
      </c>
      <c r="AD18">
        <v>15.7</v>
      </c>
      <c r="AE18">
        <v>15</v>
      </c>
      <c r="AF18">
        <v>15.4</v>
      </c>
      <c r="AG18">
        <v>14.9</v>
      </c>
      <c r="AH18">
        <v>14.9</v>
      </c>
      <c r="AI18">
        <v>15.4</v>
      </c>
      <c r="AJ18">
        <v>14.9</v>
      </c>
      <c r="AK18">
        <v>15.1</v>
      </c>
      <c r="AL18">
        <v>14.7</v>
      </c>
      <c r="AM18">
        <v>14.5</v>
      </c>
      <c r="AN18">
        <v>14.2</v>
      </c>
      <c r="AO18">
        <v>13.9</v>
      </c>
      <c r="AP18">
        <v>13.6</v>
      </c>
      <c r="AQ18">
        <v>13.3</v>
      </c>
      <c r="AR18">
        <v>13.1</v>
      </c>
      <c r="AS18">
        <v>13</v>
      </c>
      <c r="AT18">
        <v>12.7</v>
      </c>
      <c r="AU18">
        <v>12.8</v>
      </c>
      <c r="AV18">
        <v>12.6</v>
      </c>
      <c r="AW18">
        <v>12.3</v>
      </c>
      <c r="AX18">
        <v>12.8</v>
      </c>
      <c r="AY18">
        <v>12.9</v>
      </c>
      <c r="AZ18">
        <v>14.1</v>
      </c>
      <c r="BA18">
        <v>14</v>
      </c>
      <c r="BB18">
        <v>13.9</v>
      </c>
      <c r="BC18">
        <v>13.7</v>
      </c>
      <c r="BD18">
        <v>13.6</v>
      </c>
      <c r="BE18">
        <v>13.7</v>
      </c>
      <c r="BF18">
        <v>13.3</v>
      </c>
      <c r="BG18">
        <v>13.2</v>
      </c>
      <c r="BH18">
        <v>12.9</v>
      </c>
      <c r="BI18">
        <v>12.9</v>
      </c>
      <c r="BJ18">
        <v>12.6</v>
      </c>
      <c r="BK18">
        <v>12.6</v>
      </c>
      <c r="BL18">
        <v>12.1</v>
      </c>
    </row>
    <row r="19" spans="1:64" x14ac:dyDescent="0.2">
      <c r="A19" t="s">
        <v>288</v>
      </c>
      <c r="B19" t="s">
        <v>289</v>
      </c>
      <c r="C19" t="s">
        <v>795</v>
      </c>
      <c r="D19" t="s">
        <v>796</v>
      </c>
      <c r="E19">
        <v>17.899999999999999</v>
      </c>
      <c r="F19">
        <v>18.600000000000001</v>
      </c>
      <c r="G19">
        <v>18.7</v>
      </c>
      <c r="H19">
        <v>18.8</v>
      </c>
      <c r="I19">
        <v>18.5</v>
      </c>
      <c r="J19">
        <v>17.899999999999999</v>
      </c>
      <c r="K19">
        <v>17.600000000000001</v>
      </c>
      <c r="L19">
        <v>17.3</v>
      </c>
      <c r="M19">
        <v>17</v>
      </c>
      <c r="N19">
        <v>16.3</v>
      </c>
      <c r="O19">
        <v>15</v>
      </c>
      <c r="P19">
        <v>14.5</v>
      </c>
      <c r="Q19">
        <v>13.8</v>
      </c>
      <c r="R19">
        <v>12.9</v>
      </c>
      <c r="S19">
        <v>12.8</v>
      </c>
      <c r="T19">
        <v>12.4</v>
      </c>
      <c r="U19">
        <v>11.6</v>
      </c>
      <c r="V19">
        <v>11.3</v>
      </c>
      <c r="W19">
        <v>11.3</v>
      </c>
      <c r="X19">
        <v>11.4</v>
      </c>
      <c r="Y19">
        <v>12</v>
      </c>
      <c r="Z19">
        <v>12.4</v>
      </c>
      <c r="AA19">
        <v>12.5</v>
      </c>
      <c r="AB19">
        <v>11.9</v>
      </c>
      <c r="AC19">
        <v>11.8</v>
      </c>
      <c r="AD19">
        <v>11.6</v>
      </c>
      <c r="AE19">
        <v>11.5</v>
      </c>
      <c r="AF19">
        <v>11.4</v>
      </c>
      <c r="AG19">
        <v>11.6</v>
      </c>
      <c r="AH19">
        <v>11.6</v>
      </c>
      <c r="AI19">
        <v>11.8</v>
      </c>
      <c r="AJ19">
        <v>12.2</v>
      </c>
      <c r="AK19">
        <v>12.2</v>
      </c>
      <c r="AL19">
        <v>12</v>
      </c>
      <c r="AM19">
        <v>11.6</v>
      </c>
      <c r="AN19">
        <v>11.2</v>
      </c>
      <c r="AO19">
        <v>11.2</v>
      </c>
      <c r="AP19">
        <v>10.5</v>
      </c>
      <c r="AQ19">
        <v>10.199999999999999</v>
      </c>
      <c r="AR19">
        <v>9.8000000000000007</v>
      </c>
      <c r="AS19">
        <v>9.8000000000000007</v>
      </c>
      <c r="AT19">
        <v>9.4</v>
      </c>
      <c r="AU19">
        <v>9.6999999999999993</v>
      </c>
      <c r="AV19">
        <v>9.5</v>
      </c>
      <c r="AW19">
        <v>9.6999999999999993</v>
      </c>
      <c r="AX19">
        <v>9.5</v>
      </c>
      <c r="AY19">
        <v>9.4</v>
      </c>
      <c r="AZ19">
        <v>9.1999999999999993</v>
      </c>
      <c r="BA19">
        <v>9.3000000000000007</v>
      </c>
      <c r="BB19">
        <v>9.1999999999999993</v>
      </c>
      <c r="BC19">
        <v>9.4</v>
      </c>
      <c r="BD19">
        <v>9.3000000000000007</v>
      </c>
      <c r="BE19">
        <v>9.4</v>
      </c>
      <c r="BF19">
        <v>9.4</v>
      </c>
      <c r="BG19">
        <v>9.6</v>
      </c>
      <c r="BH19">
        <v>9.8000000000000007</v>
      </c>
      <c r="BI19">
        <v>10</v>
      </c>
      <c r="BJ19">
        <v>10</v>
      </c>
      <c r="BK19">
        <v>9.6999999999999993</v>
      </c>
      <c r="BL19">
        <v>9.6</v>
      </c>
    </row>
    <row r="20" spans="1:64" x14ac:dyDescent="0.2">
      <c r="A20" t="s">
        <v>290</v>
      </c>
      <c r="B20" t="s">
        <v>291</v>
      </c>
      <c r="C20" t="s">
        <v>795</v>
      </c>
      <c r="D20" t="s">
        <v>796</v>
      </c>
      <c r="E20">
        <v>45.930999999999997</v>
      </c>
      <c r="F20">
        <v>45.741</v>
      </c>
      <c r="G20">
        <v>45.15</v>
      </c>
      <c r="H20">
        <v>44.146999999999998</v>
      </c>
      <c r="I20">
        <v>42.774000000000001</v>
      </c>
      <c r="J20">
        <v>41.098999999999997</v>
      </c>
      <c r="K20">
        <v>39.22</v>
      </c>
      <c r="L20">
        <v>37.265999999999998</v>
      </c>
      <c r="M20">
        <v>35.357999999999997</v>
      </c>
      <c r="N20">
        <v>33.582999999999998</v>
      </c>
      <c r="O20">
        <v>32.003</v>
      </c>
      <c r="P20">
        <v>30.638999999999999</v>
      </c>
      <c r="Q20">
        <v>29.459</v>
      </c>
      <c r="R20">
        <v>28.443000000000001</v>
      </c>
      <c r="S20">
        <v>27.603999999999999</v>
      </c>
      <c r="T20">
        <v>26.959</v>
      </c>
      <c r="U20">
        <v>26.524000000000001</v>
      </c>
      <c r="V20">
        <v>26.291</v>
      </c>
      <c r="W20">
        <v>26.236000000000001</v>
      </c>
      <c r="X20">
        <v>26.34</v>
      </c>
      <c r="Y20">
        <v>26.591000000000001</v>
      </c>
      <c r="Z20">
        <v>26.3</v>
      </c>
      <c r="AA20">
        <v>25.2</v>
      </c>
      <c r="AB20">
        <v>26.1</v>
      </c>
      <c r="AC20">
        <v>26.6</v>
      </c>
      <c r="AD20">
        <v>26.6</v>
      </c>
      <c r="AE20">
        <v>27.6</v>
      </c>
      <c r="AF20">
        <v>26.8</v>
      </c>
      <c r="AG20">
        <v>26.4</v>
      </c>
      <c r="AH20">
        <v>26.4</v>
      </c>
      <c r="AI20">
        <v>25.9</v>
      </c>
      <c r="AJ20">
        <v>26.6</v>
      </c>
      <c r="AK20">
        <v>25.2</v>
      </c>
      <c r="AL20">
        <v>23.7</v>
      </c>
      <c r="AM20">
        <v>21.4</v>
      </c>
      <c r="AN20">
        <v>18.899999999999999</v>
      </c>
      <c r="AO20">
        <v>16.600000000000001</v>
      </c>
      <c r="AP20">
        <v>16.8</v>
      </c>
      <c r="AQ20">
        <v>15.7</v>
      </c>
      <c r="AR20">
        <v>14.7</v>
      </c>
      <c r="AS20">
        <v>14.5</v>
      </c>
      <c r="AT20">
        <v>13.6</v>
      </c>
      <c r="AU20">
        <v>13.5</v>
      </c>
      <c r="AV20">
        <v>13.8</v>
      </c>
      <c r="AW20">
        <v>15.8</v>
      </c>
      <c r="AX20">
        <v>16.899999999999999</v>
      </c>
      <c r="AY20">
        <v>17.600000000000001</v>
      </c>
      <c r="AZ20">
        <v>17.7</v>
      </c>
      <c r="BA20">
        <v>17.399999999999999</v>
      </c>
      <c r="BB20">
        <v>17</v>
      </c>
      <c r="BC20">
        <v>18.3</v>
      </c>
      <c r="BD20">
        <v>19.2</v>
      </c>
      <c r="BE20">
        <v>18.8</v>
      </c>
      <c r="BF20">
        <v>18.3</v>
      </c>
      <c r="BG20">
        <v>17.899999999999999</v>
      </c>
      <c r="BH20">
        <v>17.2</v>
      </c>
      <c r="BI20">
        <v>16.3</v>
      </c>
      <c r="BJ20">
        <v>14.6</v>
      </c>
      <c r="BK20">
        <v>14</v>
      </c>
      <c r="BL20">
        <v>14.1</v>
      </c>
    </row>
    <row r="21" spans="1:64" x14ac:dyDescent="0.2">
      <c r="A21" t="s">
        <v>292</v>
      </c>
      <c r="B21" t="s">
        <v>293</v>
      </c>
      <c r="C21" t="s">
        <v>795</v>
      </c>
      <c r="D21" t="s">
        <v>796</v>
      </c>
      <c r="E21">
        <v>48.51</v>
      </c>
      <c r="F21">
        <v>48.445999999999998</v>
      </c>
      <c r="G21">
        <v>48.390999999999998</v>
      </c>
      <c r="H21">
        <v>48.338000000000001</v>
      </c>
      <c r="I21">
        <v>48.283000000000001</v>
      </c>
      <c r="J21">
        <v>48.212000000000003</v>
      </c>
      <c r="K21">
        <v>48.113999999999997</v>
      </c>
      <c r="L21">
        <v>47.994999999999997</v>
      </c>
      <c r="M21">
        <v>47.866999999999997</v>
      </c>
      <c r="N21">
        <v>47.749000000000002</v>
      </c>
      <c r="O21">
        <v>47.677</v>
      </c>
      <c r="P21">
        <v>47.694000000000003</v>
      </c>
      <c r="Q21">
        <v>47.823</v>
      </c>
      <c r="R21">
        <v>48.072000000000003</v>
      </c>
      <c r="S21">
        <v>48.430999999999997</v>
      </c>
      <c r="T21">
        <v>48.878</v>
      </c>
      <c r="U21">
        <v>49.375999999999998</v>
      </c>
      <c r="V21">
        <v>49.875999999999998</v>
      </c>
      <c r="W21">
        <v>50.335000000000001</v>
      </c>
      <c r="X21">
        <v>50.725999999999999</v>
      </c>
      <c r="Y21">
        <v>51.037999999999997</v>
      </c>
      <c r="Z21">
        <v>51.279000000000003</v>
      </c>
      <c r="AA21">
        <v>51.463999999999999</v>
      </c>
      <c r="AB21">
        <v>51.6</v>
      </c>
      <c r="AC21">
        <v>51.676000000000002</v>
      </c>
      <c r="AD21">
        <v>51.67</v>
      </c>
      <c r="AE21">
        <v>51.558</v>
      </c>
      <c r="AF21">
        <v>51.323</v>
      </c>
      <c r="AG21">
        <v>50.960999999999999</v>
      </c>
      <c r="AH21">
        <v>50.475000000000001</v>
      </c>
      <c r="AI21">
        <v>49.866</v>
      </c>
      <c r="AJ21">
        <v>49.136000000000003</v>
      </c>
      <c r="AK21">
        <v>48.314999999999998</v>
      </c>
      <c r="AL21">
        <v>47.442</v>
      </c>
      <c r="AM21">
        <v>46.555</v>
      </c>
      <c r="AN21">
        <v>45.701999999999998</v>
      </c>
      <c r="AO21">
        <v>44.926000000000002</v>
      </c>
      <c r="AP21">
        <v>44.250999999999998</v>
      </c>
      <c r="AQ21">
        <v>43.695999999999998</v>
      </c>
      <c r="AR21">
        <v>43.274000000000001</v>
      </c>
      <c r="AS21">
        <v>42.993000000000002</v>
      </c>
      <c r="AT21">
        <v>42.848999999999997</v>
      </c>
      <c r="AU21">
        <v>42.808999999999997</v>
      </c>
      <c r="AV21">
        <v>42.835999999999999</v>
      </c>
      <c r="AW21">
        <v>42.902000000000001</v>
      </c>
      <c r="AX21">
        <v>42.981000000000002</v>
      </c>
      <c r="AY21">
        <v>43.052999999999997</v>
      </c>
      <c r="AZ21">
        <v>43.101999999999997</v>
      </c>
      <c r="BA21">
        <v>43.11</v>
      </c>
      <c r="BB21">
        <v>43.057000000000002</v>
      </c>
      <c r="BC21">
        <v>42.918999999999997</v>
      </c>
      <c r="BD21">
        <v>42.682000000000002</v>
      </c>
      <c r="BE21">
        <v>42.35</v>
      </c>
      <c r="BF21">
        <v>41.933</v>
      </c>
      <c r="BG21">
        <v>41.44</v>
      </c>
      <c r="BH21">
        <v>40.883000000000003</v>
      </c>
      <c r="BI21">
        <v>40.277999999999999</v>
      </c>
      <c r="BJ21">
        <v>39.646000000000001</v>
      </c>
      <c r="BK21">
        <v>39.008000000000003</v>
      </c>
      <c r="BL21">
        <v>38.377000000000002</v>
      </c>
    </row>
    <row r="22" spans="1:64" x14ac:dyDescent="0.2">
      <c r="A22" t="s">
        <v>294</v>
      </c>
      <c r="B22" t="s">
        <v>295</v>
      </c>
      <c r="C22" t="s">
        <v>795</v>
      </c>
      <c r="D22" t="s">
        <v>796</v>
      </c>
      <c r="E22">
        <v>16.8</v>
      </c>
      <c r="F22">
        <v>17.3</v>
      </c>
      <c r="G22">
        <v>16.8</v>
      </c>
      <c r="H22">
        <v>17.100000000000001</v>
      </c>
      <c r="I22">
        <v>17.2</v>
      </c>
      <c r="J22">
        <v>16.399999999999999</v>
      </c>
      <c r="K22">
        <v>15.9</v>
      </c>
      <c r="L22">
        <v>15.3</v>
      </c>
      <c r="M22">
        <v>14.8</v>
      </c>
      <c r="N22">
        <v>14.7</v>
      </c>
      <c r="O22">
        <v>14.7</v>
      </c>
      <c r="P22">
        <v>14.6</v>
      </c>
      <c r="Q22">
        <v>14</v>
      </c>
      <c r="R22">
        <v>13.3</v>
      </c>
      <c r="S22">
        <v>12.7</v>
      </c>
      <c r="T22">
        <v>12.2</v>
      </c>
      <c r="U22">
        <v>12.3</v>
      </c>
      <c r="V22">
        <v>12.4</v>
      </c>
      <c r="W22">
        <v>12.5</v>
      </c>
      <c r="X22">
        <v>12.6</v>
      </c>
      <c r="Y22">
        <v>12.6</v>
      </c>
      <c r="Z22">
        <v>12.6</v>
      </c>
      <c r="AA22">
        <v>12.2</v>
      </c>
      <c r="AB22">
        <v>11.9</v>
      </c>
      <c r="AC22">
        <v>11.7</v>
      </c>
      <c r="AD22">
        <v>11.6</v>
      </c>
      <c r="AE22">
        <v>11.9</v>
      </c>
      <c r="AF22">
        <v>11.9</v>
      </c>
      <c r="AG22">
        <v>12.1</v>
      </c>
      <c r="AH22">
        <v>12.2</v>
      </c>
      <c r="AI22">
        <v>12.4</v>
      </c>
      <c r="AJ22">
        <v>12.6</v>
      </c>
      <c r="AK22">
        <v>12.4</v>
      </c>
      <c r="AL22">
        <v>12</v>
      </c>
      <c r="AM22">
        <v>11.5</v>
      </c>
      <c r="AN22">
        <v>11.4</v>
      </c>
      <c r="AO22">
        <v>11.5</v>
      </c>
      <c r="AP22">
        <v>11.4</v>
      </c>
      <c r="AQ22">
        <v>11.2</v>
      </c>
      <c r="AR22">
        <v>11.2</v>
      </c>
      <c r="AS22">
        <v>11.4</v>
      </c>
      <c r="AT22">
        <v>11.2</v>
      </c>
      <c r="AU22">
        <v>10.9</v>
      </c>
      <c r="AV22">
        <v>11</v>
      </c>
      <c r="AW22">
        <v>11.3</v>
      </c>
      <c r="AX22">
        <v>11.4</v>
      </c>
      <c r="AY22">
        <v>11.6</v>
      </c>
      <c r="AZ22">
        <v>11.7</v>
      </c>
      <c r="BA22">
        <v>11.9</v>
      </c>
      <c r="BB22">
        <v>11.8</v>
      </c>
      <c r="BC22">
        <v>11.9</v>
      </c>
      <c r="BD22">
        <v>11.7</v>
      </c>
      <c r="BE22">
        <v>11.5</v>
      </c>
      <c r="BF22">
        <v>11.3</v>
      </c>
      <c r="BG22">
        <v>11.2</v>
      </c>
      <c r="BH22">
        <v>10.8</v>
      </c>
      <c r="BI22">
        <v>10.8</v>
      </c>
      <c r="BJ22">
        <v>10.5</v>
      </c>
      <c r="BK22">
        <v>10.4</v>
      </c>
      <c r="BL22">
        <v>10.1</v>
      </c>
    </row>
    <row r="23" spans="1:64" x14ac:dyDescent="0.2">
      <c r="A23" t="s">
        <v>296</v>
      </c>
      <c r="B23" t="s">
        <v>297</v>
      </c>
      <c r="C23" t="s">
        <v>795</v>
      </c>
      <c r="D23" t="s">
        <v>796</v>
      </c>
      <c r="E23">
        <v>44.304000000000002</v>
      </c>
      <c r="F23">
        <v>44.732999999999997</v>
      </c>
      <c r="G23">
        <v>45.13</v>
      </c>
      <c r="H23">
        <v>45.488999999999997</v>
      </c>
      <c r="I23">
        <v>45.805</v>
      </c>
      <c r="J23">
        <v>46.075000000000003</v>
      </c>
      <c r="K23">
        <v>46.295999999999999</v>
      </c>
      <c r="L23">
        <v>46.475999999999999</v>
      </c>
      <c r="M23">
        <v>46.622</v>
      </c>
      <c r="N23">
        <v>46.738999999999997</v>
      </c>
      <c r="O23">
        <v>46.835000000000001</v>
      </c>
      <c r="P23">
        <v>46.918999999999997</v>
      </c>
      <c r="Q23">
        <v>46.994999999999997</v>
      </c>
      <c r="R23">
        <v>47.066000000000003</v>
      </c>
      <c r="S23">
        <v>47.134999999999998</v>
      </c>
      <c r="T23">
        <v>47.201999999999998</v>
      </c>
      <c r="U23">
        <v>47.262</v>
      </c>
      <c r="V23">
        <v>47.308999999999997</v>
      </c>
      <c r="W23">
        <v>47.338999999999999</v>
      </c>
      <c r="X23">
        <v>47.347999999999999</v>
      </c>
      <c r="Y23">
        <v>47.337000000000003</v>
      </c>
      <c r="Z23">
        <v>47.305999999999997</v>
      </c>
      <c r="AA23">
        <v>47.256</v>
      </c>
      <c r="AB23">
        <v>47.188000000000002</v>
      </c>
      <c r="AC23">
        <v>47.1</v>
      </c>
      <c r="AD23">
        <v>46.991</v>
      </c>
      <c r="AE23">
        <v>46.856000000000002</v>
      </c>
      <c r="AF23">
        <v>46.692999999999998</v>
      </c>
      <c r="AG23">
        <v>46.502000000000002</v>
      </c>
      <c r="AH23">
        <v>46.280999999999999</v>
      </c>
      <c r="AI23">
        <v>46.029000000000003</v>
      </c>
      <c r="AJ23">
        <v>45.744999999999997</v>
      </c>
      <c r="AK23">
        <v>45.432000000000002</v>
      </c>
      <c r="AL23">
        <v>45.093000000000004</v>
      </c>
      <c r="AM23">
        <v>44.732999999999997</v>
      </c>
      <c r="AN23">
        <v>44.356000000000002</v>
      </c>
      <c r="AO23">
        <v>43.965000000000003</v>
      </c>
      <c r="AP23">
        <v>43.564</v>
      </c>
      <c r="AQ23">
        <v>43.161000000000001</v>
      </c>
      <c r="AR23">
        <v>42.76</v>
      </c>
      <c r="AS23">
        <v>42.371000000000002</v>
      </c>
      <c r="AT23">
        <v>42.002000000000002</v>
      </c>
      <c r="AU23">
        <v>41.654000000000003</v>
      </c>
      <c r="AV23">
        <v>41.326000000000001</v>
      </c>
      <c r="AW23">
        <v>41.018000000000001</v>
      </c>
      <c r="AX23">
        <v>40.725999999999999</v>
      </c>
      <c r="AY23">
        <v>40.445</v>
      </c>
      <c r="AZ23">
        <v>40.167000000000002</v>
      </c>
      <c r="BA23">
        <v>39.884</v>
      </c>
      <c r="BB23">
        <v>39.590000000000003</v>
      </c>
      <c r="BC23">
        <v>39.277999999999999</v>
      </c>
      <c r="BD23">
        <v>38.945</v>
      </c>
      <c r="BE23">
        <v>38.591000000000001</v>
      </c>
      <c r="BF23">
        <v>38.219000000000001</v>
      </c>
      <c r="BG23">
        <v>37.831000000000003</v>
      </c>
      <c r="BH23">
        <v>37.432000000000002</v>
      </c>
      <c r="BI23">
        <v>37.027000000000001</v>
      </c>
      <c r="BJ23">
        <v>36.621000000000002</v>
      </c>
      <c r="BK23">
        <v>36.220999999999997</v>
      </c>
      <c r="BL23">
        <v>35.831000000000003</v>
      </c>
    </row>
    <row r="24" spans="1:64" x14ac:dyDescent="0.2">
      <c r="A24" t="s">
        <v>298</v>
      </c>
      <c r="B24" t="s">
        <v>299</v>
      </c>
      <c r="C24" t="s">
        <v>795</v>
      </c>
      <c r="D24" t="s">
        <v>796</v>
      </c>
      <c r="E24">
        <v>47.24</v>
      </c>
      <c r="F24">
        <v>47.215000000000003</v>
      </c>
      <c r="G24">
        <v>47.21</v>
      </c>
      <c r="H24">
        <v>47.228999999999999</v>
      </c>
      <c r="I24">
        <v>47.273000000000003</v>
      </c>
      <c r="J24">
        <v>47.332000000000001</v>
      </c>
      <c r="K24">
        <v>47.387999999999998</v>
      </c>
      <c r="L24">
        <v>47.429000000000002</v>
      </c>
      <c r="M24">
        <v>47.45</v>
      </c>
      <c r="N24">
        <v>47.456000000000003</v>
      </c>
      <c r="O24">
        <v>47.463999999999999</v>
      </c>
      <c r="P24">
        <v>47.502000000000002</v>
      </c>
      <c r="Q24">
        <v>47.59</v>
      </c>
      <c r="R24">
        <v>47.734000000000002</v>
      </c>
      <c r="S24">
        <v>47.932000000000002</v>
      </c>
      <c r="T24">
        <v>48.168999999999997</v>
      </c>
      <c r="U24">
        <v>48.423999999999999</v>
      </c>
      <c r="V24">
        <v>48.667999999999999</v>
      </c>
      <c r="W24">
        <v>48.872999999999998</v>
      </c>
      <c r="X24">
        <v>49.021999999999998</v>
      </c>
      <c r="Y24">
        <v>49.098999999999997</v>
      </c>
      <c r="Z24">
        <v>49.091999999999999</v>
      </c>
      <c r="AA24">
        <v>49.011000000000003</v>
      </c>
      <c r="AB24">
        <v>48.871000000000002</v>
      </c>
      <c r="AC24">
        <v>48.68</v>
      </c>
      <c r="AD24">
        <v>48.457000000000001</v>
      </c>
      <c r="AE24">
        <v>48.218000000000004</v>
      </c>
      <c r="AF24">
        <v>47.981999999999999</v>
      </c>
      <c r="AG24">
        <v>47.764000000000003</v>
      </c>
      <c r="AH24">
        <v>47.573999999999998</v>
      </c>
      <c r="AI24">
        <v>47.417000000000002</v>
      </c>
      <c r="AJ24">
        <v>47.295999999999999</v>
      </c>
      <c r="AK24">
        <v>47.197000000000003</v>
      </c>
      <c r="AL24">
        <v>47.109000000000002</v>
      </c>
      <c r="AM24">
        <v>47.026000000000003</v>
      </c>
      <c r="AN24">
        <v>46.939</v>
      </c>
      <c r="AO24">
        <v>46.843000000000004</v>
      </c>
      <c r="AP24">
        <v>46.731999999999999</v>
      </c>
      <c r="AQ24">
        <v>46.600999999999999</v>
      </c>
      <c r="AR24">
        <v>46.442</v>
      </c>
      <c r="AS24">
        <v>46.253</v>
      </c>
      <c r="AT24">
        <v>46.030999999999999</v>
      </c>
      <c r="AU24">
        <v>45.777999999999999</v>
      </c>
      <c r="AV24">
        <v>45.494999999999997</v>
      </c>
      <c r="AW24">
        <v>45.176000000000002</v>
      </c>
      <c r="AX24">
        <v>44.817</v>
      </c>
      <c r="AY24">
        <v>44.406999999999996</v>
      </c>
      <c r="AZ24">
        <v>43.945999999999998</v>
      </c>
      <c r="BA24">
        <v>43.438000000000002</v>
      </c>
      <c r="BB24">
        <v>42.89</v>
      </c>
      <c r="BC24">
        <v>42.314</v>
      </c>
      <c r="BD24">
        <v>41.720999999999997</v>
      </c>
      <c r="BE24">
        <v>41.127000000000002</v>
      </c>
      <c r="BF24">
        <v>40.542999999999999</v>
      </c>
      <c r="BG24">
        <v>39.978999999999999</v>
      </c>
      <c r="BH24">
        <v>39.436999999999998</v>
      </c>
      <c r="BI24">
        <v>38.92</v>
      </c>
      <c r="BJ24">
        <v>38.418999999999997</v>
      </c>
      <c r="BK24">
        <v>37.93</v>
      </c>
      <c r="BL24">
        <v>37.453000000000003</v>
      </c>
    </row>
    <row r="25" spans="1:64" x14ac:dyDescent="0.2">
      <c r="A25" t="s">
        <v>300</v>
      </c>
      <c r="B25" t="s">
        <v>301</v>
      </c>
      <c r="C25" t="s">
        <v>795</v>
      </c>
      <c r="D25" t="s">
        <v>796</v>
      </c>
      <c r="E25">
        <v>48.34</v>
      </c>
      <c r="F25">
        <v>48.402999999999999</v>
      </c>
      <c r="G25">
        <v>48.426000000000002</v>
      </c>
      <c r="H25">
        <v>48.411999999999999</v>
      </c>
      <c r="I25">
        <v>48.363999999999997</v>
      </c>
      <c r="J25">
        <v>48.28</v>
      </c>
      <c r="K25">
        <v>48.156999999999996</v>
      </c>
      <c r="L25">
        <v>47.988999999999997</v>
      </c>
      <c r="M25">
        <v>47.774999999999999</v>
      </c>
      <c r="N25">
        <v>47.517000000000003</v>
      </c>
      <c r="O25">
        <v>47.216999999999999</v>
      </c>
      <c r="P25">
        <v>46.878999999999998</v>
      </c>
      <c r="Q25">
        <v>46.511000000000003</v>
      </c>
      <c r="R25">
        <v>46.116999999999997</v>
      </c>
      <c r="S25">
        <v>45.704000000000001</v>
      </c>
      <c r="T25">
        <v>45.279000000000003</v>
      </c>
      <c r="U25">
        <v>44.851999999999997</v>
      </c>
      <c r="V25">
        <v>44.420999999999999</v>
      </c>
      <c r="W25">
        <v>43.981000000000002</v>
      </c>
      <c r="X25">
        <v>43.524999999999999</v>
      </c>
      <c r="Y25">
        <v>43.039000000000001</v>
      </c>
      <c r="Z25">
        <v>42.505000000000003</v>
      </c>
      <c r="AA25">
        <v>41.91</v>
      </c>
      <c r="AB25">
        <v>41.247</v>
      </c>
      <c r="AC25">
        <v>40.514000000000003</v>
      </c>
      <c r="AD25">
        <v>39.713000000000001</v>
      </c>
      <c r="AE25">
        <v>38.845999999999997</v>
      </c>
      <c r="AF25">
        <v>37.933</v>
      </c>
      <c r="AG25">
        <v>36.991999999999997</v>
      </c>
      <c r="AH25">
        <v>36.040999999999997</v>
      </c>
      <c r="AI25">
        <v>35.098999999999997</v>
      </c>
      <c r="AJ25">
        <v>34.183</v>
      </c>
      <c r="AK25">
        <v>33.298999999999999</v>
      </c>
      <c r="AL25">
        <v>32.454000000000001</v>
      </c>
      <c r="AM25">
        <v>31.652999999999999</v>
      </c>
      <c r="AN25">
        <v>30.896999999999998</v>
      </c>
      <c r="AO25">
        <v>30.181000000000001</v>
      </c>
      <c r="AP25">
        <v>29.492999999999999</v>
      </c>
      <c r="AQ25">
        <v>28.821000000000002</v>
      </c>
      <c r="AR25">
        <v>28.158000000000001</v>
      </c>
      <c r="AS25">
        <v>27.492999999999999</v>
      </c>
      <c r="AT25">
        <v>26.818000000000001</v>
      </c>
      <c r="AU25">
        <v>26.132000000000001</v>
      </c>
      <c r="AV25">
        <v>25.439</v>
      </c>
      <c r="AW25">
        <v>24.742000000000001</v>
      </c>
      <c r="AX25">
        <v>24.053000000000001</v>
      </c>
      <c r="AY25">
        <v>23.384</v>
      </c>
      <c r="AZ25">
        <v>22.747</v>
      </c>
      <c r="BA25">
        <v>22.152999999999999</v>
      </c>
      <c r="BB25">
        <v>21.605</v>
      </c>
      <c r="BC25">
        <v>21.106999999999999</v>
      </c>
      <c r="BD25">
        <v>20.657</v>
      </c>
      <c r="BE25">
        <v>20.245000000000001</v>
      </c>
      <c r="BF25">
        <v>19.861999999999998</v>
      </c>
      <c r="BG25">
        <v>19.501000000000001</v>
      </c>
      <c r="BH25">
        <v>19.155999999999999</v>
      </c>
      <c r="BI25">
        <v>18.824000000000002</v>
      </c>
      <c r="BJ25">
        <v>18.501000000000001</v>
      </c>
      <c r="BK25">
        <v>18.184000000000001</v>
      </c>
      <c r="BL25">
        <v>17.867999999999999</v>
      </c>
    </row>
    <row r="26" spans="1:64" x14ac:dyDescent="0.2">
      <c r="A26" t="s">
        <v>302</v>
      </c>
      <c r="B26" t="s">
        <v>303</v>
      </c>
      <c r="C26" t="s">
        <v>795</v>
      </c>
      <c r="D26" t="s">
        <v>796</v>
      </c>
      <c r="E26">
        <v>17.8</v>
      </c>
      <c r="F26">
        <v>17.399999999999999</v>
      </c>
      <c r="G26">
        <v>16.7</v>
      </c>
      <c r="H26">
        <v>16.399999999999999</v>
      </c>
      <c r="I26">
        <v>16.100000000000001</v>
      </c>
      <c r="J26">
        <v>15.3</v>
      </c>
      <c r="K26">
        <v>14.9</v>
      </c>
      <c r="L26">
        <v>15</v>
      </c>
      <c r="M26">
        <v>16.899999999999999</v>
      </c>
      <c r="N26">
        <v>17</v>
      </c>
      <c r="O26">
        <v>16.3</v>
      </c>
      <c r="P26">
        <v>15.9</v>
      </c>
      <c r="Q26">
        <v>15.3</v>
      </c>
      <c r="R26">
        <v>16.2</v>
      </c>
      <c r="S26">
        <v>17.2</v>
      </c>
      <c r="T26">
        <v>16.600000000000001</v>
      </c>
      <c r="U26">
        <v>16.5</v>
      </c>
      <c r="V26">
        <v>16.100000000000001</v>
      </c>
      <c r="W26">
        <v>15.5</v>
      </c>
      <c r="X26">
        <v>15.3</v>
      </c>
      <c r="Y26">
        <v>14.5</v>
      </c>
      <c r="Z26">
        <v>14</v>
      </c>
      <c r="AA26">
        <v>13.9</v>
      </c>
      <c r="AB26">
        <v>13.8</v>
      </c>
      <c r="AC26">
        <v>13.6</v>
      </c>
      <c r="AD26">
        <v>13.3</v>
      </c>
      <c r="AE26">
        <v>13.4</v>
      </c>
      <c r="AF26">
        <v>13</v>
      </c>
      <c r="AG26">
        <v>13.1</v>
      </c>
      <c r="AH26">
        <v>12.6</v>
      </c>
      <c r="AI26">
        <v>12.1</v>
      </c>
      <c r="AJ26">
        <v>11.1</v>
      </c>
      <c r="AK26">
        <v>10.4</v>
      </c>
      <c r="AL26">
        <v>10</v>
      </c>
      <c r="AM26">
        <v>9.4</v>
      </c>
      <c r="AN26">
        <v>8.6</v>
      </c>
      <c r="AO26">
        <v>8.6</v>
      </c>
      <c r="AP26">
        <v>7.7</v>
      </c>
      <c r="AQ26">
        <v>7.9</v>
      </c>
      <c r="AR26">
        <v>8.8000000000000007</v>
      </c>
      <c r="AS26">
        <v>9</v>
      </c>
      <c r="AT26">
        <v>8.5</v>
      </c>
      <c r="AU26">
        <v>8.5</v>
      </c>
      <c r="AV26">
        <v>8.6999999999999993</v>
      </c>
      <c r="AW26">
        <v>9.1</v>
      </c>
      <c r="AX26">
        <v>9.3000000000000007</v>
      </c>
      <c r="AY26">
        <v>9.6999999999999993</v>
      </c>
      <c r="AZ26">
        <v>10</v>
      </c>
      <c r="BA26">
        <v>10.4</v>
      </c>
      <c r="BB26">
        <v>10.9</v>
      </c>
      <c r="BC26">
        <v>10.199999999999999</v>
      </c>
      <c r="BD26">
        <v>9.6</v>
      </c>
      <c r="BE26">
        <v>9.5</v>
      </c>
      <c r="BF26">
        <v>9.1999999999999993</v>
      </c>
      <c r="BG26">
        <v>9.4</v>
      </c>
      <c r="BH26">
        <v>9.1999999999999993</v>
      </c>
      <c r="BI26">
        <v>9.1</v>
      </c>
      <c r="BJ26">
        <v>9</v>
      </c>
      <c r="BK26">
        <v>8.9</v>
      </c>
      <c r="BL26">
        <v>8.8000000000000007</v>
      </c>
    </row>
    <row r="27" spans="1:64" x14ac:dyDescent="0.2">
      <c r="A27" t="s">
        <v>304</v>
      </c>
      <c r="B27" t="s">
        <v>305</v>
      </c>
      <c r="C27" t="s">
        <v>795</v>
      </c>
      <c r="D27" t="s">
        <v>796</v>
      </c>
      <c r="E27">
        <v>45.933999999999997</v>
      </c>
      <c r="F27">
        <v>45.854999999999997</v>
      </c>
      <c r="G27">
        <v>45.645000000000003</v>
      </c>
      <c r="H27">
        <v>45.28</v>
      </c>
      <c r="I27">
        <v>44.749000000000002</v>
      </c>
      <c r="J27">
        <v>44.031999999999996</v>
      </c>
      <c r="K27">
        <v>43.115000000000002</v>
      </c>
      <c r="L27">
        <v>42.029000000000003</v>
      </c>
      <c r="M27">
        <v>40.822000000000003</v>
      </c>
      <c r="N27">
        <v>39.545000000000002</v>
      </c>
      <c r="O27">
        <v>38.264000000000003</v>
      </c>
      <c r="P27">
        <v>37.045000000000002</v>
      </c>
      <c r="Q27">
        <v>35.941000000000003</v>
      </c>
      <c r="R27">
        <v>34.991</v>
      </c>
      <c r="S27">
        <v>34.223999999999997</v>
      </c>
      <c r="T27">
        <v>33.658000000000001</v>
      </c>
      <c r="U27">
        <v>33.292999999999999</v>
      </c>
      <c r="V27">
        <v>33.082000000000001</v>
      </c>
      <c r="W27">
        <v>32.973999999999997</v>
      </c>
      <c r="X27">
        <v>32.933999999999997</v>
      </c>
      <c r="Y27">
        <v>32.930999999999997</v>
      </c>
      <c r="Z27">
        <v>32.938000000000002</v>
      </c>
      <c r="AA27">
        <v>32.930999999999997</v>
      </c>
      <c r="AB27">
        <v>32.881999999999998</v>
      </c>
      <c r="AC27">
        <v>32.756999999999998</v>
      </c>
      <c r="AD27">
        <v>32.514000000000003</v>
      </c>
      <c r="AE27">
        <v>32.122</v>
      </c>
      <c r="AF27">
        <v>31.58</v>
      </c>
      <c r="AG27">
        <v>30.902000000000001</v>
      </c>
      <c r="AH27">
        <v>30.105</v>
      </c>
      <c r="AI27">
        <v>29.216999999999999</v>
      </c>
      <c r="AJ27">
        <v>28.276</v>
      </c>
      <c r="AK27">
        <v>27.327999999999999</v>
      </c>
      <c r="AL27">
        <v>26.411999999999999</v>
      </c>
      <c r="AM27">
        <v>25.553000000000001</v>
      </c>
      <c r="AN27">
        <v>24.77</v>
      </c>
      <c r="AO27">
        <v>24.068999999999999</v>
      </c>
      <c r="AP27">
        <v>23.431000000000001</v>
      </c>
      <c r="AQ27">
        <v>22.835000000000001</v>
      </c>
      <c r="AR27">
        <v>22.271000000000001</v>
      </c>
      <c r="AS27">
        <v>21.722000000000001</v>
      </c>
      <c r="AT27">
        <v>21.166</v>
      </c>
      <c r="AU27">
        <v>20.591000000000001</v>
      </c>
      <c r="AV27">
        <v>19.995999999999999</v>
      </c>
      <c r="AW27">
        <v>19.385000000000002</v>
      </c>
      <c r="AX27">
        <v>18.777999999999999</v>
      </c>
      <c r="AY27">
        <v>18.202999999999999</v>
      </c>
      <c r="AZ27">
        <v>17.684999999999999</v>
      </c>
      <c r="BA27">
        <v>17.239000000000001</v>
      </c>
      <c r="BB27">
        <v>16.863</v>
      </c>
      <c r="BC27">
        <v>16.547000000000001</v>
      </c>
      <c r="BD27">
        <v>16.271000000000001</v>
      </c>
      <c r="BE27">
        <v>16.004999999999999</v>
      </c>
      <c r="BF27">
        <v>15.727</v>
      </c>
      <c r="BG27">
        <v>15.426</v>
      </c>
      <c r="BH27">
        <v>15.096</v>
      </c>
      <c r="BI27">
        <v>14.738</v>
      </c>
      <c r="BJ27">
        <v>14.365</v>
      </c>
      <c r="BK27">
        <v>13.99</v>
      </c>
      <c r="BL27">
        <v>13.622</v>
      </c>
    </row>
    <row r="28" spans="1:64" x14ac:dyDescent="0.2">
      <c r="A28" t="s">
        <v>306</v>
      </c>
      <c r="B28" t="s">
        <v>307</v>
      </c>
      <c r="C28" t="s">
        <v>795</v>
      </c>
      <c r="D28" t="s">
        <v>796</v>
      </c>
      <c r="E28">
        <v>34.380000000000003</v>
      </c>
      <c r="F28">
        <v>34.029000000000003</v>
      </c>
      <c r="G28">
        <v>33.377000000000002</v>
      </c>
      <c r="H28">
        <v>32.417000000000002</v>
      </c>
      <c r="I28">
        <v>31.204999999999998</v>
      </c>
      <c r="J28">
        <v>29.876999999999999</v>
      </c>
      <c r="K28">
        <v>28.613</v>
      </c>
      <c r="L28">
        <v>27.571000000000002</v>
      </c>
      <c r="M28">
        <v>26.85</v>
      </c>
      <c r="N28">
        <v>26.474</v>
      </c>
      <c r="O28">
        <v>26.38</v>
      </c>
      <c r="P28">
        <v>26.440999999999999</v>
      </c>
      <c r="Q28">
        <v>26.492000000000001</v>
      </c>
      <c r="R28">
        <v>26.422999999999998</v>
      </c>
      <c r="S28">
        <v>26.210999999999999</v>
      </c>
      <c r="T28">
        <v>25.908999999999999</v>
      </c>
      <c r="U28">
        <v>25.626000000000001</v>
      </c>
      <c r="V28">
        <v>25.475000000000001</v>
      </c>
      <c r="W28">
        <v>25.518999999999998</v>
      </c>
      <c r="X28">
        <v>25.745000000000001</v>
      </c>
      <c r="Y28">
        <v>26.074999999999999</v>
      </c>
      <c r="Z28">
        <v>26.387</v>
      </c>
      <c r="AA28">
        <v>26.562000000000001</v>
      </c>
      <c r="AB28">
        <v>26.524999999999999</v>
      </c>
      <c r="AC28">
        <v>26.260999999999999</v>
      </c>
      <c r="AD28">
        <v>25.818999999999999</v>
      </c>
      <c r="AE28">
        <v>25.289000000000001</v>
      </c>
      <c r="AF28">
        <v>24.783999999999999</v>
      </c>
      <c r="AG28">
        <v>24.379000000000001</v>
      </c>
      <c r="AH28">
        <v>24.09</v>
      </c>
      <c r="AI28">
        <v>23.891999999999999</v>
      </c>
      <c r="AJ28">
        <v>23.73</v>
      </c>
      <c r="AK28">
        <v>23.52</v>
      </c>
      <c r="AL28">
        <v>23.199000000000002</v>
      </c>
      <c r="AM28">
        <v>22.742999999999999</v>
      </c>
      <c r="AN28">
        <v>22.131</v>
      </c>
      <c r="AO28">
        <v>21.356999999999999</v>
      </c>
      <c r="AP28">
        <v>20.463999999999999</v>
      </c>
      <c r="AQ28">
        <v>19.507000000000001</v>
      </c>
      <c r="AR28">
        <v>18.532</v>
      </c>
      <c r="AS28">
        <v>17.609000000000002</v>
      </c>
      <c r="AT28">
        <v>16.811</v>
      </c>
      <c r="AU28">
        <v>16.177</v>
      </c>
      <c r="AV28">
        <v>15.724</v>
      </c>
      <c r="AW28">
        <v>15.451000000000001</v>
      </c>
      <c r="AX28">
        <v>15.33</v>
      </c>
      <c r="AY28">
        <v>15.305999999999999</v>
      </c>
      <c r="AZ28">
        <v>15.307</v>
      </c>
      <c r="BA28">
        <v>15.276</v>
      </c>
      <c r="BB28">
        <v>15.19</v>
      </c>
      <c r="BC28">
        <v>15.045</v>
      </c>
      <c r="BD28">
        <v>14.855</v>
      </c>
      <c r="BE28">
        <v>14.659000000000001</v>
      </c>
      <c r="BF28">
        <v>14.484999999999999</v>
      </c>
      <c r="BG28">
        <v>14.34</v>
      </c>
      <c r="BH28">
        <v>14.224</v>
      </c>
      <c r="BI28">
        <v>14.131</v>
      </c>
      <c r="BJ28">
        <v>14.048999999999999</v>
      </c>
      <c r="BK28">
        <v>13.968</v>
      </c>
      <c r="BL28">
        <v>13.882</v>
      </c>
    </row>
    <row r="29" spans="1:64" x14ac:dyDescent="0.2">
      <c r="A29" t="s">
        <v>308</v>
      </c>
      <c r="B29" t="s">
        <v>309</v>
      </c>
      <c r="C29" t="s">
        <v>795</v>
      </c>
      <c r="D29" t="s">
        <v>796</v>
      </c>
      <c r="E29">
        <v>31.504000000000001</v>
      </c>
      <c r="F29">
        <v>30.907</v>
      </c>
      <c r="G29">
        <v>30.233000000000001</v>
      </c>
      <c r="H29">
        <v>29.457999999999998</v>
      </c>
      <c r="I29">
        <v>28.584</v>
      </c>
      <c r="J29">
        <v>27.641999999999999</v>
      </c>
      <c r="K29">
        <v>26.684999999999999</v>
      </c>
      <c r="L29">
        <v>25.777000000000001</v>
      </c>
      <c r="M29">
        <v>24.959</v>
      </c>
      <c r="N29">
        <v>24.245999999999999</v>
      </c>
      <c r="O29">
        <v>23.626000000000001</v>
      </c>
      <c r="P29">
        <v>23.065999999999999</v>
      </c>
      <c r="Q29">
        <v>22.521000000000001</v>
      </c>
      <c r="R29">
        <v>21.960999999999999</v>
      </c>
      <c r="S29">
        <v>21.38</v>
      </c>
      <c r="T29">
        <v>20.789000000000001</v>
      </c>
      <c r="U29">
        <v>20.213999999999999</v>
      </c>
      <c r="V29">
        <v>19.684000000000001</v>
      </c>
      <c r="W29">
        <v>19.218</v>
      </c>
      <c r="X29">
        <v>18.817</v>
      </c>
      <c r="Y29">
        <v>18.474</v>
      </c>
      <c r="Z29">
        <v>18.175999999999998</v>
      </c>
      <c r="AA29">
        <v>17.899000000000001</v>
      </c>
      <c r="AB29">
        <v>17.62</v>
      </c>
      <c r="AC29">
        <v>17.324000000000002</v>
      </c>
      <c r="AD29">
        <v>16.995999999999999</v>
      </c>
      <c r="AE29">
        <v>16.623999999999999</v>
      </c>
      <c r="AF29">
        <v>16.212</v>
      </c>
      <c r="AG29">
        <v>15.769</v>
      </c>
      <c r="AH29">
        <v>15.305</v>
      </c>
      <c r="AI29">
        <v>14.843999999999999</v>
      </c>
      <c r="AJ29">
        <v>14.416</v>
      </c>
      <c r="AK29">
        <v>14.04</v>
      </c>
      <c r="AL29">
        <v>13.718</v>
      </c>
      <c r="AM29">
        <v>13.445</v>
      </c>
      <c r="AN29">
        <v>13.185</v>
      </c>
      <c r="AO29">
        <v>12.888999999999999</v>
      </c>
      <c r="AP29">
        <v>12.523</v>
      </c>
      <c r="AQ29">
        <v>12.071999999999999</v>
      </c>
      <c r="AR29">
        <v>11.545999999999999</v>
      </c>
      <c r="AS29">
        <v>10.983000000000001</v>
      </c>
      <c r="AT29">
        <v>10.438000000000001</v>
      </c>
      <c r="AU29">
        <v>9.9659999999999993</v>
      </c>
      <c r="AV29">
        <v>9.6080000000000005</v>
      </c>
      <c r="AW29">
        <v>9.3719999999999999</v>
      </c>
      <c r="AX29">
        <v>9.2550000000000008</v>
      </c>
      <c r="AY29">
        <v>9.23</v>
      </c>
      <c r="AZ29">
        <v>9.2509999999999994</v>
      </c>
      <c r="BA29">
        <v>9.2759999999999998</v>
      </c>
      <c r="BB29">
        <v>9.2840000000000007</v>
      </c>
      <c r="BC29">
        <v>9.2560000000000002</v>
      </c>
      <c r="BD29">
        <v>9.1880000000000006</v>
      </c>
      <c r="BE29">
        <v>9.0869999999999997</v>
      </c>
      <c r="BF29">
        <v>8.9629999999999992</v>
      </c>
      <c r="BG29">
        <v>8.8179999999999996</v>
      </c>
      <c r="BH29">
        <v>8.6549999999999994</v>
      </c>
      <c r="BI29">
        <v>8.4770000000000003</v>
      </c>
      <c r="BJ29">
        <v>8.2929999999999993</v>
      </c>
      <c r="BK29">
        <v>8.1110000000000007</v>
      </c>
      <c r="BL29">
        <v>7.9379999999999997</v>
      </c>
    </row>
    <row r="30" spans="1:64" x14ac:dyDescent="0.2">
      <c r="A30" t="s">
        <v>310</v>
      </c>
      <c r="B30" t="s">
        <v>311</v>
      </c>
      <c r="C30" t="s">
        <v>795</v>
      </c>
      <c r="D30" t="s">
        <v>796</v>
      </c>
      <c r="E30">
        <v>23.454999999999998</v>
      </c>
      <c r="F30">
        <v>22.788</v>
      </c>
      <c r="G30">
        <v>21.975000000000001</v>
      </c>
      <c r="H30">
        <v>21.053000000000001</v>
      </c>
      <c r="I30">
        <v>20.068000000000001</v>
      </c>
      <c r="J30">
        <v>19.09</v>
      </c>
      <c r="K30">
        <v>18.184000000000001</v>
      </c>
      <c r="L30">
        <v>17.395</v>
      </c>
      <c r="M30">
        <v>16.756</v>
      </c>
      <c r="N30">
        <v>16.283999999999999</v>
      </c>
      <c r="O30">
        <v>15.976000000000001</v>
      </c>
      <c r="P30">
        <v>15.805</v>
      </c>
      <c r="Q30">
        <v>15.718</v>
      </c>
      <c r="R30">
        <v>15.672000000000001</v>
      </c>
      <c r="S30">
        <v>15.647</v>
      </c>
      <c r="T30">
        <v>15.641999999999999</v>
      </c>
      <c r="U30">
        <v>15.667999999999999</v>
      </c>
      <c r="V30">
        <v>15.74</v>
      </c>
      <c r="W30">
        <v>15.858000000000001</v>
      </c>
      <c r="X30">
        <v>16.007999999999999</v>
      </c>
      <c r="Y30">
        <v>16.177</v>
      </c>
      <c r="Z30">
        <v>16.3</v>
      </c>
      <c r="AA30">
        <v>16.3</v>
      </c>
      <c r="AB30">
        <v>17.600000000000001</v>
      </c>
      <c r="AC30">
        <v>17</v>
      </c>
      <c r="AD30">
        <v>16.5</v>
      </c>
      <c r="AE30">
        <v>17.100000000000001</v>
      </c>
      <c r="AF30">
        <v>16.100000000000001</v>
      </c>
      <c r="AG30">
        <v>16.100000000000001</v>
      </c>
      <c r="AH30">
        <v>15.1</v>
      </c>
      <c r="AI30">
        <v>14</v>
      </c>
      <c r="AJ30">
        <v>13</v>
      </c>
      <c r="AK30">
        <v>12.5</v>
      </c>
      <c r="AL30">
        <v>11.5</v>
      </c>
      <c r="AM30">
        <v>10.8</v>
      </c>
      <c r="AN30">
        <v>9.9</v>
      </c>
      <c r="AO30">
        <v>9.4</v>
      </c>
      <c r="AP30">
        <v>8.9</v>
      </c>
      <c r="AQ30">
        <v>9.1999999999999993</v>
      </c>
      <c r="AR30">
        <v>9.3000000000000007</v>
      </c>
      <c r="AS30">
        <v>9.4</v>
      </c>
      <c r="AT30">
        <v>9.1999999999999993</v>
      </c>
      <c r="AU30">
        <v>8.9</v>
      </c>
      <c r="AV30">
        <v>9</v>
      </c>
      <c r="AW30">
        <v>9.1</v>
      </c>
      <c r="AX30">
        <v>9.3000000000000007</v>
      </c>
      <c r="AY30">
        <v>9.9</v>
      </c>
      <c r="AZ30">
        <v>10.7</v>
      </c>
      <c r="BA30">
        <v>11.1</v>
      </c>
      <c r="BB30">
        <v>11.4</v>
      </c>
      <c r="BC30">
        <v>11.4</v>
      </c>
      <c r="BD30">
        <v>11.5</v>
      </c>
      <c r="BE30">
        <v>12.2</v>
      </c>
      <c r="BF30">
        <v>12.5</v>
      </c>
      <c r="BG30">
        <v>12.5</v>
      </c>
      <c r="BH30">
        <v>12.5</v>
      </c>
      <c r="BI30">
        <v>12.4</v>
      </c>
      <c r="BJ30">
        <v>10.8</v>
      </c>
      <c r="BK30">
        <v>9.9</v>
      </c>
      <c r="BL30">
        <v>9.3000000000000007</v>
      </c>
    </row>
    <row r="31" spans="1:64" x14ac:dyDescent="0.2">
      <c r="A31" t="s">
        <v>312</v>
      </c>
      <c r="B31" t="s">
        <v>313</v>
      </c>
      <c r="C31" t="s">
        <v>795</v>
      </c>
      <c r="D31" t="s">
        <v>796</v>
      </c>
      <c r="E31">
        <v>44.966999999999999</v>
      </c>
      <c r="F31">
        <v>44.381999999999998</v>
      </c>
      <c r="G31">
        <v>43.862000000000002</v>
      </c>
      <c r="H31">
        <v>43.406999999999996</v>
      </c>
      <c r="I31">
        <v>43.018000000000001</v>
      </c>
      <c r="J31">
        <v>42.692999999999998</v>
      </c>
      <c r="K31">
        <v>42.432000000000002</v>
      </c>
      <c r="L31">
        <v>42.23</v>
      </c>
      <c r="M31">
        <v>42.081000000000003</v>
      </c>
      <c r="N31">
        <v>41.978000000000002</v>
      </c>
      <c r="O31">
        <v>41.927</v>
      </c>
      <c r="P31">
        <v>41.939</v>
      </c>
      <c r="Q31">
        <v>42.008000000000003</v>
      </c>
      <c r="R31">
        <v>42.118000000000002</v>
      </c>
      <c r="S31">
        <v>42.243000000000002</v>
      </c>
      <c r="T31">
        <v>42.341000000000001</v>
      </c>
      <c r="U31">
        <v>42.369</v>
      </c>
      <c r="V31">
        <v>42.295999999999999</v>
      </c>
      <c r="W31">
        <v>42.104999999999997</v>
      </c>
      <c r="X31">
        <v>41.792000000000002</v>
      </c>
      <c r="Y31">
        <v>41.365000000000002</v>
      </c>
      <c r="Z31">
        <v>40.85</v>
      </c>
      <c r="AA31">
        <v>40.287999999999997</v>
      </c>
      <c r="AB31">
        <v>39.713000000000001</v>
      </c>
      <c r="AC31">
        <v>39.142000000000003</v>
      </c>
      <c r="AD31">
        <v>38.587000000000003</v>
      </c>
      <c r="AE31">
        <v>38.048000000000002</v>
      </c>
      <c r="AF31">
        <v>37.512999999999998</v>
      </c>
      <c r="AG31">
        <v>36.972999999999999</v>
      </c>
      <c r="AH31">
        <v>36.423999999999999</v>
      </c>
      <c r="AI31">
        <v>35.862000000000002</v>
      </c>
      <c r="AJ31">
        <v>35.281999999999996</v>
      </c>
      <c r="AK31">
        <v>34.680999999999997</v>
      </c>
      <c r="AL31">
        <v>34.061</v>
      </c>
      <c r="AM31">
        <v>33.427</v>
      </c>
      <c r="AN31">
        <v>32.790999999999997</v>
      </c>
      <c r="AO31">
        <v>32.167999999999999</v>
      </c>
      <c r="AP31">
        <v>31.567</v>
      </c>
      <c r="AQ31">
        <v>30.99</v>
      </c>
      <c r="AR31">
        <v>30.431000000000001</v>
      </c>
      <c r="AS31">
        <v>29.867999999999999</v>
      </c>
      <c r="AT31">
        <v>29.271000000000001</v>
      </c>
      <c r="AU31">
        <v>28.62</v>
      </c>
      <c r="AV31">
        <v>27.913</v>
      </c>
      <c r="AW31">
        <v>27.158000000000001</v>
      </c>
      <c r="AX31">
        <v>26.385999999999999</v>
      </c>
      <c r="AY31">
        <v>25.635000000000002</v>
      </c>
      <c r="AZ31">
        <v>24.943999999999999</v>
      </c>
      <c r="BA31">
        <v>24.338999999999999</v>
      </c>
      <c r="BB31">
        <v>23.827000000000002</v>
      </c>
      <c r="BC31">
        <v>23.402000000000001</v>
      </c>
      <c r="BD31">
        <v>23.044</v>
      </c>
      <c r="BE31">
        <v>22.716999999999999</v>
      </c>
      <c r="BF31">
        <v>22.395</v>
      </c>
      <c r="BG31">
        <v>22.067</v>
      </c>
      <c r="BH31">
        <v>21.733000000000001</v>
      </c>
      <c r="BI31">
        <v>21.4</v>
      </c>
      <c r="BJ31">
        <v>21.081</v>
      </c>
      <c r="BK31">
        <v>20.786000000000001</v>
      </c>
      <c r="BL31">
        <v>20.51</v>
      </c>
    </row>
    <row r="32" spans="1:64" x14ac:dyDescent="0.2">
      <c r="A32" t="s">
        <v>314</v>
      </c>
      <c r="B32" t="s">
        <v>315</v>
      </c>
      <c r="C32" t="s">
        <v>795</v>
      </c>
      <c r="D32" t="s">
        <v>796</v>
      </c>
      <c r="E32">
        <v>28.3</v>
      </c>
      <c r="G32">
        <v>26</v>
      </c>
      <c r="K32">
        <v>20.3</v>
      </c>
      <c r="O32">
        <v>20.3</v>
      </c>
      <c r="U32">
        <v>15.2</v>
      </c>
      <c r="V32">
        <v>14.3</v>
      </c>
      <c r="W32">
        <v>13</v>
      </c>
      <c r="X32">
        <v>14.5</v>
      </c>
      <c r="Y32">
        <v>14.9</v>
      </c>
      <c r="AC32">
        <v>15.1</v>
      </c>
      <c r="AH32">
        <v>15.2</v>
      </c>
      <c r="AI32">
        <v>14.6</v>
      </c>
      <c r="AJ32">
        <v>15.4</v>
      </c>
      <c r="AK32">
        <v>15.5</v>
      </c>
      <c r="AL32">
        <v>13.7</v>
      </c>
      <c r="AM32">
        <v>14.5</v>
      </c>
      <c r="AN32">
        <v>13.3</v>
      </c>
      <c r="AO32">
        <v>13.9</v>
      </c>
      <c r="AS32">
        <v>13.5</v>
      </c>
      <c r="AT32">
        <v>13.3</v>
      </c>
      <c r="AU32">
        <v>13.2</v>
      </c>
      <c r="AV32">
        <v>13.2</v>
      </c>
      <c r="AW32">
        <v>13.2</v>
      </c>
      <c r="AX32">
        <v>13.1</v>
      </c>
      <c r="AY32">
        <v>12.5</v>
      </c>
      <c r="AZ32">
        <v>13.4</v>
      </c>
      <c r="BA32">
        <v>12.8</v>
      </c>
      <c r="BB32">
        <v>12.5</v>
      </c>
      <c r="BC32">
        <v>11.8</v>
      </c>
      <c r="BD32">
        <v>10.4</v>
      </c>
      <c r="BE32">
        <v>10</v>
      </c>
      <c r="BF32">
        <v>10.4</v>
      </c>
      <c r="BG32">
        <v>10.5</v>
      </c>
      <c r="BH32">
        <v>9.4</v>
      </c>
      <c r="BI32">
        <v>9.6</v>
      </c>
      <c r="BJ32">
        <v>9.3000000000000007</v>
      </c>
      <c r="BK32">
        <v>8.3000000000000007</v>
      </c>
      <c r="BL32">
        <v>8.3000000000000007</v>
      </c>
    </row>
    <row r="33" spans="1:64" x14ac:dyDescent="0.2">
      <c r="A33" t="s">
        <v>316</v>
      </c>
      <c r="B33" t="s">
        <v>317</v>
      </c>
      <c r="C33" t="s">
        <v>795</v>
      </c>
      <c r="D33" t="s">
        <v>796</v>
      </c>
      <c r="E33">
        <v>43.811999999999998</v>
      </c>
      <c r="F33">
        <v>43.716999999999999</v>
      </c>
      <c r="G33">
        <v>43.607999999999997</v>
      </c>
      <c r="H33">
        <v>43.481999999999999</v>
      </c>
      <c r="I33">
        <v>43.337000000000003</v>
      </c>
      <c r="J33">
        <v>43.177</v>
      </c>
      <c r="K33">
        <v>43.006</v>
      </c>
      <c r="L33">
        <v>42.832999999999998</v>
      </c>
      <c r="M33">
        <v>42.658999999999999</v>
      </c>
      <c r="N33">
        <v>42.484000000000002</v>
      </c>
      <c r="O33">
        <v>42.307000000000002</v>
      </c>
      <c r="P33">
        <v>42.125999999999998</v>
      </c>
      <c r="Q33">
        <v>41.932000000000002</v>
      </c>
      <c r="R33">
        <v>41.720999999999997</v>
      </c>
      <c r="S33">
        <v>41.484000000000002</v>
      </c>
      <c r="T33">
        <v>41.212000000000003</v>
      </c>
      <c r="U33">
        <v>40.892000000000003</v>
      </c>
      <c r="V33">
        <v>40.521999999999998</v>
      </c>
      <c r="W33">
        <v>40.107999999999997</v>
      </c>
      <c r="X33">
        <v>39.658999999999999</v>
      </c>
      <c r="Y33">
        <v>39.192999999999998</v>
      </c>
      <c r="Z33">
        <v>38.734999999999999</v>
      </c>
      <c r="AA33">
        <v>38.301000000000002</v>
      </c>
      <c r="AB33">
        <v>37.904000000000003</v>
      </c>
      <c r="AC33">
        <v>37.542000000000002</v>
      </c>
      <c r="AD33">
        <v>37.207999999999998</v>
      </c>
      <c r="AE33">
        <v>36.884</v>
      </c>
      <c r="AF33">
        <v>36.548000000000002</v>
      </c>
      <c r="AG33">
        <v>36.180999999999997</v>
      </c>
      <c r="AH33">
        <v>35.777000000000001</v>
      </c>
      <c r="AI33">
        <v>35.335999999999999</v>
      </c>
      <c r="AJ33">
        <v>34.86</v>
      </c>
      <c r="AK33">
        <v>34.363999999999997</v>
      </c>
      <c r="AL33">
        <v>33.859000000000002</v>
      </c>
      <c r="AM33">
        <v>33.348999999999997</v>
      </c>
      <c r="AN33">
        <v>32.840000000000003</v>
      </c>
      <c r="AO33">
        <v>32.334000000000003</v>
      </c>
      <c r="AP33">
        <v>31.83</v>
      </c>
      <c r="AQ33">
        <v>31.326000000000001</v>
      </c>
      <c r="AR33">
        <v>30.823</v>
      </c>
      <c r="AS33">
        <v>30.314</v>
      </c>
      <c r="AT33">
        <v>29.795000000000002</v>
      </c>
      <c r="AU33">
        <v>29.263000000000002</v>
      </c>
      <c r="AV33">
        <v>28.718</v>
      </c>
      <c r="AW33">
        <v>28.163</v>
      </c>
      <c r="AX33">
        <v>27.603999999999999</v>
      </c>
      <c r="AY33">
        <v>27.048999999999999</v>
      </c>
      <c r="AZ33">
        <v>26.507999999999999</v>
      </c>
      <c r="BA33">
        <v>25.984999999999999</v>
      </c>
      <c r="BB33">
        <v>25.486000000000001</v>
      </c>
      <c r="BC33">
        <v>25.007999999999999</v>
      </c>
      <c r="BD33">
        <v>24.547999999999998</v>
      </c>
      <c r="BE33">
        <v>24.1</v>
      </c>
      <c r="BF33">
        <v>23.661000000000001</v>
      </c>
      <c r="BG33">
        <v>23.233000000000001</v>
      </c>
      <c r="BH33">
        <v>22.821000000000002</v>
      </c>
      <c r="BI33">
        <v>22.433</v>
      </c>
      <c r="BJ33">
        <v>22.076000000000001</v>
      </c>
      <c r="BK33">
        <v>21.75</v>
      </c>
      <c r="BL33">
        <v>21.454999999999998</v>
      </c>
    </row>
    <row r="34" spans="1:64" x14ac:dyDescent="0.2">
      <c r="A34" t="s">
        <v>318</v>
      </c>
      <c r="B34" t="s">
        <v>319</v>
      </c>
      <c r="C34" t="s">
        <v>795</v>
      </c>
      <c r="D34" t="s">
        <v>796</v>
      </c>
      <c r="E34">
        <v>42.28</v>
      </c>
      <c r="F34">
        <v>41.932000000000002</v>
      </c>
      <c r="G34">
        <v>41.481000000000002</v>
      </c>
      <c r="H34">
        <v>40.914000000000001</v>
      </c>
      <c r="I34">
        <v>40.234000000000002</v>
      </c>
      <c r="J34">
        <v>39.453000000000003</v>
      </c>
      <c r="K34">
        <v>38.588999999999999</v>
      </c>
      <c r="L34">
        <v>37.683</v>
      </c>
      <c r="M34">
        <v>36.779000000000003</v>
      </c>
      <c r="N34">
        <v>35.908999999999999</v>
      </c>
      <c r="O34">
        <v>35.116</v>
      </c>
      <c r="P34">
        <v>34.433</v>
      </c>
      <c r="Q34">
        <v>33.865000000000002</v>
      </c>
      <c r="R34">
        <v>33.408999999999999</v>
      </c>
      <c r="S34">
        <v>33.057000000000002</v>
      </c>
      <c r="T34">
        <v>32.799999999999997</v>
      </c>
      <c r="U34">
        <v>32.619</v>
      </c>
      <c r="V34">
        <v>32.473999999999997</v>
      </c>
      <c r="W34">
        <v>32.326000000000001</v>
      </c>
      <c r="X34">
        <v>32.14</v>
      </c>
      <c r="Y34">
        <v>31.875</v>
      </c>
      <c r="Z34">
        <v>31.492999999999999</v>
      </c>
      <c r="AA34">
        <v>30.99</v>
      </c>
      <c r="AB34">
        <v>30.370999999999999</v>
      </c>
      <c r="AC34">
        <v>29.648</v>
      </c>
      <c r="AD34">
        <v>28.843</v>
      </c>
      <c r="AE34">
        <v>27.989000000000001</v>
      </c>
      <c r="AF34">
        <v>27.129000000000001</v>
      </c>
      <c r="AG34">
        <v>26.303000000000001</v>
      </c>
      <c r="AH34">
        <v>25.533999999999999</v>
      </c>
      <c r="AI34">
        <v>24.844000000000001</v>
      </c>
      <c r="AJ34">
        <v>24.245000000000001</v>
      </c>
      <c r="AK34">
        <v>23.721</v>
      </c>
      <c r="AL34">
        <v>23.251999999999999</v>
      </c>
      <c r="AM34">
        <v>22.826000000000001</v>
      </c>
      <c r="AN34">
        <v>22.423999999999999</v>
      </c>
      <c r="AO34">
        <v>22.021999999999998</v>
      </c>
      <c r="AP34">
        <v>21.600999999999999</v>
      </c>
      <c r="AQ34">
        <v>21.146999999999998</v>
      </c>
      <c r="AR34">
        <v>20.654</v>
      </c>
      <c r="AS34">
        <v>20.119</v>
      </c>
      <c r="AT34">
        <v>19.547000000000001</v>
      </c>
      <c r="AU34">
        <v>18.954999999999998</v>
      </c>
      <c r="AV34">
        <v>18.363</v>
      </c>
      <c r="AW34">
        <v>17.786999999999999</v>
      </c>
      <c r="AX34">
        <v>17.242999999999999</v>
      </c>
      <c r="AY34">
        <v>16.747</v>
      </c>
      <c r="AZ34">
        <v>16.306000000000001</v>
      </c>
      <c r="BA34">
        <v>15.920999999999999</v>
      </c>
      <c r="BB34">
        <v>15.595000000000001</v>
      </c>
      <c r="BC34">
        <v>15.327</v>
      </c>
      <c r="BD34">
        <v>15.11</v>
      </c>
      <c r="BE34">
        <v>14.93</v>
      </c>
      <c r="BF34">
        <v>14.772</v>
      </c>
      <c r="BG34">
        <v>14.624000000000001</v>
      </c>
      <c r="BH34">
        <v>14.472</v>
      </c>
      <c r="BI34">
        <v>14.307</v>
      </c>
      <c r="BJ34">
        <v>14.125</v>
      </c>
      <c r="BK34">
        <v>13.923999999999999</v>
      </c>
      <c r="BL34">
        <v>13.702999999999999</v>
      </c>
    </row>
    <row r="35" spans="1:64" x14ac:dyDescent="0.2">
      <c r="A35" t="s">
        <v>320</v>
      </c>
      <c r="B35" t="s">
        <v>321</v>
      </c>
      <c r="C35" t="s">
        <v>795</v>
      </c>
      <c r="D35" t="s">
        <v>796</v>
      </c>
      <c r="E35">
        <v>30.56</v>
      </c>
      <c r="F35">
        <v>29.968</v>
      </c>
      <c r="G35">
        <v>29.25</v>
      </c>
      <c r="H35">
        <v>28.395</v>
      </c>
      <c r="I35">
        <v>27.414000000000001</v>
      </c>
      <c r="J35">
        <v>26.35</v>
      </c>
      <c r="K35">
        <v>25.263000000000002</v>
      </c>
      <c r="L35">
        <v>24.22</v>
      </c>
      <c r="M35">
        <v>23.273</v>
      </c>
      <c r="N35">
        <v>22.445</v>
      </c>
      <c r="O35">
        <v>21.736000000000001</v>
      </c>
      <c r="P35">
        <v>21.123000000000001</v>
      </c>
      <c r="Q35">
        <v>20.562000000000001</v>
      </c>
      <c r="R35">
        <v>20.024000000000001</v>
      </c>
      <c r="S35">
        <v>19.504000000000001</v>
      </c>
      <c r="T35">
        <v>19.018000000000001</v>
      </c>
      <c r="U35">
        <v>18.591000000000001</v>
      </c>
      <c r="V35">
        <v>18.245000000000001</v>
      </c>
      <c r="W35">
        <v>17.988</v>
      </c>
      <c r="X35">
        <v>17.812999999999999</v>
      </c>
      <c r="Y35">
        <v>17.698</v>
      </c>
      <c r="Z35">
        <v>17.614999999999998</v>
      </c>
      <c r="AA35">
        <v>17.529</v>
      </c>
      <c r="AB35">
        <v>17.417999999999999</v>
      </c>
      <c r="AC35">
        <v>17.268000000000001</v>
      </c>
      <c r="AD35">
        <v>17.079000000000001</v>
      </c>
      <c r="AE35">
        <v>16.859000000000002</v>
      </c>
      <c r="AF35">
        <v>16.63</v>
      </c>
      <c r="AG35">
        <v>16.407</v>
      </c>
      <c r="AH35">
        <v>16.193999999999999</v>
      </c>
      <c r="AI35">
        <v>15.988</v>
      </c>
      <c r="AJ35">
        <v>15.784000000000001</v>
      </c>
      <c r="AK35">
        <v>15.574</v>
      </c>
      <c r="AL35">
        <v>15.355</v>
      </c>
      <c r="AM35">
        <v>15.125999999999999</v>
      </c>
      <c r="AN35">
        <v>14.896000000000001</v>
      </c>
      <c r="AO35">
        <v>14.672000000000001</v>
      </c>
      <c r="AP35">
        <v>14.462</v>
      </c>
      <c r="AQ35">
        <v>14.27</v>
      </c>
      <c r="AR35">
        <v>14.095000000000001</v>
      </c>
      <c r="AS35">
        <v>13.933999999999999</v>
      </c>
      <c r="AT35">
        <v>13.78</v>
      </c>
      <c r="AU35">
        <v>13.624000000000001</v>
      </c>
      <c r="AV35">
        <v>13.457000000000001</v>
      </c>
      <c r="AW35">
        <v>13.273999999999999</v>
      </c>
      <c r="AX35">
        <v>13.069000000000001</v>
      </c>
      <c r="AY35">
        <v>12.837</v>
      </c>
      <c r="AZ35">
        <v>12.581</v>
      </c>
      <c r="BA35">
        <v>12.308</v>
      </c>
      <c r="BB35">
        <v>12.026</v>
      </c>
      <c r="BC35">
        <v>11.747999999999999</v>
      </c>
      <c r="BD35">
        <v>11.489000000000001</v>
      </c>
      <c r="BE35">
        <v>11.259</v>
      </c>
      <c r="BF35">
        <v>11.067</v>
      </c>
      <c r="BG35">
        <v>10.916</v>
      </c>
      <c r="BH35">
        <v>10.805999999999999</v>
      </c>
      <c r="BI35">
        <v>10.731999999999999</v>
      </c>
      <c r="BJ35">
        <v>10.683</v>
      </c>
      <c r="BK35">
        <v>10.648</v>
      </c>
      <c r="BL35">
        <v>10.621</v>
      </c>
    </row>
    <row r="36" spans="1:64" x14ac:dyDescent="0.2">
      <c r="A36" t="s">
        <v>322</v>
      </c>
      <c r="B36" t="s">
        <v>323</v>
      </c>
      <c r="C36" t="s">
        <v>795</v>
      </c>
      <c r="D36" t="s">
        <v>796</v>
      </c>
      <c r="E36">
        <v>45.210999999999999</v>
      </c>
      <c r="F36">
        <v>44.188000000000002</v>
      </c>
      <c r="G36">
        <v>43.064999999999998</v>
      </c>
      <c r="H36">
        <v>41.875999999999998</v>
      </c>
      <c r="I36">
        <v>40.67</v>
      </c>
      <c r="J36">
        <v>39.530999999999999</v>
      </c>
      <c r="K36">
        <v>38.548999999999999</v>
      </c>
      <c r="L36">
        <v>37.771000000000001</v>
      </c>
      <c r="M36">
        <v>37.213000000000001</v>
      </c>
      <c r="N36">
        <v>36.863</v>
      </c>
      <c r="O36">
        <v>36.667000000000002</v>
      </c>
      <c r="P36">
        <v>36.540999999999997</v>
      </c>
      <c r="Q36">
        <v>36.384999999999998</v>
      </c>
      <c r="R36">
        <v>36.127000000000002</v>
      </c>
      <c r="S36">
        <v>35.735999999999997</v>
      </c>
      <c r="T36">
        <v>35.204999999999998</v>
      </c>
      <c r="U36">
        <v>34.555</v>
      </c>
      <c r="V36">
        <v>33.851999999999997</v>
      </c>
      <c r="W36">
        <v>33.155000000000001</v>
      </c>
      <c r="X36">
        <v>32.491999999999997</v>
      </c>
      <c r="Y36">
        <v>31.899000000000001</v>
      </c>
      <c r="Z36">
        <v>31.401</v>
      </c>
      <c r="AA36">
        <v>30.997</v>
      </c>
      <c r="AB36">
        <v>30.677</v>
      </c>
      <c r="AC36">
        <v>30.433</v>
      </c>
      <c r="AD36">
        <v>30.253</v>
      </c>
      <c r="AE36">
        <v>30.120999999999999</v>
      </c>
      <c r="AF36">
        <v>30.003</v>
      </c>
      <c r="AG36">
        <v>29.864999999999998</v>
      </c>
      <c r="AH36">
        <v>29.678000000000001</v>
      </c>
      <c r="AI36">
        <v>29.401</v>
      </c>
      <c r="AJ36">
        <v>28.997</v>
      </c>
      <c r="AK36">
        <v>28.463999999999999</v>
      </c>
      <c r="AL36">
        <v>27.811</v>
      </c>
      <c r="AM36">
        <v>27.055</v>
      </c>
      <c r="AN36">
        <v>26.238</v>
      </c>
      <c r="AO36">
        <v>25.411999999999999</v>
      </c>
      <c r="AP36">
        <v>24.625</v>
      </c>
      <c r="AQ36">
        <v>23.908000000000001</v>
      </c>
      <c r="AR36">
        <v>23.268999999999998</v>
      </c>
      <c r="AS36">
        <v>22.678999999999998</v>
      </c>
      <c r="AT36">
        <v>22.088000000000001</v>
      </c>
      <c r="AU36">
        <v>21.446999999999999</v>
      </c>
      <c r="AV36">
        <v>20.738</v>
      </c>
      <c r="AW36">
        <v>19.974</v>
      </c>
      <c r="AX36">
        <v>19.210999999999999</v>
      </c>
      <c r="AY36">
        <v>18.527000000000001</v>
      </c>
      <c r="AZ36">
        <v>17.984999999999999</v>
      </c>
      <c r="BA36">
        <v>17.616</v>
      </c>
      <c r="BB36">
        <v>17.411999999999999</v>
      </c>
      <c r="BC36">
        <v>17.329000000000001</v>
      </c>
      <c r="BD36">
        <v>17.294</v>
      </c>
      <c r="BE36">
        <v>17.221</v>
      </c>
      <c r="BF36">
        <v>17.052</v>
      </c>
      <c r="BG36">
        <v>16.765000000000001</v>
      </c>
      <c r="BH36">
        <v>16.364999999999998</v>
      </c>
      <c r="BI36">
        <v>15.882</v>
      </c>
      <c r="BJ36">
        <v>15.375999999999999</v>
      </c>
      <c r="BK36">
        <v>14.896000000000001</v>
      </c>
      <c r="BL36">
        <v>14.459</v>
      </c>
    </row>
    <row r="37" spans="1:64" x14ac:dyDescent="0.2">
      <c r="A37" t="s">
        <v>324</v>
      </c>
      <c r="B37" t="s">
        <v>325</v>
      </c>
      <c r="C37" t="s">
        <v>795</v>
      </c>
      <c r="D37" t="s">
        <v>796</v>
      </c>
      <c r="E37">
        <v>49.524999999999999</v>
      </c>
      <c r="F37">
        <v>49.533999999999999</v>
      </c>
      <c r="G37">
        <v>49.536999999999999</v>
      </c>
      <c r="H37">
        <v>49.542000000000002</v>
      </c>
      <c r="I37">
        <v>49.545999999999999</v>
      </c>
      <c r="J37">
        <v>49.540999999999997</v>
      </c>
      <c r="K37">
        <v>49.509</v>
      </c>
      <c r="L37">
        <v>49.432000000000002</v>
      </c>
      <c r="M37">
        <v>49.293999999999997</v>
      </c>
      <c r="N37">
        <v>49.091999999999999</v>
      </c>
      <c r="O37">
        <v>48.826000000000001</v>
      </c>
      <c r="P37">
        <v>48.502000000000002</v>
      </c>
      <c r="Q37">
        <v>48.134</v>
      </c>
      <c r="R37">
        <v>47.734000000000002</v>
      </c>
      <c r="S37">
        <v>47.308999999999997</v>
      </c>
      <c r="T37">
        <v>46.860999999999997</v>
      </c>
      <c r="U37">
        <v>46.39</v>
      </c>
      <c r="V37">
        <v>45.893000000000001</v>
      </c>
      <c r="W37">
        <v>45.374000000000002</v>
      </c>
      <c r="X37">
        <v>44.838999999999999</v>
      </c>
      <c r="Y37">
        <v>44.302999999999997</v>
      </c>
      <c r="Z37">
        <v>43.787999999999997</v>
      </c>
      <c r="AA37">
        <v>43.298000000000002</v>
      </c>
      <c r="AB37">
        <v>42.826999999999998</v>
      </c>
      <c r="AC37">
        <v>42.363999999999997</v>
      </c>
      <c r="AD37">
        <v>41.878</v>
      </c>
      <c r="AE37">
        <v>41.332999999999998</v>
      </c>
      <c r="AF37">
        <v>40.701000000000001</v>
      </c>
      <c r="AG37">
        <v>39.963000000000001</v>
      </c>
      <c r="AH37">
        <v>39.113999999999997</v>
      </c>
      <c r="AI37">
        <v>38.162999999999997</v>
      </c>
      <c r="AJ37">
        <v>37.125999999999998</v>
      </c>
      <c r="AK37">
        <v>36.036999999999999</v>
      </c>
      <c r="AL37">
        <v>34.927</v>
      </c>
      <c r="AM37">
        <v>33.81</v>
      </c>
      <c r="AN37">
        <v>32.694000000000003</v>
      </c>
      <c r="AO37">
        <v>31.573</v>
      </c>
      <c r="AP37">
        <v>30.440999999999999</v>
      </c>
      <c r="AQ37">
        <v>29.302</v>
      </c>
      <c r="AR37">
        <v>28.17</v>
      </c>
      <c r="AS37">
        <v>27.065999999999999</v>
      </c>
      <c r="AT37">
        <v>26.012</v>
      </c>
      <c r="AU37">
        <v>25.024999999999999</v>
      </c>
      <c r="AV37">
        <v>24.113</v>
      </c>
      <c r="AW37">
        <v>23.283000000000001</v>
      </c>
      <c r="AX37">
        <v>22.527000000000001</v>
      </c>
      <c r="AY37">
        <v>21.83</v>
      </c>
      <c r="AZ37">
        <v>21.173999999999999</v>
      </c>
      <c r="BA37">
        <v>20.547000000000001</v>
      </c>
      <c r="BB37">
        <v>19.949000000000002</v>
      </c>
      <c r="BC37">
        <v>19.396999999999998</v>
      </c>
      <c r="BD37">
        <v>18.913</v>
      </c>
      <c r="BE37">
        <v>18.513999999999999</v>
      </c>
      <c r="BF37">
        <v>18.201000000000001</v>
      </c>
      <c r="BG37">
        <v>17.965</v>
      </c>
      <c r="BH37">
        <v>17.783000000000001</v>
      </c>
      <c r="BI37">
        <v>17.625</v>
      </c>
      <c r="BJ37">
        <v>17.459</v>
      </c>
      <c r="BK37">
        <v>17.259</v>
      </c>
      <c r="BL37">
        <v>17.012</v>
      </c>
    </row>
    <row r="38" spans="1:64" x14ac:dyDescent="0.2">
      <c r="A38" t="s">
        <v>326</v>
      </c>
      <c r="B38" t="s">
        <v>327</v>
      </c>
      <c r="C38" t="s">
        <v>795</v>
      </c>
      <c r="D38" t="s">
        <v>796</v>
      </c>
      <c r="E38">
        <v>47.280999999999999</v>
      </c>
      <c r="F38">
        <v>47.058999999999997</v>
      </c>
      <c r="G38">
        <v>46.823999999999998</v>
      </c>
      <c r="H38">
        <v>46.588999999999999</v>
      </c>
      <c r="I38">
        <v>46.362000000000002</v>
      </c>
      <c r="J38">
        <v>46.145000000000003</v>
      </c>
      <c r="K38">
        <v>45.935000000000002</v>
      </c>
      <c r="L38">
        <v>45.725999999999999</v>
      </c>
      <c r="M38">
        <v>45.515999999999998</v>
      </c>
      <c r="N38">
        <v>45.308</v>
      </c>
      <c r="O38">
        <v>45.116</v>
      </c>
      <c r="P38">
        <v>44.956000000000003</v>
      </c>
      <c r="Q38">
        <v>44.834000000000003</v>
      </c>
      <c r="R38">
        <v>44.75</v>
      </c>
      <c r="S38">
        <v>44.695</v>
      </c>
      <c r="T38">
        <v>44.661000000000001</v>
      </c>
      <c r="U38">
        <v>44.643000000000001</v>
      </c>
      <c r="V38">
        <v>44.616999999999997</v>
      </c>
      <c r="W38">
        <v>44.551000000000002</v>
      </c>
      <c r="X38">
        <v>44.414000000000001</v>
      </c>
      <c r="Y38">
        <v>44.154000000000003</v>
      </c>
      <c r="Z38">
        <v>43.719000000000001</v>
      </c>
      <c r="AA38">
        <v>43.094000000000001</v>
      </c>
      <c r="AB38">
        <v>42.286000000000001</v>
      </c>
      <c r="AC38">
        <v>41.314</v>
      </c>
      <c r="AD38">
        <v>40.220999999999997</v>
      </c>
      <c r="AE38">
        <v>39.067</v>
      </c>
      <c r="AF38">
        <v>37.917000000000002</v>
      </c>
      <c r="AG38">
        <v>36.828000000000003</v>
      </c>
      <c r="AH38">
        <v>35.83</v>
      </c>
      <c r="AI38">
        <v>34.932000000000002</v>
      </c>
      <c r="AJ38">
        <v>34.116</v>
      </c>
      <c r="AK38">
        <v>33.347999999999999</v>
      </c>
      <c r="AL38">
        <v>32.606000000000002</v>
      </c>
      <c r="AM38">
        <v>31.893999999999998</v>
      </c>
      <c r="AN38">
        <v>31.231000000000002</v>
      </c>
      <c r="AO38">
        <v>30.646000000000001</v>
      </c>
      <c r="AP38">
        <v>30.158999999999999</v>
      </c>
      <c r="AQ38">
        <v>29.777999999999999</v>
      </c>
      <c r="AR38">
        <v>29.498000000000001</v>
      </c>
      <c r="AS38">
        <v>29.302</v>
      </c>
      <c r="AT38">
        <v>29.163</v>
      </c>
      <c r="AU38">
        <v>29.05</v>
      </c>
      <c r="AV38">
        <v>28.934999999999999</v>
      </c>
      <c r="AW38">
        <v>28.803000000000001</v>
      </c>
      <c r="AX38">
        <v>28.654</v>
      </c>
      <c r="AY38">
        <v>28.498000000000001</v>
      </c>
      <c r="AZ38">
        <v>28.347999999999999</v>
      </c>
      <c r="BA38">
        <v>28.212</v>
      </c>
      <c r="BB38">
        <v>28.079000000000001</v>
      </c>
      <c r="BC38">
        <v>27.934000000000001</v>
      </c>
      <c r="BD38">
        <v>27.754000000000001</v>
      </c>
      <c r="BE38">
        <v>27.524000000000001</v>
      </c>
      <c r="BF38">
        <v>27.231000000000002</v>
      </c>
      <c r="BG38">
        <v>26.87</v>
      </c>
      <c r="BH38">
        <v>26.44</v>
      </c>
      <c r="BI38">
        <v>25.943000000000001</v>
      </c>
      <c r="BJ38">
        <v>25.396000000000001</v>
      </c>
      <c r="BK38">
        <v>24.821000000000002</v>
      </c>
      <c r="BL38">
        <v>24.234000000000002</v>
      </c>
    </row>
    <row r="39" spans="1:64" x14ac:dyDescent="0.2">
      <c r="A39" t="s">
        <v>328</v>
      </c>
      <c r="B39" t="s">
        <v>329</v>
      </c>
      <c r="C39" t="s">
        <v>795</v>
      </c>
      <c r="D39" t="s">
        <v>796</v>
      </c>
      <c r="E39">
        <v>43.148000000000003</v>
      </c>
      <c r="F39">
        <v>43.185000000000002</v>
      </c>
      <c r="G39">
        <v>43.194000000000003</v>
      </c>
      <c r="H39">
        <v>43.18</v>
      </c>
      <c r="I39">
        <v>43.143999999999998</v>
      </c>
      <c r="J39">
        <v>43.088000000000001</v>
      </c>
      <c r="K39">
        <v>43.009</v>
      </c>
      <c r="L39">
        <v>42.906999999999996</v>
      </c>
      <c r="M39">
        <v>42.783999999999999</v>
      </c>
      <c r="N39">
        <v>42.645000000000003</v>
      </c>
      <c r="O39">
        <v>42.491999999999997</v>
      </c>
      <c r="P39">
        <v>42.326999999999998</v>
      </c>
      <c r="Q39">
        <v>42.155000000000001</v>
      </c>
      <c r="R39">
        <v>41.985999999999997</v>
      </c>
      <c r="S39">
        <v>41.832000000000001</v>
      </c>
      <c r="T39">
        <v>41.713999999999999</v>
      </c>
      <c r="U39">
        <v>41.65</v>
      </c>
      <c r="V39">
        <v>41.649000000000001</v>
      </c>
      <c r="W39">
        <v>41.71</v>
      </c>
      <c r="X39">
        <v>41.826000000000001</v>
      </c>
      <c r="Y39">
        <v>41.984000000000002</v>
      </c>
      <c r="Z39">
        <v>42.162999999999997</v>
      </c>
      <c r="AA39">
        <v>42.338999999999999</v>
      </c>
      <c r="AB39">
        <v>42.488</v>
      </c>
      <c r="AC39">
        <v>42.594000000000001</v>
      </c>
      <c r="AD39">
        <v>42.64</v>
      </c>
      <c r="AE39">
        <v>42.613999999999997</v>
      </c>
      <c r="AF39">
        <v>42.524000000000001</v>
      </c>
      <c r="AG39">
        <v>42.383000000000003</v>
      </c>
      <c r="AH39">
        <v>42.203000000000003</v>
      </c>
      <c r="AI39">
        <v>42.003999999999998</v>
      </c>
      <c r="AJ39">
        <v>41.81</v>
      </c>
      <c r="AK39">
        <v>41.64</v>
      </c>
      <c r="AL39">
        <v>41.509</v>
      </c>
      <c r="AM39">
        <v>41.42</v>
      </c>
      <c r="AN39">
        <v>41.375999999999998</v>
      </c>
      <c r="AO39">
        <v>41.369</v>
      </c>
      <c r="AP39">
        <v>41.378</v>
      </c>
      <c r="AQ39">
        <v>41.384999999999998</v>
      </c>
      <c r="AR39">
        <v>41.378</v>
      </c>
      <c r="AS39">
        <v>41.347000000000001</v>
      </c>
      <c r="AT39">
        <v>41.286000000000001</v>
      </c>
      <c r="AU39">
        <v>41.194000000000003</v>
      </c>
      <c r="AV39">
        <v>41.067999999999998</v>
      </c>
      <c r="AW39">
        <v>40.902999999999999</v>
      </c>
      <c r="AX39">
        <v>40.692</v>
      </c>
      <c r="AY39">
        <v>40.427</v>
      </c>
      <c r="AZ39">
        <v>40.110999999999997</v>
      </c>
      <c r="BA39">
        <v>39.749000000000002</v>
      </c>
      <c r="BB39">
        <v>39.345999999999997</v>
      </c>
      <c r="BC39">
        <v>38.905000000000001</v>
      </c>
      <c r="BD39">
        <v>38.430999999999997</v>
      </c>
      <c r="BE39">
        <v>37.933</v>
      </c>
      <c r="BF39">
        <v>37.427</v>
      </c>
      <c r="BG39">
        <v>36.927</v>
      </c>
      <c r="BH39">
        <v>36.454000000000001</v>
      </c>
      <c r="BI39">
        <v>36.029000000000003</v>
      </c>
      <c r="BJ39">
        <v>35.659999999999997</v>
      </c>
      <c r="BK39">
        <v>35.347999999999999</v>
      </c>
      <c r="BL39">
        <v>35.090000000000003</v>
      </c>
    </row>
    <row r="40" spans="1:64" x14ac:dyDescent="0.2">
      <c r="A40" t="s">
        <v>330</v>
      </c>
      <c r="B40" t="s">
        <v>331</v>
      </c>
      <c r="C40" t="s">
        <v>795</v>
      </c>
      <c r="D40" t="s">
        <v>796</v>
      </c>
      <c r="E40">
        <v>26.7</v>
      </c>
      <c r="F40">
        <v>26</v>
      </c>
      <c r="G40">
        <v>25.2</v>
      </c>
      <c r="H40">
        <v>24.6</v>
      </c>
      <c r="I40">
        <v>23.4</v>
      </c>
      <c r="J40">
        <v>21.3</v>
      </c>
      <c r="K40">
        <v>19.3</v>
      </c>
      <c r="L40">
        <v>18.2</v>
      </c>
      <c r="M40">
        <v>17.600000000000001</v>
      </c>
      <c r="N40">
        <v>17.600000000000001</v>
      </c>
      <c r="O40">
        <v>17.399999999999999</v>
      </c>
      <c r="P40">
        <v>16.8</v>
      </c>
      <c r="Q40">
        <v>15.9</v>
      </c>
      <c r="R40">
        <v>15.6</v>
      </c>
      <c r="S40">
        <v>15.4</v>
      </c>
      <c r="T40">
        <v>15.8</v>
      </c>
      <c r="U40">
        <v>15.6</v>
      </c>
      <c r="V40">
        <v>15.5</v>
      </c>
      <c r="W40">
        <v>15.2</v>
      </c>
      <c r="X40">
        <v>15.4</v>
      </c>
      <c r="Y40">
        <v>15.4</v>
      </c>
      <c r="Z40">
        <v>15.3</v>
      </c>
      <c r="AA40">
        <v>15.1</v>
      </c>
      <c r="AB40">
        <v>15</v>
      </c>
      <c r="AC40">
        <v>15</v>
      </c>
      <c r="AD40">
        <v>14.9</v>
      </c>
      <c r="AE40">
        <v>14.5</v>
      </c>
      <c r="AF40">
        <v>14.4</v>
      </c>
      <c r="AG40">
        <v>14.5</v>
      </c>
      <c r="AH40">
        <v>14.9</v>
      </c>
      <c r="AI40">
        <v>15</v>
      </c>
      <c r="AJ40">
        <v>14.9</v>
      </c>
      <c r="AK40">
        <v>14.7</v>
      </c>
      <c r="AL40">
        <v>13.6</v>
      </c>
      <c r="AM40">
        <v>13.1</v>
      </c>
      <c r="AN40">
        <v>12.6</v>
      </c>
      <c r="AO40">
        <v>12</v>
      </c>
      <c r="AP40">
        <v>11.6</v>
      </c>
      <c r="AQ40">
        <v>11.4</v>
      </c>
      <c r="AR40">
        <v>11.2</v>
      </c>
      <c r="AS40">
        <v>10.7</v>
      </c>
      <c r="AT40">
        <v>10.7</v>
      </c>
      <c r="AU40">
        <v>10.5</v>
      </c>
      <c r="AV40">
        <v>10.6</v>
      </c>
      <c r="AW40">
        <v>10.5</v>
      </c>
      <c r="AX40">
        <v>10.6</v>
      </c>
      <c r="AY40">
        <v>10.9</v>
      </c>
      <c r="AZ40">
        <v>11.2</v>
      </c>
      <c r="BA40">
        <v>11.3</v>
      </c>
      <c r="BB40">
        <v>11.3</v>
      </c>
      <c r="BC40">
        <v>11.1</v>
      </c>
      <c r="BD40">
        <v>11</v>
      </c>
      <c r="BE40">
        <v>11</v>
      </c>
      <c r="BF40">
        <v>10.8</v>
      </c>
      <c r="BG40">
        <v>10.8</v>
      </c>
      <c r="BH40">
        <v>10.7</v>
      </c>
      <c r="BI40">
        <v>10.6</v>
      </c>
      <c r="BJ40">
        <v>10.3</v>
      </c>
      <c r="BK40">
        <v>10.1</v>
      </c>
      <c r="BL40">
        <v>9.9</v>
      </c>
    </row>
    <row r="41" spans="1:64" x14ac:dyDescent="0.2">
      <c r="A41" t="s">
        <v>332</v>
      </c>
      <c r="B41" t="s">
        <v>333</v>
      </c>
      <c r="C41" t="s">
        <v>795</v>
      </c>
      <c r="D41" t="s">
        <v>796</v>
      </c>
      <c r="E41">
        <v>19.117433708391015</v>
      </c>
      <c r="F41">
        <v>18.107955870289789</v>
      </c>
      <c r="G41">
        <v>17.204125178699492</v>
      </c>
      <c r="H41">
        <v>16.994221610107143</v>
      </c>
      <c r="I41">
        <v>16.504625094473418</v>
      </c>
      <c r="J41">
        <v>15.936753596892773</v>
      </c>
      <c r="K41">
        <v>15.563001189145679</v>
      </c>
      <c r="L41">
        <v>17.94005968574637</v>
      </c>
      <c r="M41">
        <v>18.01930362036002</v>
      </c>
      <c r="N41">
        <v>17.451755054401517</v>
      </c>
      <c r="O41">
        <v>17.096590185693891</v>
      </c>
      <c r="P41">
        <v>17.00732864364139</v>
      </c>
      <c r="Q41">
        <v>17.023717419626887</v>
      </c>
      <c r="R41">
        <v>17.350870725610282</v>
      </c>
      <c r="S41">
        <v>18.455475132037581</v>
      </c>
      <c r="T41">
        <v>18.443529577528789</v>
      </c>
      <c r="U41">
        <v>18.448877612129223</v>
      </c>
      <c r="V41">
        <v>18.132886117120446</v>
      </c>
      <c r="W41">
        <v>17.807763242013053</v>
      </c>
      <c r="X41">
        <v>17.725439148728476</v>
      </c>
      <c r="Y41">
        <v>17.180091619104836</v>
      </c>
      <c r="Z41">
        <v>16.558396701252629</v>
      </c>
      <c r="AA41">
        <v>16.256524981161306</v>
      </c>
      <c r="AB41">
        <v>16.08245285822283</v>
      </c>
      <c r="AC41">
        <v>16.005408942696</v>
      </c>
      <c r="AD41">
        <v>15.779058395693696</v>
      </c>
      <c r="AE41">
        <v>15.431044300395598</v>
      </c>
      <c r="AF41">
        <v>15.046032569958637</v>
      </c>
      <c r="AG41">
        <v>14.770034924689263</v>
      </c>
      <c r="AH41">
        <v>14.245510046602201</v>
      </c>
      <c r="AI41">
        <v>13.54862721052994</v>
      </c>
      <c r="AJ41">
        <v>13.011285691276125</v>
      </c>
      <c r="AK41">
        <v>12.27705968263756</v>
      </c>
      <c r="AL41">
        <v>11.81865120878839</v>
      </c>
      <c r="AM41">
        <v>11.326632862636039</v>
      </c>
      <c r="AN41">
        <v>10.517434814962458</v>
      </c>
      <c r="AO41">
        <v>10.326632273669922</v>
      </c>
      <c r="AP41">
        <v>10.123500604032939</v>
      </c>
      <c r="AQ41">
        <v>9.8328194185301605</v>
      </c>
      <c r="AR41">
        <v>9.7122238893735666</v>
      </c>
      <c r="AS41">
        <v>9.7709274341917638</v>
      </c>
      <c r="AT41">
        <v>9.4368921938270489</v>
      </c>
      <c r="AU41">
        <v>9.2770376943005406</v>
      </c>
      <c r="AV41">
        <v>9.2841786787417533</v>
      </c>
      <c r="AW41">
        <v>9.499468536744013</v>
      </c>
      <c r="AX41">
        <v>9.7606738408835358</v>
      </c>
      <c r="AY41">
        <v>9.9584984696539358</v>
      </c>
      <c r="AZ41">
        <v>10.207634861063259</v>
      </c>
      <c r="BA41">
        <v>10.745055990091149</v>
      </c>
      <c r="BB41">
        <v>10.78255086343836</v>
      </c>
      <c r="BC41">
        <v>10.544200781856626</v>
      </c>
      <c r="BD41">
        <v>9.9732227860841878</v>
      </c>
      <c r="BE41">
        <v>9.9766331970043129</v>
      </c>
      <c r="BF41">
        <v>9.6383219295390088</v>
      </c>
      <c r="BG41">
        <v>9.934669415186816</v>
      </c>
      <c r="BH41">
        <v>9.8884699934685845</v>
      </c>
      <c r="BI41">
        <v>10.134696666352669</v>
      </c>
      <c r="BJ41">
        <v>10.370618638229962</v>
      </c>
      <c r="BK41">
        <v>10.100580647546549</v>
      </c>
      <c r="BL41">
        <v>9.7771669071795433</v>
      </c>
    </row>
    <row r="42" spans="1:64" x14ac:dyDescent="0.2">
      <c r="A42" t="s">
        <v>334</v>
      </c>
      <c r="B42" t="s">
        <v>335</v>
      </c>
      <c r="C42" t="s">
        <v>795</v>
      </c>
      <c r="D42" t="s">
        <v>796</v>
      </c>
      <c r="E42">
        <v>17.7</v>
      </c>
      <c r="F42">
        <v>18.3</v>
      </c>
      <c r="G42">
        <v>18.7</v>
      </c>
      <c r="H42">
        <v>19.3</v>
      </c>
      <c r="I42">
        <v>19.5</v>
      </c>
      <c r="J42">
        <v>19.100000000000001</v>
      </c>
      <c r="K42">
        <v>18.5</v>
      </c>
      <c r="L42">
        <v>17.899999999999999</v>
      </c>
      <c r="M42">
        <v>17.3</v>
      </c>
      <c r="N42">
        <v>16.7</v>
      </c>
      <c r="O42">
        <v>16.100000000000001</v>
      </c>
      <c r="P42">
        <v>15.5</v>
      </c>
      <c r="Q42">
        <v>14.6</v>
      </c>
      <c r="R42">
        <v>13.9</v>
      </c>
      <c r="S42">
        <v>13.3</v>
      </c>
      <c r="T42">
        <v>12.4</v>
      </c>
      <c r="U42">
        <v>11.8</v>
      </c>
      <c r="V42">
        <v>11.6</v>
      </c>
      <c r="W42">
        <v>11.4</v>
      </c>
      <c r="X42">
        <v>11.4</v>
      </c>
      <c r="Y42">
        <v>11.7</v>
      </c>
      <c r="Z42">
        <v>11.6</v>
      </c>
      <c r="AA42">
        <v>11.7</v>
      </c>
      <c r="AB42">
        <v>11.5</v>
      </c>
      <c r="AC42">
        <v>11.6</v>
      </c>
      <c r="AD42">
        <v>11.5</v>
      </c>
      <c r="AE42">
        <v>11.7</v>
      </c>
      <c r="AF42">
        <v>11.7</v>
      </c>
      <c r="AG42">
        <v>12.2</v>
      </c>
      <c r="AH42">
        <v>12.2</v>
      </c>
      <c r="AI42">
        <v>12.5</v>
      </c>
      <c r="AJ42">
        <v>12.7</v>
      </c>
      <c r="AK42">
        <v>12.6</v>
      </c>
      <c r="AL42">
        <v>12.1</v>
      </c>
      <c r="AM42">
        <v>11.9</v>
      </c>
      <c r="AN42">
        <v>11.7</v>
      </c>
      <c r="AO42">
        <v>11.7</v>
      </c>
      <c r="AP42">
        <v>11.4</v>
      </c>
      <c r="AQ42">
        <v>11.1</v>
      </c>
      <c r="AR42">
        <v>11</v>
      </c>
      <c r="AS42">
        <v>10.9</v>
      </c>
      <c r="AT42">
        <v>10</v>
      </c>
      <c r="AU42">
        <v>9.9</v>
      </c>
      <c r="AV42">
        <v>9.8000000000000007</v>
      </c>
      <c r="AW42">
        <v>9.9</v>
      </c>
      <c r="AX42">
        <v>9.8000000000000007</v>
      </c>
      <c r="AY42">
        <v>9.8000000000000007</v>
      </c>
      <c r="AZ42">
        <v>9.9</v>
      </c>
      <c r="BA42">
        <v>10</v>
      </c>
      <c r="BB42">
        <v>10.1</v>
      </c>
      <c r="BC42">
        <v>10.3</v>
      </c>
      <c r="BD42">
        <v>10.199999999999999</v>
      </c>
      <c r="BE42">
        <v>10.3</v>
      </c>
      <c r="BF42">
        <v>10.199999999999999</v>
      </c>
      <c r="BG42">
        <v>10.4</v>
      </c>
      <c r="BH42">
        <v>10.5</v>
      </c>
      <c r="BI42">
        <v>10.5</v>
      </c>
      <c r="BJ42">
        <v>10.3</v>
      </c>
      <c r="BK42">
        <v>10.3</v>
      </c>
      <c r="BL42">
        <v>10</v>
      </c>
    </row>
    <row r="43" spans="1:64" x14ac:dyDescent="0.2">
      <c r="A43" t="s">
        <v>336</v>
      </c>
      <c r="B43" t="s">
        <v>337</v>
      </c>
      <c r="C43" t="s">
        <v>795</v>
      </c>
      <c r="D43" t="s">
        <v>796</v>
      </c>
      <c r="E43">
        <v>16.068000000000001</v>
      </c>
      <c r="F43">
        <v>16.423999999999999</v>
      </c>
      <c r="G43">
        <v>16.704000000000001</v>
      </c>
      <c r="H43">
        <v>16.872</v>
      </c>
      <c r="I43">
        <v>16.908999999999999</v>
      </c>
      <c r="J43">
        <v>16.802</v>
      </c>
      <c r="K43">
        <v>16.555</v>
      </c>
      <c r="L43">
        <v>16.198</v>
      </c>
      <c r="M43">
        <v>15.769</v>
      </c>
      <c r="N43">
        <v>15.291</v>
      </c>
      <c r="O43">
        <v>14.786</v>
      </c>
      <c r="P43">
        <v>14.273</v>
      </c>
      <c r="Q43">
        <v>13.766999999999999</v>
      </c>
      <c r="R43">
        <v>13.285</v>
      </c>
      <c r="S43">
        <v>12.846</v>
      </c>
      <c r="T43">
        <v>12.465999999999999</v>
      </c>
      <c r="U43">
        <v>12.156000000000001</v>
      </c>
      <c r="V43">
        <v>11.91</v>
      </c>
      <c r="W43">
        <v>11.725</v>
      </c>
      <c r="X43">
        <v>11.599</v>
      </c>
      <c r="Y43">
        <v>11.531000000000001</v>
      </c>
      <c r="Z43">
        <v>11.516</v>
      </c>
      <c r="AA43">
        <v>11.545</v>
      </c>
      <c r="AB43">
        <v>11.606999999999999</v>
      </c>
      <c r="AC43">
        <v>11.695</v>
      </c>
      <c r="AD43">
        <v>11.803000000000001</v>
      </c>
      <c r="AE43">
        <v>11.932</v>
      </c>
      <c r="AF43">
        <v>12.079000000000001</v>
      </c>
      <c r="AG43">
        <v>12.238</v>
      </c>
      <c r="AH43">
        <v>12.401</v>
      </c>
      <c r="AI43">
        <v>12.561999999999999</v>
      </c>
      <c r="AJ43">
        <v>12.717000000000001</v>
      </c>
      <c r="AK43">
        <v>12.861000000000001</v>
      </c>
      <c r="AL43">
        <v>12.983000000000001</v>
      </c>
      <c r="AM43">
        <v>13.07</v>
      </c>
      <c r="AN43">
        <v>13.096</v>
      </c>
      <c r="AO43">
        <v>13.036</v>
      </c>
      <c r="AP43">
        <v>12.884</v>
      </c>
      <c r="AQ43">
        <v>12.647</v>
      </c>
      <c r="AR43">
        <v>12.339</v>
      </c>
      <c r="AS43">
        <v>11.991</v>
      </c>
      <c r="AT43">
        <v>11.645</v>
      </c>
      <c r="AU43">
        <v>11.336</v>
      </c>
      <c r="AV43">
        <v>11.092000000000001</v>
      </c>
      <c r="AW43">
        <v>10.923</v>
      </c>
      <c r="AX43">
        <v>10.829000000000001</v>
      </c>
      <c r="AY43">
        <v>10.795999999999999</v>
      </c>
      <c r="AZ43">
        <v>10.791</v>
      </c>
      <c r="BA43">
        <v>10.787000000000001</v>
      </c>
      <c r="BB43">
        <v>10.771000000000001</v>
      </c>
      <c r="BC43">
        <v>10.73</v>
      </c>
      <c r="BD43">
        <v>10.657</v>
      </c>
      <c r="BE43">
        <v>10.557</v>
      </c>
      <c r="BF43">
        <v>10.438000000000001</v>
      </c>
      <c r="BG43">
        <v>10.305999999999999</v>
      </c>
      <c r="BH43">
        <v>10.17</v>
      </c>
      <c r="BI43">
        <v>10.044</v>
      </c>
      <c r="BJ43">
        <v>9.9390000000000001</v>
      </c>
      <c r="BK43">
        <v>9.8610000000000007</v>
      </c>
      <c r="BL43">
        <v>9.8109999999999999</v>
      </c>
    </row>
    <row r="44" spans="1:64" x14ac:dyDescent="0.2">
      <c r="A44" t="s">
        <v>338</v>
      </c>
      <c r="B44" t="s">
        <v>339</v>
      </c>
      <c r="C44" t="s">
        <v>795</v>
      </c>
      <c r="D44" t="s">
        <v>796</v>
      </c>
      <c r="E44">
        <v>35.555999999999997</v>
      </c>
      <c r="F44">
        <v>35.107999999999997</v>
      </c>
      <c r="G44">
        <v>34.588000000000001</v>
      </c>
      <c r="H44">
        <v>33.994</v>
      </c>
      <c r="I44">
        <v>33.332000000000001</v>
      </c>
      <c r="J44">
        <v>32.613999999999997</v>
      </c>
      <c r="K44">
        <v>31.855</v>
      </c>
      <c r="L44">
        <v>31.076000000000001</v>
      </c>
      <c r="M44">
        <v>30.300999999999998</v>
      </c>
      <c r="N44">
        <v>29.544</v>
      </c>
      <c r="O44">
        <v>28.821000000000002</v>
      </c>
      <c r="P44">
        <v>28.138000000000002</v>
      </c>
      <c r="Q44">
        <v>27.492999999999999</v>
      </c>
      <c r="R44">
        <v>26.884</v>
      </c>
      <c r="S44">
        <v>26.312999999999999</v>
      </c>
      <c r="T44">
        <v>25.779</v>
      </c>
      <c r="U44">
        <v>25.276</v>
      </c>
      <c r="V44">
        <v>24.798999999999999</v>
      </c>
      <c r="W44">
        <v>24.349</v>
      </c>
      <c r="X44">
        <v>23.928999999999998</v>
      </c>
      <c r="Y44">
        <v>23.555</v>
      </c>
      <c r="Z44">
        <v>23.248000000000001</v>
      </c>
      <c r="AA44">
        <v>23.015000000000001</v>
      </c>
      <c r="AB44">
        <v>22.856000000000002</v>
      </c>
      <c r="AC44">
        <v>22.757999999999999</v>
      </c>
      <c r="AD44">
        <v>22.707000000000001</v>
      </c>
      <c r="AE44">
        <v>22.681999999999999</v>
      </c>
      <c r="AF44">
        <v>22.655999999999999</v>
      </c>
      <c r="AG44">
        <v>22.597999999999999</v>
      </c>
      <c r="AH44">
        <v>22.484000000000002</v>
      </c>
      <c r="AI44">
        <v>22.286000000000001</v>
      </c>
      <c r="AJ44">
        <v>21.978999999999999</v>
      </c>
      <c r="AK44">
        <v>21.567</v>
      </c>
      <c r="AL44">
        <v>21.06</v>
      </c>
      <c r="AM44">
        <v>20.471</v>
      </c>
      <c r="AN44">
        <v>19.818000000000001</v>
      </c>
      <c r="AO44">
        <v>19.123999999999999</v>
      </c>
      <c r="AP44">
        <v>18.420999999999999</v>
      </c>
      <c r="AQ44">
        <v>17.742000000000001</v>
      </c>
      <c r="AR44">
        <v>17.111999999999998</v>
      </c>
      <c r="AS44">
        <v>16.556000000000001</v>
      </c>
      <c r="AT44">
        <v>16.091999999999999</v>
      </c>
      <c r="AU44">
        <v>15.712999999999999</v>
      </c>
      <c r="AV44">
        <v>15.412000000000001</v>
      </c>
      <c r="AW44">
        <v>15.183999999999999</v>
      </c>
      <c r="AX44">
        <v>15.021000000000001</v>
      </c>
      <c r="AY44">
        <v>14.914</v>
      </c>
      <c r="AZ44">
        <v>14.840999999999999</v>
      </c>
      <c r="BA44">
        <v>14.78</v>
      </c>
      <c r="BB44">
        <v>14.712</v>
      </c>
      <c r="BC44">
        <v>14.613</v>
      </c>
      <c r="BD44">
        <v>14.462999999999999</v>
      </c>
      <c r="BE44">
        <v>14.257999999999999</v>
      </c>
      <c r="BF44">
        <v>14.002000000000001</v>
      </c>
      <c r="BG44">
        <v>13.7</v>
      </c>
      <c r="BH44">
        <v>13.369</v>
      </c>
      <c r="BI44">
        <v>13.031000000000001</v>
      </c>
      <c r="BJ44">
        <v>12.711</v>
      </c>
      <c r="BK44">
        <v>12.428000000000001</v>
      </c>
      <c r="BL44">
        <v>12.186999999999999</v>
      </c>
    </row>
    <row r="45" spans="1:64" x14ac:dyDescent="0.2">
      <c r="A45" t="s">
        <v>340</v>
      </c>
      <c r="B45" t="s">
        <v>341</v>
      </c>
      <c r="C45" t="s">
        <v>795</v>
      </c>
      <c r="D45" t="s">
        <v>796</v>
      </c>
      <c r="E45">
        <v>20.86</v>
      </c>
      <c r="F45">
        <v>18.02</v>
      </c>
      <c r="G45">
        <v>37.01</v>
      </c>
      <c r="H45">
        <v>43.37</v>
      </c>
      <c r="I45">
        <v>39.14</v>
      </c>
      <c r="J45">
        <v>37.880000000000003</v>
      </c>
      <c r="K45">
        <v>35.049999999999997</v>
      </c>
      <c r="L45">
        <v>33.96</v>
      </c>
      <c r="M45">
        <v>35.590000000000003</v>
      </c>
      <c r="N45">
        <v>34.11</v>
      </c>
      <c r="O45">
        <v>33.43</v>
      </c>
      <c r="P45">
        <v>30.65</v>
      </c>
      <c r="Q45">
        <v>29.77</v>
      </c>
      <c r="R45">
        <v>27.93</v>
      </c>
      <c r="S45">
        <v>24.82</v>
      </c>
      <c r="T45">
        <v>23.01</v>
      </c>
      <c r="U45">
        <v>19.91</v>
      </c>
      <c r="V45">
        <v>18.93</v>
      </c>
      <c r="W45">
        <v>18.25</v>
      </c>
      <c r="X45">
        <v>17.82</v>
      </c>
      <c r="Y45">
        <v>18.21</v>
      </c>
      <c r="Z45">
        <v>20.91</v>
      </c>
      <c r="AA45">
        <v>22.28</v>
      </c>
      <c r="AB45">
        <v>20.190000000000001</v>
      </c>
      <c r="AC45">
        <v>19.899999999999999</v>
      </c>
      <c r="AD45">
        <v>21.04</v>
      </c>
      <c r="AE45">
        <v>22.43</v>
      </c>
      <c r="AF45">
        <v>23.33</v>
      </c>
      <c r="AG45">
        <v>22.37</v>
      </c>
      <c r="AH45">
        <v>21.58</v>
      </c>
      <c r="AI45">
        <v>21.06</v>
      </c>
      <c r="AJ45">
        <v>19.68</v>
      </c>
      <c r="AK45">
        <v>18.27</v>
      </c>
      <c r="AL45">
        <v>18.09</v>
      </c>
      <c r="AM45">
        <v>17.7</v>
      </c>
      <c r="AN45">
        <v>17.12</v>
      </c>
      <c r="AO45">
        <v>16.98</v>
      </c>
      <c r="AP45">
        <v>16.57</v>
      </c>
      <c r="AQ45">
        <v>15.64</v>
      </c>
      <c r="AR45">
        <v>14.64</v>
      </c>
      <c r="AS45">
        <v>14.03</v>
      </c>
      <c r="AT45">
        <v>13.38</v>
      </c>
      <c r="AU45">
        <v>12.86</v>
      </c>
      <c r="AV45">
        <v>12.41</v>
      </c>
      <c r="AW45">
        <v>12.29</v>
      </c>
      <c r="AX45">
        <v>12.4</v>
      </c>
      <c r="AY45">
        <v>12.09</v>
      </c>
      <c r="AZ45">
        <v>12.1</v>
      </c>
      <c r="BA45">
        <v>12.14</v>
      </c>
      <c r="BB45">
        <v>12.13</v>
      </c>
      <c r="BC45">
        <v>11.9</v>
      </c>
      <c r="BD45">
        <v>11.93</v>
      </c>
      <c r="BE45">
        <v>12.1</v>
      </c>
      <c r="BF45">
        <v>12.08</v>
      </c>
      <c r="BG45">
        <v>12.37</v>
      </c>
      <c r="BH45">
        <v>12.07</v>
      </c>
      <c r="BI45">
        <v>12.95</v>
      </c>
      <c r="BJ45">
        <v>12.43</v>
      </c>
      <c r="BK45">
        <v>10.94</v>
      </c>
      <c r="BL45">
        <v>10.5</v>
      </c>
    </row>
    <row r="46" spans="1:64" x14ac:dyDescent="0.2">
      <c r="A46" t="s">
        <v>342</v>
      </c>
      <c r="B46" t="s">
        <v>343</v>
      </c>
      <c r="C46" t="s">
        <v>795</v>
      </c>
      <c r="D46" t="s">
        <v>796</v>
      </c>
      <c r="E46">
        <v>54.472000000000001</v>
      </c>
      <c r="F46">
        <v>54.017000000000003</v>
      </c>
      <c r="G46">
        <v>53.558</v>
      </c>
      <c r="H46">
        <v>53.112000000000002</v>
      </c>
      <c r="I46">
        <v>52.694000000000003</v>
      </c>
      <c r="J46">
        <v>52.316000000000003</v>
      </c>
      <c r="K46">
        <v>51.988999999999997</v>
      </c>
      <c r="L46">
        <v>51.707999999999998</v>
      </c>
      <c r="M46">
        <v>51.468000000000004</v>
      </c>
      <c r="N46">
        <v>51.265000000000001</v>
      </c>
      <c r="O46">
        <v>51.101999999999997</v>
      </c>
      <c r="P46">
        <v>50.98</v>
      </c>
      <c r="Q46">
        <v>50.889000000000003</v>
      </c>
      <c r="R46">
        <v>50.81</v>
      </c>
      <c r="S46">
        <v>50.720999999999997</v>
      </c>
      <c r="T46">
        <v>50.588999999999999</v>
      </c>
      <c r="U46">
        <v>50.378</v>
      </c>
      <c r="V46">
        <v>50.072000000000003</v>
      </c>
      <c r="W46">
        <v>49.662999999999997</v>
      </c>
      <c r="X46">
        <v>49.155999999999999</v>
      </c>
      <c r="Y46">
        <v>48.566000000000003</v>
      </c>
      <c r="Z46">
        <v>47.92</v>
      </c>
      <c r="AA46">
        <v>47.253999999999998</v>
      </c>
      <c r="AB46">
        <v>46.603000000000002</v>
      </c>
      <c r="AC46">
        <v>45.988</v>
      </c>
      <c r="AD46">
        <v>45.421999999999997</v>
      </c>
      <c r="AE46">
        <v>44.906999999999996</v>
      </c>
      <c r="AF46">
        <v>44.433999999999997</v>
      </c>
      <c r="AG46">
        <v>43.994</v>
      </c>
      <c r="AH46">
        <v>43.588000000000001</v>
      </c>
      <c r="AI46">
        <v>43.223999999999997</v>
      </c>
      <c r="AJ46">
        <v>42.905999999999999</v>
      </c>
      <c r="AK46">
        <v>42.634999999999998</v>
      </c>
      <c r="AL46">
        <v>42.404000000000003</v>
      </c>
      <c r="AM46">
        <v>42.204999999999998</v>
      </c>
      <c r="AN46">
        <v>42.029000000000003</v>
      </c>
      <c r="AO46">
        <v>41.863999999999997</v>
      </c>
      <c r="AP46">
        <v>41.698999999999998</v>
      </c>
      <c r="AQ46">
        <v>41.518999999999998</v>
      </c>
      <c r="AR46">
        <v>41.314999999999998</v>
      </c>
      <c r="AS46">
        <v>41.069000000000003</v>
      </c>
      <c r="AT46">
        <v>40.770000000000003</v>
      </c>
      <c r="AU46">
        <v>40.418999999999997</v>
      </c>
      <c r="AV46">
        <v>40.026000000000003</v>
      </c>
      <c r="AW46">
        <v>39.598999999999997</v>
      </c>
      <c r="AX46">
        <v>39.158999999999999</v>
      </c>
      <c r="AY46">
        <v>38.728000000000002</v>
      </c>
      <c r="AZ46">
        <v>38.325000000000003</v>
      </c>
      <c r="BA46">
        <v>37.965000000000003</v>
      </c>
      <c r="BB46">
        <v>37.655000000000001</v>
      </c>
      <c r="BC46">
        <v>37.395000000000003</v>
      </c>
      <c r="BD46">
        <v>37.18</v>
      </c>
      <c r="BE46">
        <v>36.991</v>
      </c>
      <c r="BF46">
        <v>36.811999999999998</v>
      </c>
      <c r="BG46">
        <v>36.630000000000003</v>
      </c>
      <c r="BH46">
        <v>36.438000000000002</v>
      </c>
      <c r="BI46">
        <v>36.225000000000001</v>
      </c>
      <c r="BJ46">
        <v>35.993000000000002</v>
      </c>
      <c r="BK46">
        <v>35.74</v>
      </c>
      <c r="BL46">
        <v>35.463999999999999</v>
      </c>
    </row>
    <row r="47" spans="1:64" x14ac:dyDescent="0.2">
      <c r="A47" t="s">
        <v>344</v>
      </c>
      <c r="B47" t="s">
        <v>345</v>
      </c>
      <c r="C47" t="s">
        <v>795</v>
      </c>
      <c r="D47" t="s">
        <v>796</v>
      </c>
      <c r="E47">
        <v>42.548999999999999</v>
      </c>
      <c r="F47">
        <v>42.816000000000003</v>
      </c>
      <c r="G47">
        <v>43.094999999999999</v>
      </c>
      <c r="H47">
        <v>43.371000000000002</v>
      </c>
      <c r="I47">
        <v>43.633000000000003</v>
      </c>
      <c r="J47">
        <v>43.869</v>
      </c>
      <c r="K47">
        <v>44.076999999999998</v>
      </c>
      <c r="L47">
        <v>44.261000000000003</v>
      </c>
      <c r="M47">
        <v>44.426000000000002</v>
      </c>
      <c r="N47">
        <v>44.573</v>
      </c>
      <c r="O47">
        <v>44.703000000000003</v>
      </c>
      <c r="P47">
        <v>44.817999999999998</v>
      </c>
      <c r="Q47">
        <v>44.923999999999999</v>
      </c>
      <c r="R47">
        <v>45.024999999999999</v>
      </c>
      <c r="S47">
        <v>45.127000000000002</v>
      </c>
      <c r="T47">
        <v>45.241</v>
      </c>
      <c r="U47">
        <v>45.378999999999998</v>
      </c>
      <c r="V47">
        <v>45.542999999999999</v>
      </c>
      <c r="W47">
        <v>45.725999999999999</v>
      </c>
      <c r="X47">
        <v>45.918999999999997</v>
      </c>
      <c r="Y47">
        <v>46.104999999999997</v>
      </c>
      <c r="Z47">
        <v>46.265000000000001</v>
      </c>
      <c r="AA47">
        <v>46.378999999999998</v>
      </c>
      <c r="AB47">
        <v>46.430999999999997</v>
      </c>
      <c r="AC47">
        <v>46.411000000000001</v>
      </c>
      <c r="AD47">
        <v>46.31</v>
      </c>
      <c r="AE47">
        <v>46.127000000000002</v>
      </c>
      <c r="AF47">
        <v>45.874000000000002</v>
      </c>
      <c r="AG47">
        <v>45.566000000000003</v>
      </c>
      <c r="AH47">
        <v>45.213000000000001</v>
      </c>
      <c r="AI47">
        <v>44.823999999999998</v>
      </c>
      <c r="AJ47">
        <v>44.405000000000001</v>
      </c>
      <c r="AK47">
        <v>43.968000000000004</v>
      </c>
      <c r="AL47">
        <v>43.524999999999999</v>
      </c>
      <c r="AM47">
        <v>43.094000000000001</v>
      </c>
      <c r="AN47">
        <v>42.691000000000003</v>
      </c>
      <c r="AO47">
        <v>42.335999999999999</v>
      </c>
      <c r="AP47">
        <v>42.031999999999996</v>
      </c>
      <c r="AQ47">
        <v>41.779000000000003</v>
      </c>
      <c r="AR47">
        <v>41.576000000000001</v>
      </c>
      <c r="AS47">
        <v>41.418999999999997</v>
      </c>
      <c r="AT47">
        <v>41.298000000000002</v>
      </c>
      <c r="AU47">
        <v>41.195999999999998</v>
      </c>
      <c r="AV47">
        <v>41.093000000000004</v>
      </c>
      <c r="AW47">
        <v>40.975000000000001</v>
      </c>
      <c r="AX47">
        <v>40.826000000000001</v>
      </c>
      <c r="AY47">
        <v>40.636000000000003</v>
      </c>
      <c r="AZ47">
        <v>40.402000000000001</v>
      </c>
      <c r="BA47">
        <v>40.124000000000002</v>
      </c>
      <c r="BB47">
        <v>39.796999999999997</v>
      </c>
      <c r="BC47">
        <v>39.42</v>
      </c>
      <c r="BD47">
        <v>38.991999999999997</v>
      </c>
      <c r="BE47">
        <v>38.521999999999998</v>
      </c>
      <c r="BF47">
        <v>38.020000000000003</v>
      </c>
      <c r="BG47">
        <v>37.497</v>
      </c>
      <c r="BH47">
        <v>36.963999999999999</v>
      </c>
      <c r="BI47">
        <v>36.429000000000002</v>
      </c>
      <c r="BJ47">
        <v>35.9</v>
      </c>
      <c r="BK47">
        <v>35.386000000000003</v>
      </c>
      <c r="BL47">
        <v>34.890999999999998</v>
      </c>
    </row>
    <row r="48" spans="1:64" x14ac:dyDescent="0.2">
      <c r="A48" t="s">
        <v>346</v>
      </c>
      <c r="B48" t="s">
        <v>347</v>
      </c>
      <c r="C48" t="s">
        <v>795</v>
      </c>
      <c r="D48" t="s">
        <v>796</v>
      </c>
      <c r="E48">
        <v>46.651000000000003</v>
      </c>
      <c r="F48">
        <v>46.731999999999999</v>
      </c>
      <c r="G48">
        <v>46.802</v>
      </c>
      <c r="H48">
        <v>46.856000000000002</v>
      </c>
      <c r="I48">
        <v>46.890999999999998</v>
      </c>
      <c r="J48">
        <v>46.902999999999999</v>
      </c>
      <c r="K48">
        <v>46.887999999999998</v>
      </c>
      <c r="L48">
        <v>46.850999999999999</v>
      </c>
      <c r="M48">
        <v>46.795000000000002</v>
      </c>
      <c r="N48">
        <v>46.725000000000001</v>
      </c>
      <c r="O48">
        <v>46.646999999999998</v>
      </c>
      <c r="P48">
        <v>46.57</v>
      </c>
      <c r="Q48">
        <v>46.499000000000002</v>
      </c>
      <c r="R48">
        <v>46.439</v>
      </c>
      <c r="S48">
        <v>46.393000000000001</v>
      </c>
      <c r="T48">
        <v>46.360999999999997</v>
      </c>
      <c r="U48">
        <v>46.341999999999999</v>
      </c>
      <c r="V48">
        <v>46.33</v>
      </c>
      <c r="W48">
        <v>46.32</v>
      </c>
      <c r="X48">
        <v>46.31</v>
      </c>
      <c r="Y48">
        <v>46.295999999999999</v>
      </c>
      <c r="Z48">
        <v>46.277999999999999</v>
      </c>
      <c r="AA48">
        <v>46.253999999999998</v>
      </c>
      <c r="AB48">
        <v>46.225999999999999</v>
      </c>
      <c r="AC48">
        <v>46.195</v>
      </c>
      <c r="AD48">
        <v>46.162999999999997</v>
      </c>
      <c r="AE48">
        <v>46.134</v>
      </c>
      <c r="AF48">
        <v>46.11</v>
      </c>
      <c r="AG48">
        <v>46.094000000000001</v>
      </c>
      <c r="AH48">
        <v>46.085000000000001</v>
      </c>
      <c r="AI48">
        <v>46.082000000000001</v>
      </c>
      <c r="AJ48">
        <v>46.084000000000003</v>
      </c>
      <c r="AK48">
        <v>46.085999999999999</v>
      </c>
      <c r="AL48">
        <v>46.085999999999999</v>
      </c>
      <c r="AM48">
        <v>46.082000000000001</v>
      </c>
      <c r="AN48">
        <v>46.073</v>
      </c>
      <c r="AO48">
        <v>46.06</v>
      </c>
      <c r="AP48">
        <v>46.042999999999999</v>
      </c>
      <c r="AQ48">
        <v>46.021999999999998</v>
      </c>
      <c r="AR48">
        <v>45.996000000000002</v>
      </c>
      <c r="AS48">
        <v>45.965000000000003</v>
      </c>
      <c r="AT48">
        <v>45.930999999999997</v>
      </c>
      <c r="AU48">
        <v>45.892000000000003</v>
      </c>
      <c r="AV48">
        <v>45.844000000000001</v>
      </c>
      <c r="AW48">
        <v>45.781999999999996</v>
      </c>
      <c r="AX48">
        <v>45.701999999999998</v>
      </c>
      <c r="AY48">
        <v>45.6</v>
      </c>
      <c r="AZ48">
        <v>45.47</v>
      </c>
      <c r="BA48">
        <v>45.307000000000002</v>
      </c>
      <c r="BB48">
        <v>45.104999999999997</v>
      </c>
      <c r="BC48">
        <v>44.854999999999997</v>
      </c>
      <c r="BD48">
        <v>44.548999999999999</v>
      </c>
      <c r="BE48">
        <v>44.186</v>
      </c>
      <c r="BF48">
        <v>43.771000000000001</v>
      </c>
      <c r="BG48">
        <v>43.308999999999997</v>
      </c>
      <c r="BH48">
        <v>42.808</v>
      </c>
      <c r="BI48">
        <v>42.277999999999999</v>
      </c>
      <c r="BJ48">
        <v>41.731999999999999</v>
      </c>
      <c r="BK48">
        <v>41.183</v>
      </c>
      <c r="BL48">
        <v>40.639000000000003</v>
      </c>
    </row>
    <row r="49" spans="1:64" x14ac:dyDescent="0.2">
      <c r="A49" t="s">
        <v>348</v>
      </c>
      <c r="B49" t="s">
        <v>349</v>
      </c>
      <c r="C49" t="s">
        <v>795</v>
      </c>
      <c r="D49" t="s">
        <v>796</v>
      </c>
      <c r="E49">
        <v>42.701999999999998</v>
      </c>
      <c r="F49">
        <v>42.859000000000002</v>
      </c>
      <c r="G49">
        <v>43.021999999999998</v>
      </c>
      <c r="H49">
        <v>43.185000000000002</v>
      </c>
      <c r="I49">
        <v>43.341000000000001</v>
      </c>
      <c r="J49">
        <v>43.484999999999999</v>
      </c>
      <c r="K49">
        <v>43.613999999999997</v>
      </c>
      <c r="L49">
        <v>43.726999999999997</v>
      </c>
      <c r="M49">
        <v>43.820999999999998</v>
      </c>
      <c r="N49">
        <v>43.892000000000003</v>
      </c>
      <c r="O49">
        <v>43.938000000000002</v>
      </c>
      <c r="P49">
        <v>43.963999999999999</v>
      </c>
      <c r="Q49">
        <v>43.969000000000001</v>
      </c>
      <c r="R49">
        <v>43.945999999999998</v>
      </c>
      <c r="S49">
        <v>43.887999999999998</v>
      </c>
      <c r="T49">
        <v>43.773000000000003</v>
      </c>
      <c r="U49">
        <v>43.58</v>
      </c>
      <c r="V49">
        <v>43.298999999999999</v>
      </c>
      <c r="W49">
        <v>42.930999999999997</v>
      </c>
      <c r="X49">
        <v>42.484999999999999</v>
      </c>
      <c r="Y49">
        <v>41.978000000000002</v>
      </c>
      <c r="Z49">
        <v>41.43</v>
      </c>
      <c r="AA49">
        <v>40.871000000000002</v>
      </c>
      <c r="AB49">
        <v>40.33</v>
      </c>
      <c r="AC49">
        <v>39.828000000000003</v>
      </c>
      <c r="AD49">
        <v>39.380000000000003</v>
      </c>
      <c r="AE49">
        <v>38.993000000000002</v>
      </c>
      <c r="AF49">
        <v>38.662999999999997</v>
      </c>
      <c r="AG49">
        <v>38.383000000000003</v>
      </c>
      <c r="AH49">
        <v>38.158999999999999</v>
      </c>
      <c r="AI49">
        <v>37.997</v>
      </c>
      <c r="AJ49">
        <v>37.902999999999999</v>
      </c>
      <c r="AK49">
        <v>37.872999999999998</v>
      </c>
      <c r="AL49">
        <v>37.899000000000001</v>
      </c>
      <c r="AM49">
        <v>37.968000000000004</v>
      </c>
      <c r="AN49">
        <v>38.069000000000003</v>
      </c>
      <c r="AO49">
        <v>38.186</v>
      </c>
      <c r="AP49">
        <v>38.307000000000002</v>
      </c>
      <c r="AQ49">
        <v>38.415999999999997</v>
      </c>
      <c r="AR49">
        <v>38.5</v>
      </c>
      <c r="AS49">
        <v>38.554000000000002</v>
      </c>
      <c r="AT49">
        <v>38.575000000000003</v>
      </c>
      <c r="AU49">
        <v>38.569000000000003</v>
      </c>
      <c r="AV49">
        <v>38.534999999999997</v>
      </c>
      <c r="AW49">
        <v>38.469000000000001</v>
      </c>
      <c r="AX49">
        <v>38.363999999999997</v>
      </c>
      <c r="AY49">
        <v>38.213999999999999</v>
      </c>
      <c r="AZ49">
        <v>38.017000000000003</v>
      </c>
      <c r="BA49">
        <v>37.768999999999998</v>
      </c>
      <c r="BB49">
        <v>37.468000000000004</v>
      </c>
      <c r="BC49">
        <v>37.109000000000002</v>
      </c>
      <c r="BD49">
        <v>36.683999999999997</v>
      </c>
      <c r="BE49">
        <v>36.198</v>
      </c>
      <c r="BF49">
        <v>35.662999999999997</v>
      </c>
      <c r="BG49">
        <v>35.094000000000001</v>
      </c>
      <c r="BH49">
        <v>34.511000000000003</v>
      </c>
      <c r="BI49">
        <v>33.933</v>
      </c>
      <c r="BJ49">
        <v>33.378</v>
      </c>
      <c r="BK49">
        <v>32.862000000000002</v>
      </c>
      <c r="BL49">
        <v>32.396999999999998</v>
      </c>
    </row>
    <row r="50" spans="1:64" x14ac:dyDescent="0.2">
      <c r="A50" t="s">
        <v>350</v>
      </c>
      <c r="B50" t="s">
        <v>351</v>
      </c>
      <c r="C50" t="s">
        <v>795</v>
      </c>
      <c r="D50" t="s">
        <v>796</v>
      </c>
      <c r="E50">
        <v>46.11</v>
      </c>
      <c r="F50">
        <v>45.750999999999998</v>
      </c>
      <c r="G50">
        <v>45.25</v>
      </c>
      <c r="H50">
        <v>44.595999999999997</v>
      </c>
      <c r="I50">
        <v>43.79</v>
      </c>
      <c r="J50">
        <v>42.826999999999998</v>
      </c>
      <c r="K50">
        <v>41.704999999999998</v>
      </c>
      <c r="L50">
        <v>40.459000000000003</v>
      </c>
      <c r="M50">
        <v>39.14</v>
      </c>
      <c r="N50">
        <v>37.804000000000002</v>
      </c>
      <c r="O50">
        <v>36.524999999999999</v>
      </c>
      <c r="P50">
        <v>35.383000000000003</v>
      </c>
      <c r="Q50">
        <v>34.417999999999999</v>
      </c>
      <c r="R50">
        <v>33.646999999999998</v>
      </c>
      <c r="S50">
        <v>33.075000000000003</v>
      </c>
      <c r="T50">
        <v>32.671999999999997</v>
      </c>
      <c r="U50">
        <v>32.389000000000003</v>
      </c>
      <c r="V50">
        <v>32.148000000000003</v>
      </c>
      <c r="W50">
        <v>31.887</v>
      </c>
      <c r="X50">
        <v>31.576000000000001</v>
      </c>
      <c r="Y50">
        <v>31.196000000000002</v>
      </c>
      <c r="Z50">
        <v>30.748000000000001</v>
      </c>
      <c r="AA50">
        <v>30.263000000000002</v>
      </c>
      <c r="AB50">
        <v>29.77</v>
      </c>
      <c r="AC50">
        <v>29.28</v>
      </c>
      <c r="AD50">
        <v>28.812999999999999</v>
      </c>
      <c r="AE50">
        <v>28.391999999999999</v>
      </c>
      <c r="AF50">
        <v>28.02</v>
      </c>
      <c r="AG50">
        <v>27.696000000000002</v>
      </c>
      <c r="AH50">
        <v>27.41</v>
      </c>
      <c r="AI50">
        <v>27.135999999999999</v>
      </c>
      <c r="AJ50">
        <v>26.844000000000001</v>
      </c>
      <c r="AK50">
        <v>26.504999999999999</v>
      </c>
      <c r="AL50">
        <v>26.100999999999999</v>
      </c>
      <c r="AM50">
        <v>25.628</v>
      </c>
      <c r="AN50">
        <v>25.094000000000001</v>
      </c>
      <c r="AO50">
        <v>24.52</v>
      </c>
      <c r="AP50">
        <v>23.934999999999999</v>
      </c>
      <c r="AQ50">
        <v>23.361000000000001</v>
      </c>
      <c r="AR50">
        <v>22.803000000000001</v>
      </c>
      <c r="AS50">
        <v>22.256</v>
      </c>
      <c r="AT50">
        <v>21.704999999999998</v>
      </c>
      <c r="AU50">
        <v>21.132999999999999</v>
      </c>
      <c r="AV50">
        <v>20.535</v>
      </c>
      <c r="AW50">
        <v>19.917000000000002</v>
      </c>
      <c r="AX50">
        <v>19.295000000000002</v>
      </c>
      <c r="AY50">
        <v>18.690000000000001</v>
      </c>
      <c r="AZ50">
        <v>18.123999999999999</v>
      </c>
      <c r="BA50">
        <v>17.611999999999998</v>
      </c>
      <c r="BB50">
        <v>17.161999999999999</v>
      </c>
      <c r="BC50">
        <v>16.779</v>
      </c>
      <c r="BD50">
        <v>16.457999999999998</v>
      </c>
      <c r="BE50">
        <v>16.186</v>
      </c>
      <c r="BF50">
        <v>15.945</v>
      </c>
      <c r="BG50">
        <v>15.725</v>
      </c>
      <c r="BH50">
        <v>15.515000000000001</v>
      </c>
      <c r="BI50">
        <v>15.308</v>
      </c>
      <c r="BJ50">
        <v>15.098000000000001</v>
      </c>
      <c r="BK50">
        <v>14.882</v>
      </c>
      <c r="BL50">
        <v>14.654999999999999</v>
      </c>
    </row>
    <row r="51" spans="1:64" x14ac:dyDescent="0.2">
      <c r="A51" t="s">
        <v>352</v>
      </c>
      <c r="B51" t="s">
        <v>353</v>
      </c>
      <c r="C51" t="s">
        <v>795</v>
      </c>
      <c r="D51" t="s">
        <v>796</v>
      </c>
      <c r="E51">
        <v>47.707000000000001</v>
      </c>
      <c r="F51">
        <v>47.594999999999999</v>
      </c>
      <c r="G51">
        <v>47.417999999999999</v>
      </c>
      <c r="H51">
        <v>47.197000000000003</v>
      </c>
      <c r="I51">
        <v>46.951000000000001</v>
      </c>
      <c r="J51">
        <v>46.695999999999998</v>
      </c>
      <c r="K51">
        <v>46.44</v>
      </c>
      <c r="L51">
        <v>46.185000000000002</v>
      </c>
      <c r="M51">
        <v>45.936</v>
      </c>
      <c r="N51">
        <v>45.706000000000003</v>
      </c>
      <c r="O51">
        <v>45.509</v>
      </c>
      <c r="P51">
        <v>45.354999999999997</v>
      </c>
      <c r="Q51">
        <v>45.246000000000002</v>
      </c>
      <c r="R51">
        <v>45.182000000000002</v>
      </c>
      <c r="S51">
        <v>45.162999999999997</v>
      </c>
      <c r="T51">
        <v>45.194000000000003</v>
      </c>
      <c r="U51">
        <v>45.277999999999999</v>
      </c>
      <c r="V51">
        <v>45.405000000000001</v>
      </c>
      <c r="W51">
        <v>45.557000000000002</v>
      </c>
      <c r="X51">
        <v>45.710999999999999</v>
      </c>
      <c r="Y51">
        <v>45.84</v>
      </c>
      <c r="Z51">
        <v>45.917999999999999</v>
      </c>
      <c r="AA51">
        <v>45.926000000000002</v>
      </c>
      <c r="AB51">
        <v>45.844999999999999</v>
      </c>
      <c r="AC51">
        <v>45.664000000000001</v>
      </c>
      <c r="AD51">
        <v>45.372</v>
      </c>
      <c r="AE51">
        <v>44.962000000000003</v>
      </c>
      <c r="AF51">
        <v>44.453000000000003</v>
      </c>
      <c r="AG51">
        <v>43.869</v>
      </c>
      <c r="AH51">
        <v>43.23</v>
      </c>
      <c r="AI51">
        <v>42.558</v>
      </c>
      <c r="AJ51">
        <v>41.878</v>
      </c>
      <c r="AK51">
        <v>41.207999999999998</v>
      </c>
      <c r="AL51">
        <v>40.567</v>
      </c>
      <c r="AM51">
        <v>39.972000000000001</v>
      </c>
      <c r="AN51">
        <v>39.435000000000002</v>
      </c>
      <c r="AO51">
        <v>38.959000000000003</v>
      </c>
      <c r="AP51">
        <v>38.533999999999999</v>
      </c>
      <c r="AQ51">
        <v>38.151000000000003</v>
      </c>
      <c r="AR51">
        <v>37.805999999999997</v>
      </c>
      <c r="AS51">
        <v>37.497</v>
      </c>
      <c r="AT51">
        <v>37.220999999999997</v>
      </c>
      <c r="AU51">
        <v>36.972000000000001</v>
      </c>
      <c r="AV51">
        <v>36.744</v>
      </c>
      <c r="AW51">
        <v>36.527000000000001</v>
      </c>
      <c r="AX51">
        <v>36.317</v>
      </c>
      <c r="AY51">
        <v>36.11</v>
      </c>
      <c r="AZ51">
        <v>35.904000000000003</v>
      </c>
      <c r="BA51">
        <v>35.691000000000003</v>
      </c>
      <c r="BB51">
        <v>35.463999999999999</v>
      </c>
      <c r="BC51">
        <v>35.209000000000003</v>
      </c>
      <c r="BD51">
        <v>34.914999999999999</v>
      </c>
      <c r="BE51">
        <v>34.578000000000003</v>
      </c>
      <c r="BF51">
        <v>34.198999999999998</v>
      </c>
      <c r="BG51">
        <v>33.780999999999999</v>
      </c>
      <c r="BH51">
        <v>33.328000000000003</v>
      </c>
      <c r="BI51">
        <v>32.851999999999997</v>
      </c>
      <c r="BJ51">
        <v>32.365000000000002</v>
      </c>
      <c r="BK51">
        <v>31.881</v>
      </c>
      <c r="BL51">
        <v>31.407</v>
      </c>
    </row>
    <row r="52" spans="1:64" x14ac:dyDescent="0.2">
      <c r="A52" t="s">
        <v>354</v>
      </c>
      <c r="B52" t="s">
        <v>355</v>
      </c>
      <c r="C52" t="s">
        <v>795</v>
      </c>
      <c r="D52" t="s">
        <v>796</v>
      </c>
      <c r="E52">
        <v>47.987000000000002</v>
      </c>
      <c r="F52">
        <v>47.618000000000002</v>
      </c>
      <c r="G52">
        <v>47.142000000000003</v>
      </c>
      <c r="H52">
        <v>46.557000000000002</v>
      </c>
      <c r="I52">
        <v>45.881</v>
      </c>
      <c r="J52">
        <v>45.137</v>
      </c>
      <c r="K52">
        <v>44.353999999999999</v>
      </c>
      <c r="L52">
        <v>43.570999999999998</v>
      </c>
      <c r="M52">
        <v>42.829000000000001</v>
      </c>
      <c r="N52">
        <v>42.156999999999996</v>
      </c>
      <c r="O52">
        <v>41.582999999999998</v>
      </c>
      <c r="P52">
        <v>41.12</v>
      </c>
      <c r="Q52">
        <v>40.762999999999998</v>
      </c>
      <c r="R52">
        <v>40.505000000000003</v>
      </c>
      <c r="S52">
        <v>40.347000000000001</v>
      </c>
      <c r="T52">
        <v>40.293999999999997</v>
      </c>
      <c r="U52">
        <v>40.351999999999997</v>
      </c>
      <c r="V52">
        <v>40.506999999999998</v>
      </c>
      <c r="W52">
        <v>40.735999999999997</v>
      </c>
      <c r="X52">
        <v>41.015999999999998</v>
      </c>
      <c r="Y52">
        <v>41.329000000000001</v>
      </c>
      <c r="Z52">
        <v>41.661000000000001</v>
      </c>
      <c r="AA52">
        <v>41.988999999999997</v>
      </c>
      <c r="AB52">
        <v>42.281999999999996</v>
      </c>
      <c r="AC52">
        <v>42.503</v>
      </c>
      <c r="AD52">
        <v>42.616</v>
      </c>
      <c r="AE52">
        <v>42.593000000000004</v>
      </c>
      <c r="AF52">
        <v>42.417999999999999</v>
      </c>
      <c r="AG52">
        <v>42.08</v>
      </c>
      <c r="AH52">
        <v>41.561</v>
      </c>
      <c r="AI52">
        <v>40.828000000000003</v>
      </c>
      <c r="AJ52">
        <v>39.847999999999999</v>
      </c>
      <c r="AK52">
        <v>38.640999999999998</v>
      </c>
      <c r="AL52">
        <v>37.246000000000002</v>
      </c>
      <c r="AM52">
        <v>35.716999999999999</v>
      </c>
      <c r="AN52">
        <v>34.125999999999998</v>
      </c>
      <c r="AO52">
        <v>32.555999999999997</v>
      </c>
      <c r="AP52">
        <v>31.076000000000001</v>
      </c>
      <c r="AQ52">
        <v>29.74</v>
      </c>
      <c r="AR52">
        <v>28.581</v>
      </c>
      <c r="AS52">
        <v>27.608000000000001</v>
      </c>
      <c r="AT52">
        <v>26.8</v>
      </c>
      <c r="AU52">
        <v>26.099</v>
      </c>
      <c r="AV52">
        <v>25.46</v>
      </c>
      <c r="AW52">
        <v>24.866</v>
      </c>
      <c r="AX52">
        <v>24.314</v>
      </c>
      <c r="AY52">
        <v>23.812999999999999</v>
      </c>
      <c r="AZ52">
        <v>23.373000000000001</v>
      </c>
      <c r="BA52">
        <v>22.995000000000001</v>
      </c>
      <c r="BB52">
        <v>22.667000000000002</v>
      </c>
      <c r="BC52">
        <v>22.37</v>
      </c>
      <c r="BD52">
        <v>22.084</v>
      </c>
      <c r="BE52">
        <v>21.792000000000002</v>
      </c>
      <c r="BF52">
        <v>21.477</v>
      </c>
      <c r="BG52">
        <v>21.132000000000001</v>
      </c>
      <c r="BH52">
        <v>20.754000000000001</v>
      </c>
      <c r="BI52">
        <v>20.344999999999999</v>
      </c>
      <c r="BJ52">
        <v>19.919</v>
      </c>
      <c r="BK52">
        <v>19.489999999999998</v>
      </c>
      <c r="BL52">
        <v>19.061</v>
      </c>
    </row>
    <row r="53" spans="1:64" x14ac:dyDescent="0.2">
      <c r="A53" t="s">
        <v>356</v>
      </c>
      <c r="B53" t="s">
        <v>357</v>
      </c>
      <c r="C53" t="s">
        <v>795</v>
      </c>
      <c r="D53" t="s">
        <v>796</v>
      </c>
      <c r="E53">
        <v>45.901000000000003</v>
      </c>
      <c r="F53">
        <v>45.305</v>
      </c>
      <c r="G53">
        <v>44.436999999999998</v>
      </c>
      <c r="H53">
        <v>43.311</v>
      </c>
      <c r="I53">
        <v>41.965000000000003</v>
      </c>
      <c r="J53">
        <v>40.441000000000003</v>
      </c>
      <c r="K53">
        <v>38.787999999999997</v>
      </c>
      <c r="L53">
        <v>37.078000000000003</v>
      </c>
      <c r="M53">
        <v>35.396000000000001</v>
      </c>
      <c r="N53">
        <v>33.817</v>
      </c>
      <c r="O53">
        <v>32.43</v>
      </c>
      <c r="P53">
        <v>31.303999999999998</v>
      </c>
      <c r="Q53">
        <v>30.449000000000002</v>
      </c>
      <c r="R53">
        <v>29.855</v>
      </c>
      <c r="S53">
        <v>29.512</v>
      </c>
      <c r="T53">
        <v>29.388000000000002</v>
      </c>
      <c r="U53">
        <v>29.431999999999999</v>
      </c>
      <c r="V53">
        <v>29.567</v>
      </c>
      <c r="W53">
        <v>29.721</v>
      </c>
      <c r="X53">
        <v>29.850999999999999</v>
      </c>
      <c r="Y53">
        <v>29.93</v>
      </c>
      <c r="Z53">
        <v>29.957000000000001</v>
      </c>
      <c r="AA53">
        <v>29.95</v>
      </c>
      <c r="AB53">
        <v>29.917000000000002</v>
      </c>
      <c r="AC53">
        <v>29.84</v>
      </c>
      <c r="AD53">
        <v>29.692</v>
      </c>
      <c r="AE53">
        <v>29.449000000000002</v>
      </c>
      <c r="AF53">
        <v>29.097999999999999</v>
      </c>
      <c r="AG53">
        <v>28.635000000000002</v>
      </c>
      <c r="AH53">
        <v>28.064</v>
      </c>
      <c r="AI53">
        <v>27.393999999999998</v>
      </c>
      <c r="AJ53">
        <v>26.643999999999998</v>
      </c>
      <c r="AK53">
        <v>25.841000000000001</v>
      </c>
      <c r="AL53">
        <v>25.013999999999999</v>
      </c>
      <c r="AM53">
        <v>24.181000000000001</v>
      </c>
      <c r="AN53">
        <v>23.352</v>
      </c>
      <c r="AO53">
        <v>22.527000000000001</v>
      </c>
      <c r="AP53">
        <v>21.702999999999999</v>
      </c>
      <c r="AQ53">
        <v>20.885000000000002</v>
      </c>
      <c r="AR53">
        <v>20.088000000000001</v>
      </c>
      <c r="AS53">
        <v>19.335000000000001</v>
      </c>
      <c r="AT53">
        <v>18.648</v>
      </c>
      <c r="AU53">
        <v>18.038</v>
      </c>
      <c r="AV53">
        <v>17.512</v>
      </c>
      <c r="AW53">
        <v>17.074000000000002</v>
      </c>
      <c r="AX53">
        <v>16.72</v>
      </c>
      <c r="AY53">
        <v>16.443999999999999</v>
      </c>
      <c r="AZ53">
        <v>16.225000000000001</v>
      </c>
      <c r="BA53">
        <v>16.041</v>
      </c>
      <c r="BB53">
        <v>15.877000000000001</v>
      </c>
      <c r="BC53">
        <v>15.718999999999999</v>
      </c>
      <c r="BD53">
        <v>15.554</v>
      </c>
      <c r="BE53">
        <v>15.381</v>
      </c>
      <c r="BF53">
        <v>15.194000000000001</v>
      </c>
      <c r="BG53">
        <v>14.989000000000001</v>
      </c>
      <c r="BH53">
        <v>14.762</v>
      </c>
      <c r="BI53">
        <v>14.512</v>
      </c>
      <c r="BJ53">
        <v>14.246</v>
      </c>
      <c r="BK53">
        <v>13.971</v>
      </c>
      <c r="BL53">
        <v>13.689</v>
      </c>
    </row>
    <row r="54" spans="1:64" x14ac:dyDescent="0.2">
      <c r="A54" t="s">
        <v>358</v>
      </c>
      <c r="B54" t="s">
        <v>359</v>
      </c>
      <c r="C54" t="s">
        <v>795</v>
      </c>
      <c r="D54" t="s">
        <v>796</v>
      </c>
      <c r="E54">
        <v>40.259380240490245</v>
      </c>
      <c r="F54">
        <v>39.949399224137522</v>
      </c>
      <c r="G54">
        <v>39.474957570759813</v>
      </c>
      <c r="H54">
        <v>38.842762639755449</v>
      </c>
      <c r="I54">
        <v>38.076285903685196</v>
      </c>
      <c r="J54">
        <v>37.212827114039925</v>
      </c>
      <c r="K54">
        <v>36.2977974412522</v>
      </c>
      <c r="L54">
        <v>35.378860796597095</v>
      </c>
      <c r="M54">
        <v>34.496534820864504</v>
      </c>
      <c r="N54">
        <v>33.676101438800742</v>
      </c>
      <c r="O54">
        <v>32.756576585529537</v>
      </c>
      <c r="P54">
        <v>32.23586972729133</v>
      </c>
      <c r="Q54">
        <v>31.662767743859948</v>
      </c>
      <c r="R54">
        <v>30.988009236798096</v>
      </c>
      <c r="S54">
        <v>30.365935685912149</v>
      </c>
      <c r="T54">
        <v>29.807196909057371</v>
      </c>
      <c r="U54">
        <v>29.387704706352576</v>
      </c>
      <c r="V54">
        <v>29.115684791456772</v>
      </c>
      <c r="W54">
        <v>28.928873465132948</v>
      </c>
      <c r="X54">
        <v>28.850308683113067</v>
      </c>
      <c r="Y54">
        <v>28.870748066238477</v>
      </c>
      <c r="Z54">
        <v>28.78751166265749</v>
      </c>
      <c r="AA54">
        <v>28.704325619421628</v>
      </c>
      <c r="AB54">
        <v>28.450268689755248</v>
      </c>
      <c r="AC54">
        <v>28.060296077307033</v>
      </c>
      <c r="AD54">
        <v>27.66091210896462</v>
      </c>
      <c r="AE54">
        <v>27.093404870624049</v>
      </c>
      <c r="AF54">
        <v>26.459623290278586</v>
      </c>
      <c r="AG54">
        <v>25.884438094529369</v>
      </c>
      <c r="AH54">
        <v>25.326444325989861</v>
      </c>
      <c r="AI54">
        <v>24.798550005176747</v>
      </c>
      <c r="AJ54">
        <v>24.336253499240698</v>
      </c>
      <c r="AK54">
        <v>23.866738217643547</v>
      </c>
      <c r="AL54">
        <v>23.441059279525085</v>
      </c>
      <c r="AM54">
        <v>22.996634435410364</v>
      </c>
      <c r="AN54">
        <v>22.567940846353657</v>
      </c>
      <c r="AO54">
        <v>22.111751160468888</v>
      </c>
      <c r="AP54">
        <v>21.718778204172075</v>
      </c>
      <c r="AQ54">
        <v>21.235626055813334</v>
      </c>
      <c r="AR54">
        <v>20.850752565652524</v>
      </c>
      <c r="AS54">
        <v>20.416826254231999</v>
      </c>
      <c r="AT54">
        <v>19.982876449319249</v>
      </c>
      <c r="AU54">
        <v>19.554278954350405</v>
      </c>
      <c r="AV54">
        <v>19.264239925908129</v>
      </c>
      <c r="AW54">
        <v>18.951024739391588</v>
      </c>
      <c r="AX54">
        <v>18.674216429177875</v>
      </c>
      <c r="AY54">
        <v>18.390287773285888</v>
      </c>
      <c r="AZ54">
        <v>18.199537770587717</v>
      </c>
      <c r="BA54">
        <v>17.98166307241782</v>
      </c>
      <c r="BB54">
        <v>17.768416638615431</v>
      </c>
      <c r="BC54">
        <v>17.512068746459867</v>
      </c>
      <c r="BD54">
        <v>17.346224494216401</v>
      </c>
      <c r="BE54">
        <v>17.138675016488524</v>
      </c>
      <c r="BF54">
        <v>16.934369806602945</v>
      </c>
      <c r="BG54">
        <v>16.655262504769329</v>
      </c>
      <c r="BH54">
        <v>16.526981083036212</v>
      </c>
      <c r="BI54">
        <v>16.318064407232178</v>
      </c>
      <c r="BJ54">
        <v>16.040718777709241</v>
      </c>
      <c r="BK54">
        <v>15.886777874086107</v>
      </c>
      <c r="BL54">
        <v>15.664090249530455</v>
      </c>
    </row>
    <row r="55" spans="1:64" x14ac:dyDescent="0.2">
      <c r="A55" t="s">
        <v>360</v>
      </c>
      <c r="B55" t="s">
        <v>361</v>
      </c>
      <c r="C55" t="s">
        <v>795</v>
      </c>
      <c r="D55" t="s">
        <v>796</v>
      </c>
      <c r="E55">
        <v>32.045999999999999</v>
      </c>
      <c r="F55">
        <v>33.286999999999999</v>
      </c>
      <c r="G55">
        <v>34.241999999999997</v>
      </c>
      <c r="H55">
        <v>34.76</v>
      </c>
      <c r="I55">
        <v>34.774000000000001</v>
      </c>
      <c r="J55">
        <v>34.308</v>
      </c>
      <c r="K55">
        <v>33.475000000000001</v>
      </c>
      <c r="L55">
        <v>32.469000000000001</v>
      </c>
      <c r="M55">
        <v>31.437000000000001</v>
      </c>
      <c r="N55">
        <v>30.42</v>
      </c>
      <c r="O55">
        <v>29.382999999999999</v>
      </c>
      <c r="P55">
        <v>28.234999999999999</v>
      </c>
      <c r="Q55">
        <v>26.893999999999998</v>
      </c>
      <c r="R55">
        <v>25.334</v>
      </c>
      <c r="S55">
        <v>23.61</v>
      </c>
      <c r="T55">
        <v>21.831</v>
      </c>
      <c r="U55">
        <v>20.138000000000002</v>
      </c>
      <c r="V55">
        <v>18.663</v>
      </c>
      <c r="W55">
        <v>17.504000000000001</v>
      </c>
      <c r="X55">
        <v>16.702999999999999</v>
      </c>
      <c r="Y55">
        <v>16.277999999999999</v>
      </c>
      <c r="Z55">
        <v>16.202999999999999</v>
      </c>
      <c r="AA55">
        <v>16.366</v>
      </c>
      <c r="AB55">
        <v>16.652999999999999</v>
      </c>
      <c r="AC55">
        <v>16.986999999999998</v>
      </c>
      <c r="AD55">
        <v>17.274999999999999</v>
      </c>
      <c r="AE55">
        <v>17.434000000000001</v>
      </c>
      <c r="AF55">
        <v>17.437999999999999</v>
      </c>
      <c r="AG55">
        <v>17.276</v>
      </c>
      <c r="AH55">
        <v>16.948</v>
      </c>
      <c r="AI55">
        <v>16.486999999999998</v>
      </c>
      <c r="AJ55">
        <v>15.952999999999999</v>
      </c>
      <c r="AK55">
        <v>15.426</v>
      </c>
      <c r="AL55">
        <v>14.965</v>
      </c>
      <c r="AM55">
        <v>14.59</v>
      </c>
      <c r="AN55">
        <v>14.302</v>
      </c>
      <c r="AO55">
        <v>14.074</v>
      </c>
      <c r="AP55">
        <v>13.861000000000001</v>
      </c>
      <c r="AQ55">
        <v>13.628</v>
      </c>
      <c r="AR55">
        <v>13.365</v>
      </c>
      <c r="AS55">
        <v>13.069000000000001</v>
      </c>
      <c r="AT55">
        <v>12.743</v>
      </c>
      <c r="AU55">
        <v>12.409000000000001</v>
      </c>
      <c r="AV55">
        <v>12.085000000000001</v>
      </c>
      <c r="AW55">
        <v>11.784000000000001</v>
      </c>
      <c r="AX55">
        <v>11.526999999999999</v>
      </c>
      <c r="AY55">
        <v>11.335000000000001</v>
      </c>
      <c r="AZ55">
        <v>11.21</v>
      </c>
      <c r="BA55">
        <v>11.148999999999999</v>
      </c>
      <c r="BB55">
        <v>11.14</v>
      </c>
      <c r="BC55">
        <v>11.16</v>
      </c>
      <c r="BD55">
        <v>11.179</v>
      </c>
      <c r="BE55">
        <v>11.167999999999999</v>
      </c>
      <c r="BF55">
        <v>11.108000000000001</v>
      </c>
      <c r="BG55">
        <v>10.992000000000001</v>
      </c>
      <c r="BH55">
        <v>10.821999999999999</v>
      </c>
      <c r="BI55">
        <v>10.611000000000001</v>
      </c>
      <c r="BJ55">
        <v>10.385999999999999</v>
      </c>
      <c r="BK55">
        <v>10.166</v>
      </c>
      <c r="BL55">
        <v>9.9619999999999997</v>
      </c>
    </row>
    <row r="56" spans="1:64" x14ac:dyDescent="0.2">
      <c r="A56" t="s">
        <v>362</v>
      </c>
      <c r="B56" t="s">
        <v>363</v>
      </c>
      <c r="C56" t="s">
        <v>795</v>
      </c>
      <c r="D56" t="s">
        <v>796</v>
      </c>
      <c r="AY56">
        <v>13.6</v>
      </c>
      <c r="AZ56">
        <v>13.4</v>
      </c>
      <c r="BA56">
        <v>13.8</v>
      </c>
      <c r="BB56">
        <v>13</v>
      </c>
      <c r="BC56">
        <v>13.6</v>
      </c>
      <c r="BD56">
        <v>13.1</v>
      </c>
      <c r="BE56">
        <v>13.4</v>
      </c>
      <c r="BF56">
        <v>12.7</v>
      </c>
      <c r="BG56">
        <v>12.6</v>
      </c>
      <c r="BH56">
        <v>11.9</v>
      </c>
      <c r="BI56">
        <v>11.2</v>
      </c>
      <c r="BJ56">
        <v>9.6999999999999993</v>
      </c>
      <c r="BK56">
        <v>10.5</v>
      </c>
      <c r="BL56">
        <v>10.1</v>
      </c>
    </row>
    <row r="57" spans="1:64" x14ac:dyDescent="0.2">
      <c r="A57" t="s">
        <v>364</v>
      </c>
      <c r="B57" t="s">
        <v>365</v>
      </c>
      <c r="C57" t="s">
        <v>795</v>
      </c>
      <c r="D57" t="s">
        <v>796</v>
      </c>
      <c r="AD57">
        <v>17.600000000000001</v>
      </c>
      <c r="AE57">
        <v>16.899999999999999</v>
      </c>
      <c r="AF57">
        <v>16.100000000000001</v>
      </c>
      <c r="AG57">
        <v>16.100000000000001</v>
      </c>
      <c r="AH57">
        <v>17.5</v>
      </c>
      <c r="AI57">
        <v>18.600000000000001</v>
      </c>
      <c r="AJ57">
        <v>18.2</v>
      </c>
      <c r="AK57">
        <v>18.100000000000001</v>
      </c>
      <c r="AL57">
        <v>17.600000000000001</v>
      </c>
      <c r="AM57">
        <v>17</v>
      </c>
      <c r="AN57">
        <v>14.9</v>
      </c>
      <c r="AO57">
        <v>16.3</v>
      </c>
      <c r="AP57">
        <v>15.9</v>
      </c>
      <c r="AQ57">
        <v>14.5</v>
      </c>
      <c r="AR57">
        <v>15.5</v>
      </c>
      <c r="AS57">
        <v>15.4</v>
      </c>
      <c r="AT57">
        <v>15</v>
      </c>
      <c r="AU57">
        <v>13.7</v>
      </c>
      <c r="AV57">
        <v>14.3</v>
      </c>
      <c r="AW57">
        <v>15.2</v>
      </c>
      <c r="AX57">
        <v>15.7</v>
      </c>
      <c r="AY57">
        <v>13.4</v>
      </c>
      <c r="AZ57">
        <v>13.8</v>
      </c>
      <c r="BA57">
        <v>14.2</v>
      </c>
      <c r="BB57">
        <v>14.6</v>
      </c>
      <c r="BC57">
        <v>14.8</v>
      </c>
      <c r="BD57">
        <v>14.5</v>
      </c>
      <c r="BE57">
        <v>13.6</v>
      </c>
      <c r="BF57">
        <v>12.5</v>
      </c>
      <c r="BG57">
        <v>12.5</v>
      </c>
      <c r="BH57">
        <v>11</v>
      </c>
      <c r="BI57">
        <v>10.8</v>
      </c>
      <c r="BJ57">
        <v>9.9</v>
      </c>
      <c r="BK57">
        <v>9.9</v>
      </c>
      <c r="BL57">
        <v>9.8000000000000007</v>
      </c>
    </row>
    <row r="58" spans="1:64" x14ac:dyDescent="0.2">
      <c r="A58" t="s">
        <v>366</v>
      </c>
      <c r="B58" t="s">
        <v>367</v>
      </c>
      <c r="C58" t="s">
        <v>795</v>
      </c>
      <c r="D58" t="s">
        <v>796</v>
      </c>
      <c r="E58">
        <v>25.558</v>
      </c>
      <c r="F58">
        <v>25.222000000000001</v>
      </c>
      <c r="G58">
        <v>24.745999999999999</v>
      </c>
      <c r="H58">
        <v>24.113</v>
      </c>
      <c r="I58">
        <v>23.338999999999999</v>
      </c>
      <c r="J58">
        <v>22.472999999999999</v>
      </c>
      <c r="K58">
        <v>21.584</v>
      </c>
      <c r="L58">
        <v>20.753</v>
      </c>
      <c r="M58">
        <v>20.045999999999999</v>
      </c>
      <c r="N58">
        <v>19.494</v>
      </c>
      <c r="O58">
        <v>19.106999999999999</v>
      </c>
      <c r="P58">
        <v>18.866</v>
      </c>
      <c r="Q58">
        <v>18.725999999999999</v>
      </c>
      <c r="R58">
        <v>18.646999999999998</v>
      </c>
      <c r="S58">
        <v>18.617000000000001</v>
      </c>
      <c r="T58">
        <v>18.646000000000001</v>
      </c>
      <c r="U58">
        <v>18.753</v>
      </c>
      <c r="V58">
        <v>18.946999999999999</v>
      </c>
      <c r="W58">
        <v>19.219000000000001</v>
      </c>
      <c r="X58">
        <v>19.542999999999999</v>
      </c>
      <c r="Y58">
        <v>19.876000000000001</v>
      </c>
      <c r="Z58">
        <v>20.167999999999999</v>
      </c>
      <c r="AA58">
        <v>20.379000000000001</v>
      </c>
      <c r="AB58">
        <v>20.483000000000001</v>
      </c>
      <c r="AC58">
        <v>20.466999999999999</v>
      </c>
      <c r="AD58">
        <v>20.34</v>
      </c>
      <c r="AE58">
        <v>20.132000000000001</v>
      </c>
      <c r="AF58">
        <v>19.882999999999999</v>
      </c>
      <c r="AG58">
        <v>19.62</v>
      </c>
      <c r="AH58">
        <v>19.347000000000001</v>
      </c>
      <c r="AI58">
        <v>19.048999999999999</v>
      </c>
      <c r="AJ58">
        <v>18.693999999999999</v>
      </c>
      <c r="AK58">
        <v>18.259</v>
      </c>
      <c r="AL58">
        <v>17.731000000000002</v>
      </c>
      <c r="AM58">
        <v>17.120999999999999</v>
      </c>
      <c r="AN58">
        <v>16.446000000000002</v>
      </c>
      <c r="AO58">
        <v>15.734999999999999</v>
      </c>
      <c r="AP58">
        <v>15.023</v>
      </c>
      <c r="AQ58">
        <v>14.347</v>
      </c>
      <c r="AR58">
        <v>13.731</v>
      </c>
      <c r="AS58">
        <v>13.2</v>
      </c>
      <c r="AT58">
        <v>12.765000000000001</v>
      </c>
      <c r="AU58">
        <v>12.420999999999999</v>
      </c>
      <c r="AV58">
        <v>12.153</v>
      </c>
      <c r="AW58">
        <v>11.957000000000001</v>
      </c>
      <c r="AX58">
        <v>11.821</v>
      </c>
      <c r="AY58">
        <v>11.733000000000001</v>
      </c>
      <c r="AZ58">
        <v>11.673999999999999</v>
      </c>
      <c r="BA58">
        <v>11.625999999999999</v>
      </c>
      <c r="BB58">
        <v>11.577</v>
      </c>
      <c r="BC58">
        <v>11.516999999999999</v>
      </c>
      <c r="BD58">
        <v>11.441000000000001</v>
      </c>
      <c r="BE58">
        <v>11.353</v>
      </c>
      <c r="BF58">
        <v>11.255000000000001</v>
      </c>
      <c r="BG58">
        <v>11.143000000000001</v>
      </c>
      <c r="BH58">
        <v>11.010999999999999</v>
      </c>
      <c r="BI58">
        <v>10.852</v>
      </c>
      <c r="BJ58">
        <v>10.667999999999999</v>
      </c>
      <c r="BK58">
        <v>10.462</v>
      </c>
      <c r="BL58">
        <v>10.24</v>
      </c>
    </row>
    <row r="59" spans="1:64" x14ac:dyDescent="0.2">
      <c r="A59" t="s">
        <v>368</v>
      </c>
      <c r="B59" t="s">
        <v>369</v>
      </c>
      <c r="C59" t="s">
        <v>795</v>
      </c>
      <c r="D59" t="s">
        <v>796</v>
      </c>
      <c r="E59">
        <v>13.4</v>
      </c>
      <c r="F59">
        <v>13.7</v>
      </c>
      <c r="G59">
        <v>13.9</v>
      </c>
      <c r="H59">
        <v>15.4</v>
      </c>
      <c r="I59">
        <v>15.9</v>
      </c>
      <c r="J59">
        <v>15.1</v>
      </c>
      <c r="K59">
        <v>14.4</v>
      </c>
      <c r="L59">
        <v>14.1</v>
      </c>
      <c r="M59">
        <v>13.9</v>
      </c>
      <c r="N59">
        <v>14.5</v>
      </c>
      <c r="O59">
        <v>15</v>
      </c>
      <c r="P59">
        <v>15.7</v>
      </c>
      <c r="Q59">
        <v>16.600000000000001</v>
      </c>
      <c r="R59">
        <v>18.3</v>
      </c>
      <c r="S59">
        <v>19.399999999999999</v>
      </c>
      <c r="T59">
        <v>19.100000000000001</v>
      </c>
      <c r="U59">
        <v>18.5</v>
      </c>
      <c r="V59">
        <v>17.8</v>
      </c>
      <c r="W59">
        <v>17.5</v>
      </c>
      <c r="X59">
        <v>16.7</v>
      </c>
      <c r="Y59">
        <v>14.9</v>
      </c>
      <c r="Z59">
        <v>14</v>
      </c>
      <c r="AA59">
        <v>13.7</v>
      </c>
      <c r="AB59">
        <v>13.3</v>
      </c>
      <c r="AC59">
        <v>13.3</v>
      </c>
      <c r="AD59">
        <v>13.1</v>
      </c>
      <c r="AE59">
        <v>12.9</v>
      </c>
      <c r="AF59">
        <v>12.7</v>
      </c>
      <c r="AG59">
        <v>12.8</v>
      </c>
      <c r="AH59">
        <v>12.4</v>
      </c>
      <c r="AI59">
        <v>12.6</v>
      </c>
      <c r="AJ59">
        <v>12.5</v>
      </c>
      <c r="AK59">
        <v>11.8</v>
      </c>
      <c r="AL59">
        <v>11.7</v>
      </c>
      <c r="AM59">
        <v>10.3</v>
      </c>
      <c r="AN59">
        <v>9.3000000000000007</v>
      </c>
      <c r="AO59">
        <v>8.8000000000000007</v>
      </c>
      <c r="AP59">
        <v>8.8000000000000007</v>
      </c>
      <c r="AQ59">
        <v>8.8000000000000007</v>
      </c>
      <c r="AR59">
        <v>8.6999999999999993</v>
      </c>
      <c r="AS59">
        <v>8.9</v>
      </c>
      <c r="AT59">
        <v>8.9</v>
      </c>
      <c r="AU59">
        <v>9.1</v>
      </c>
      <c r="AV59">
        <v>9.1999999999999993</v>
      </c>
      <c r="AW59">
        <v>9.6</v>
      </c>
      <c r="AX59">
        <v>10</v>
      </c>
      <c r="AY59">
        <v>10.3</v>
      </c>
      <c r="AZ59">
        <v>11.1</v>
      </c>
      <c r="BA59">
        <v>11.5</v>
      </c>
      <c r="BB59">
        <v>11.3</v>
      </c>
      <c r="BC59">
        <v>11.2</v>
      </c>
      <c r="BD59">
        <v>10.4</v>
      </c>
      <c r="BE59">
        <v>10.3</v>
      </c>
      <c r="BF59">
        <v>10.199999999999999</v>
      </c>
      <c r="BG59">
        <v>10.4</v>
      </c>
      <c r="BH59">
        <v>10.5</v>
      </c>
      <c r="BI59">
        <v>10.7</v>
      </c>
      <c r="BJ59">
        <v>10.8</v>
      </c>
      <c r="BK59">
        <v>10.7</v>
      </c>
      <c r="BL59">
        <v>10.5</v>
      </c>
    </row>
    <row r="60" spans="1:64" x14ac:dyDescent="0.2">
      <c r="A60" t="s">
        <v>370</v>
      </c>
      <c r="B60" t="s">
        <v>371</v>
      </c>
      <c r="C60" t="s">
        <v>795</v>
      </c>
      <c r="D60" t="s">
        <v>796</v>
      </c>
      <c r="E60">
        <v>17.3</v>
      </c>
      <c r="F60">
        <v>17.899999999999999</v>
      </c>
      <c r="G60">
        <v>17.8</v>
      </c>
      <c r="H60">
        <v>18.100000000000001</v>
      </c>
      <c r="I60">
        <v>18</v>
      </c>
      <c r="J60">
        <v>17.399999999999999</v>
      </c>
      <c r="K60">
        <v>17.2</v>
      </c>
      <c r="L60">
        <v>16.5</v>
      </c>
      <c r="M60">
        <v>15.7</v>
      </c>
      <c r="N60">
        <v>14.7</v>
      </c>
      <c r="O60">
        <v>13.4</v>
      </c>
      <c r="P60">
        <v>12.9</v>
      </c>
      <c r="Q60">
        <v>11.5</v>
      </c>
      <c r="R60">
        <v>10.3</v>
      </c>
      <c r="S60">
        <v>10.199999999999999</v>
      </c>
      <c r="T60">
        <v>9.9</v>
      </c>
      <c r="U60">
        <v>10.199999999999999</v>
      </c>
      <c r="V60">
        <v>10.3</v>
      </c>
      <c r="W60">
        <v>10.4</v>
      </c>
      <c r="X60">
        <v>10.5</v>
      </c>
      <c r="Y60">
        <v>11.1</v>
      </c>
      <c r="Z60">
        <v>11</v>
      </c>
      <c r="AA60">
        <v>11</v>
      </c>
      <c r="AB60">
        <v>10.6</v>
      </c>
      <c r="AC60">
        <v>10.4</v>
      </c>
      <c r="AD60">
        <v>10.5</v>
      </c>
      <c r="AE60">
        <v>10.9</v>
      </c>
      <c r="AF60">
        <v>11.2</v>
      </c>
      <c r="AG60">
        <v>11.4</v>
      </c>
      <c r="AH60">
        <v>11.2</v>
      </c>
      <c r="AI60">
        <v>11.4</v>
      </c>
      <c r="AJ60">
        <v>10.4</v>
      </c>
      <c r="AK60">
        <v>10</v>
      </c>
      <c r="AL60">
        <v>9.8000000000000007</v>
      </c>
      <c r="AM60">
        <v>9.5</v>
      </c>
      <c r="AN60">
        <v>9.4</v>
      </c>
      <c r="AO60">
        <v>9.6999999999999993</v>
      </c>
      <c r="AP60">
        <v>9.9</v>
      </c>
      <c r="AQ60">
        <v>9.6</v>
      </c>
      <c r="AR60">
        <v>9.4</v>
      </c>
      <c r="AS60">
        <v>9.3000000000000007</v>
      </c>
      <c r="AT60">
        <v>8.9</v>
      </c>
      <c r="AU60">
        <v>8.6999999999999993</v>
      </c>
      <c r="AV60">
        <v>8.6</v>
      </c>
      <c r="AW60">
        <v>8.6</v>
      </c>
      <c r="AX60">
        <v>8.3000000000000007</v>
      </c>
      <c r="AY60">
        <v>8.1999999999999993</v>
      </c>
      <c r="AZ60">
        <v>8.3000000000000007</v>
      </c>
      <c r="BA60">
        <v>8.3000000000000007</v>
      </c>
      <c r="BB60">
        <v>8.1</v>
      </c>
      <c r="BC60">
        <v>8.3000000000000007</v>
      </c>
      <c r="BD60">
        <v>8.3000000000000007</v>
      </c>
      <c r="BE60">
        <v>8.4</v>
      </c>
      <c r="BF60">
        <v>8.5</v>
      </c>
      <c r="BG60">
        <v>8.8000000000000007</v>
      </c>
      <c r="BH60">
        <v>9</v>
      </c>
      <c r="BI60">
        <v>9.6</v>
      </c>
      <c r="BJ60">
        <v>9.5</v>
      </c>
      <c r="BK60">
        <v>9.5</v>
      </c>
      <c r="BL60">
        <v>9.4</v>
      </c>
    </row>
    <row r="61" spans="1:64" x14ac:dyDescent="0.2">
      <c r="A61" t="s">
        <v>372</v>
      </c>
      <c r="B61" t="s">
        <v>373</v>
      </c>
      <c r="C61" t="s">
        <v>795</v>
      </c>
      <c r="D61" t="s">
        <v>796</v>
      </c>
      <c r="E61">
        <v>43.594999999999999</v>
      </c>
      <c r="F61">
        <v>43.872</v>
      </c>
      <c r="G61">
        <v>44.125</v>
      </c>
      <c r="H61">
        <v>44.350999999999999</v>
      </c>
      <c r="I61">
        <v>44.545999999999999</v>
      </c>
      <c r="J61">
        <v>44.713000000000001</v>
      </c>
      <c r="K61">
        <v>44.856999999999999</v>
      </c>
      <c r="L61">
        <v>44.978999999999999</v>
      </c>
      <c r="M61">
        <v>45.070999999999998</v>
      </c>
      <c r="N61">
        <v>45.122999999999998</v>
      </c>
      <c r="O61">
        <v>45.106000000000002</v>
      </c>
      <c r="P61">
        <v>44.988999999999997</v>
      </c>
      <c r="Q61">
        <v>44.756</v>
      </c>
      <c r="R61">
        <v>44.411000000000001</v>
      </c>
      <c r="S61">
        <v>43.969000000000001</v>
      </c>
      <c r="T61">
        <v>43.460999999999999</v>
      </c>
      <c r="U61">
        <v>42.929000000000002</v>
      </c>
      <c r="V61">
        <v>42.415999999999997</v>
      </c>
      <c r="W61">
        <v>41.959000000000003</v>
      </c>
      <c r="X61">
        <v>41.573999999999998</v>
      </c>
      <c r="Y61">
        <v>41.27</v>
      </c>
      <c r="Z61">
        <v>41.040999999999997</v>
      </c>
      <c r="AA61">
        <v>40.856999999999999</v>
      </c>
      <c r="AB61">
        <v>40.692999999999998</v>
      </c>
      <c r="AC61">
        <v>40.537999999999997</v>
      </c>
      <c r="AD61">
        <v>40.395000000000003</v>
      </c>
      <c r="AE61">
        <v>40.277000000000001</v>
      </c>
      <c r="AF61">
        <v>40.183</v>
      </c>
      <c r="AG61">
        <v>40.093000000000004</v>
      </c>
      <c r="AH61">
        <v>39.978999999999999</v>
      </c>
      <c r="AI61">
        <v>39.777000000000001</v>
      </c>
      <c r="AJ61">
        <v>39.42</v>
      </c>
      <c r="AK61">
        <v>38.872999999999998</v>
      </c>
      <c r="AL61">
        <v>38.131</v>
      </c>
      <c r="AM61">
        <v>37.21</v>
      </c>
      <c r="AN61">
        <v>36.164000000000001</v>
      </c>
      <c r="AO61">
        <v>35.070999999999998</v>
      </c>
      <c r="AP61">
        <v>34.012</v>
      </c>
      <c r="AQ61">
        <v>33.048000000000002</v>
      </c>
      <c r="AR61">
        <v>32.206000000000003</v>
      </c>
      <c r="AS61">
        <v>31.48</v>
      </c>
      <c r="AT61">
        <v>30.835999999999999</v>
      </c>
      <c r="AU61">
        <v>30.216999999999999</v>
      </c>
      <c r="AV61">
        <v>29.58</v>
      </c>
      <c r="AW61">
        <v>28.917000000000002</v>
      </c>
      <c r="AX61">
        <v>28.234000000000002</v>
      </c>
      <c r="AY61">
        <v>27.553000000000001</v>
      </c>
      <c r="AZ61">
        <v>26.902999999999999</v>
      </c>
      <c r="BA61">
        <v>26.303999999999998</v>
      </c>
      <c r="BB61">
        <v>25.756</v>
      </c>
      <c r="BC61">
        <v>25.254999999999999</v>
      </c>
      <c r="BD61">
        <v>24.786999999999999</v>
      </c>
      <c r="BE61">
        <v>24.331</v>
      </c>
      <c r="BF61">
        <v>23.870999999999999</v>
      </c>
      <c r="BG61">
        <v>23.402000000000001</v>
      </c>
      <c r="BH61">
        <v>22.920999999999999</v>
      </c>
      <c r="BI61">
        <v>22.431999999999999</v>
      </c>
      <c r="BJ61">
        <v>21.943999999999999</v>
      </c>
      <c r="BK61">
        <v>21.466000000000001</v>
      </c>
      <c r="BL61">
        <v>20.998000000000001</v>
      </c>
    </row>
    <row r="62" spans="1:64" x14ac:dyDescent="0.2">
      <c r="A62" t="s">
        <v>374</v>
      </c>
      <c r="B62" t="s">
        <v>375</v>
      </c>
      <c r="C62" t="s">
        <v>795</v>
      </c>
      <c r="D62" t="s">
        <v>796</v>
      </c>
      <c r="O62">
        <v>25.8</v>
      </c>
      <c r="Q62">
        <v>37</v>
      </c>
      <c r="R62">
        <v>32.700000000000003</v>
      </c>
      <c r="S62">
        <v>29.2</v>
      </c>
      <c r="T62">
        <v>25.1</v>
      </c>
      <c r="U62">
        <v>24.7</v>
      </c>
      <c r="V62">
        <v>24</v>
      </c>
      <c r="W62">
        <v>24</v>
      </c>
      <c r="X62">
        <v>21</v>
      </c>
      <c r="Y62">
        <v>24.8</v>
      </c>
      <c r="Z62">
        <v>22.5</v>
      </c>
      <c r="AA62">
        <v>23.3</v>
      </c>
      <c r="AB62">
        <v>24.3</v>
      </c>
      <c r="AC62">
        <v>20.8</v>
      </c>
      <c r="AF62">
        <v>23.6</v>
      </c>
      <c r="AI62">
        <v>23</v>
      </c>
      <c r="AK62">
        <v>24</v>
      </c>
      <c r="AM62">
        <v>21.6</v>
      </c>
      <c r="AO62">
        <v>19.100000000000001</v>
      </c>
      <c r="AP62">
        <v>21.5</v>
      </c>
      <c r="AQ62">
        <v>16.2</v>
      </c>
      <c r="AU62">
        <v>15.4</v>
      </c>
      <c r="AY62">
        <v>14.9</v>
      </c>
      <c r="BC62">
        <v>13.2</v>
      </c>
      <c r="BG62">
        <v>12</v>
      </c>
      <c r="BJ62">
        <v>9.6</v>
      </c>
    </row>
    <row r="63" spans="1:64" x14ac:dyDescent="0.2">
      <c r="A63" t="s">
        <v>376</v>
      </c>
      <c r="B63" t="s">
        <v>377</v>
      </c>
      <c r="C63" t="s">
        <v>795</v>
      </c>
      <c r="D63" t="s">
        <v>796</v>
      </c>
      <c r="E63">
        <v>16.600000000000001</v>
      </c>
      <c r="F63">
        <v>16.600000000000001</v>
      </c>
      <c r="G63">
        <v>16.7</v>
      </c>
      <c r="H63">
        <v>17.600000000000001</v>
      </c>
      <c r="I63">
        <v>17.7</v>
      </c>
      <c r="J63">
        <v>18</v>
      </c>
      <c r="K63">
        <v>18.399999999999999</v>
      </c>
      <c r="L63">
        <v>16.8</v>
      </c>
      <c r="M63">
        <v>15.3</v>
      </c>
      <c r="N63">
        <v>14.6</v>
      </c>
      <c r="O63">
        <v>14.4</v>
      </c>
      <c r="P63">
        <v>15.2</v>
      </c>
      <c r="Q63">
        <v>15.1</v>
      </c>
      <c r="R63">
        <v>14.3</v>
      </c>
      <c r="S63">
        <v>14.1</v>
      </c>
      <c r="T63">
        <v>14.2</v>
      </c>
      <c r="U63">
        <v>12.9</v>
      </c>
      <c r="V63">
        <v>12.2</v>
      </c>
      <c r="W63">
        <v>12.2</v>
      </c>
      <c r="X63">
        <v>11.6</v>
      </c>
      <c r="Y63">
        <v>11.2</v>
      </c>
      <c r="Z63">
        <v>10.4</v>
      </c>
      <c r="AA63">
        <v>10.3</v>
      </c>
      <c r="AB63">
        <v>9.9</v>
      </c>
      <c r="AC63">
        <v>10.1</v>
      </c>
      <c r="AD63">
        <v>10.5</v>
      </c>
      <c r="AE63">
        <v>10.8</v>
      </c>
      <c r="AF63">
        <v>11</v>
      </c>
      <c r="AG63">
        <v>11.5</v>
      </c>
      <c r="AH63">
        <v>12</v>
      </c>
      <c r="AI63">
        <v>12.3</v>
      </c>
      <c r="AJ63">
        <v>12.5</v>
      </c>
      <c r="AK63">
        <v>13.1</v>
      </c>
      <c r="AL63">
        <v>13</v>
      </c>
      <c r="AM63">
        <v>13.4</v>
      </c>
      <c r="AN63">
        <v>13.3</v>
      </c>
      <c r="AO63">
        <v>12.9</v>
      </c>
      <c r="AP63">
        <v>12.8</v>
      </c>
      <c r="AQ63">
        <v>12.5</v>
      </c>
      <c r="AR63">
        <v>12.4</v>
      </c>
      <c r="AS63">
        <v>12.6</v>
      </c>
      <c r="AT63">
        <v>12.2</v>
      </c>
      <c r="AU63">
        <v>11.9</v>
      </c>
      <c r="AV63">
        <v>12</v>
      </c>
      <c r="AW63">
        <v>12</v>
      </c>
      <c r="AX63">
        <v>11.9</v>
      </c>
      <c r="AY63">
        <v>12</v>
      </c>
      <c r="AZ63">
        <v>11.7</v>
      </c>
      <c r="BA63">
        <v>11.8</v>
      </c>
      <c r="BB63">
        <v>11.4</v>
      </c>
      <c r="BC63">
        <v>11.4</v>
      </c>
      <c r="BD63">
        <v>10.6</v>
      </c>
      <c r="BE63">
        <v>10.4</v>
      </c>
      <c r="BF63">
        <v>10</v>
      </c>
      <c r="BG63">
        <v>10.1</v>
      </c>
      <c r="BH63">
        <v>10.199999999999999</v>
      </c>
      <c r="BI63">
        <v>10.8</v>
      </c>
      <c r="BJ63">
        <v>10.6</v>
      </c>
      <c r="BK63">
        <v>10.6</v>
      </c>
      <c r="BL63">
        <v>10.5</v>
      </c>
    </row>
    <row r="64" spans="1:64" x14ac:dyDescent="0.2">
      <c r="A64" t="s">
        <v>378</v>
      </c>
      <c r="B64" t="s">
        <v>379</v>
      </c>
      <c r="C64" t="s">
        <v>795</v>
      </c>
      <c r="D64" t="s">
        <v>796</v>
      </c>
      <c r="E64">
        <v>51.887</v>
      </c>
      <c r="F64">
        <v>51.046999999999997</v>
      </c>
      <c r="G64">
        <v>50.121000000000002</v>
      </c>
      <c r="H64">
        <v>49.128999999999998</v>
      </c>
      <c r="I64">
        <v>48.091999999999999</v>
      </c>
      <c r="J64">
        <v>47.029000000000003</v>
      </c>
      <c r="K64">
        <v>45.954999999999998</v>
      </c>
      <c r="L64">
        <v>44.877000000000002</v>
      </c>
      <c r="M64">
        <v>43.808999999999997</v>
      </c>
      <c r="N64">
        <v>42.765000000000001</v>
      </c>
      <c r="O64">
        <v>41.756999999999998</v>
      </c>
      <c r="P64">
        <v>40.79</v>
      </c>
      <c r="Q64">
        <v>39.862000000000002</v>
      </c>
      <c r="R64">
        <v>38.972999999999999</v>
      </c>
      <c r="S64">
        <v>38.127000000000002</v>
      </c>
      <c r="T64">
        <v>37.331000000000003</v>
      </c>
      <c r="U64">
        <v>36.587000000000003</v>
      </c>
      <c r="V64">
        <v>35.895000000000003</v>
      </c>
      <c r="W64">
        <v>35.250999999999998</v>
      </c>
      <c r="X64">
        <v>34.65</v>
      </c>
      <c r="Y64">
        <v>34.088000000000001</v>
      </c>
      <c r="Z64">
        <v>33.555999999999997</v>
      </c>
      <c r="AA64">
        <v>33.046999999999997</v>
      </c>
      <c r="AB64">
        <v>32.555999999999997</v>
      </c>
      <c r="AC64">
        <v>32.076999999999998</v>
      </c>
      <c r="AD64">
        <v>31.611999999999998</v>
      </c>
      <c r="AE64">
        <v>31.167000000000002</v>
      </c>
      <c r="AF64">
        <v>30.745000000000001</v>
      </c>
      <c r="AG64">
        <v>30.344000000000001</v>
      </c>
      <c r="AH64">
        <v>29.956</v>
      </c>
      <c r="AI64">
        <v>29.568000000000001</v>
      </c>
      <c r="AJ64">
        <v>29.161999999999999</v>
      </c>
      <c r="AK64">
        <v>28.728000000000002</v>
      </c>
      <c r="AL64">
        <v>28.260999999999999</v>
      </c>
      <c r="AM64">
        <v>27.762</v>
      </c>
      <c r="AN64">
        <v>27.239000000000001</v>
      </c>
      <c r="AO64">
        <v>26.707000000000001</v>
      </c>
      <c r="AP64">
        <v>26.184000000000001</v>
      </c>
      <c r="AQ64">
        <v>25.683</v>
      </c>
      <c r="AR64">
        <v>25.210999999999999</v>
      </c>
      <c r="AS64">
        <v>24.771000000000001</v>
      </c>
      <c r="AT64">
        <v>24.356000000000002</v>
      </c>
      <c r="AU64">
        <v>23.959</v>
      </c>
      <c r="AV64">
        <v>23.571999999999999</v>
      </c>
      <c r="AW64">
        <v>23.196000000000002</v>
      </c>
      <c r="AX64">
        <v>22.835999999999999</v>
      </c>
      <c r="AY64">
        <v>22.495999999999999</v>
      </c>
      <c r="AZ64">
        <v>22.181999999999999</v>
      </c>
      <c r="BA64">
        <v>21.896000000000001</v>
      </c>
      <c r="BB64">
        <v>21.635999999999999</v>
      </c>
      <c r="BC64">
        <v>21.398</v>
      </c>
      <c r="BD64">
        <v>21.178000000000001</v>
      </c>
      <c r="BE64">
        <v>20.969000000000001</v>
      </c>
      <c r="BF64">
        <v>20.760999999999999</v>
      </c>
      <c r="BG64">
        <v>20.547000000000001</v>
      </c>
      <c r="BH64">
        <v>20.32</v>
      </c>
      <c r="BI64">
        <v>20.07</v>
      </c>
      <c r="BJ64">
        <v>19.798999999999999</v>
      </c>
      <c r="BK64">
        <v>19.506</v>
      </c>
      <c r="BL64">
        <v>19.193000000000001</v>
      </c>
    </row>
    <row r="65" spans="1:64" x14ac:dyDescent="0.2">
      <c r="A65" t="s">
        <v>380</v>
      </c>
      <c r="B65" t="s">
        <v>381</v>
      </c>
      <c r="C65" t="s">
        <v>795</v>
      </c>
      <c r="D65" t="s">
        <v>796</v>
      </c>
      <c r="E65">
        <v>49.655999999999999</v>
      </c>
      <c r="F65">
        <v>49.576000000000001</v>
      </c>
      <c r="G65">
        <v>49.43</v>
      </c>
      <c r="H65">
        <v>49.21</v>
      </c>
      <c r="I65">
        <v>48.917999999999999</v>
      </c>
      <c r="J65">
        <v>48.575000000000003</v>
      </c>
      <c r="K65">
        <v>48.215000000000003</v>
      </c>
      <c r="L65">
        <v>47.869</v>
      </c>
      <c r="M65">
        <v>47.563000000000002</v>
      </c>
      <c r="N65">
        <v>47.302999999999997</v>
      </c>
      <c r="O65">
        <v>47.091999999999999</v>
      </c>
      <c r="P65">
        <v>46.921999999999997</v>
      </c>
      <c r="Q65">
        <v>46.765999999999998</v>
      </c>
      <c r="R65">
        <v>46.593000000000004</v>
      </c>
      <c r="S65">
        <v>46.381</v>
      </c>
      <c r="T65">
        <v>46.101999999999997</v>
      </c>
      <c r="U65">
        <v>45.734000000000002</v>
      </c>
      <c r="V65">
        <v>45.265999999999998</v>
      </c>
      <c r="W65">
        <v>44.694000000000003</v>
      </c>
      <c r="X65">
        <v>44.014000000000003</v>
      </c>
      <c r="Y65">
        <v>43.225999999999999</v>
      </c>
      <c r="Z65">
        <v>42.34</v>
      </c>
      <c r="AA65">
        <v>41.377000000000002</v>
      </c>
      <c r="AB65">
        <v>40.353999999999999</v>
      </c>
      <c r="AC65">
        <v>39.283999999999999</v>
      </c>
      <c r="AD65">
        <v>38.174999999999997</v>
      </c>
      <c r="AE65">
        <v>37.033999999999999</v>
      </c>
      <c r="AF65">
        <v>35.86</v>
      </c>
      <c r="AG65">
        <v>34.652999999999999</v>
      </c>
      <c r="AH65">
        <v>33.414999999999999</v>
      </c>
      <c r="AI65">
        <v>32.130000000000003</v>
      </c>
      <c r="AJ65">
        <v>30.774000000000001</v>
      </c>
      <c r="AK65">
        <v>29.344999999999999</v>
      </c>
      <c r="AL65">
        <v>27.863</v>
      </c>
      <c r="AM65">
        <v>26.361000000000001</v>
      </c>
      <c r="AN65">
        <v>24.884</v>
      </c>
      <c r="AO65">
        <v>23.475000000000001</v>
      </c>
      <c r="AP65">
        <v>22.187000000000001</v>
      </c>
      <c r="AQ65">
        <v>21.073</v>
      </c>
      <c r="AR65">
        <v>20.175000000000001</v>
      </c>
      <c r="AS65">
        <v>19.553999999999998</v>
      </c>
      <c r="AT65">
        <v>19.257000000000001</v>
      </c>
      <c r="AU65">
        <v>19.27</v>
      </c>
      <c r="AV65">
        <v>19.556999999999999</v>
      </c>
      <c r="AW65">
        <v>20.077000000000002</v>
      </c>
      <c r="AX65">
        <v>20.774000000000001</v>
      </c>
      <c r="AY65">
        <v>21.582000000000001</v>
      </c>
      <c r="AZ65">
        <v>22.423999999999999</v>
      </c>
      <c r="BA65">
        <v>23.225999999999999</v>
      </c>
      <c r="BB65">
        <v>23.931999999999999</v>
      </c>
      <c r="BC65">
        <v>24.504000000000001</v>
      </c>
      <c r="BD65">
        <v>24.934000000000001</v>
      </c>
      <c r="BE65">
        <v>25.245999999999999</v>
      </c>
      <c r="BF65">
        <v>25.451000000000001</v>
      </c>
      <c r="BG65">
        <v>25.538</v>
      </c>
      <c r="BH65">
        <v>25.481000000000002</v>
      </c>
      <c r="BI65">
        <v>25.25</v>
      </c>
      <c r="BJ65">
        <v>24.846</v>
      </c>
      <c r="BK65">
        <v>24.282</v>
      </c>
      <c r="BL65">
        <v>23.582999999999998</v>
      </c>
    </row>
    <row r="66" spans="1:64" x14ac:dyDescent="0.2">
      <c r="A66" t="s">
        <v>382</v>
      </c>
      <c r="B66" t="s">
        <v>383</v>
      </c>
      <c r="C66" t="s">
        <v>795</v>
      </c>
      <c r="D66" t="s">
        <v>796</v>
      </c>
      <c r="E66">
        <v>26.613040770481831</v>
      </c>
      <c r="F66">
        <v>24.580693531507954</v>
      </c>
      <c r="G66">
        <v>38.514197211743465</v>
      </c>
      <c r="H66">
        <v>43.073600593597675</v>
      </c>
      <c r="I66">
        <v>39.858888895902737</v>
      </c>
      <c r="J66">
        <v>38.824942671403122</v>
      </c>
      <c r="K66">
        <v>36.635358448306718</v>
      </c>
      <c r="L66">
        <v>35.714364474108038</v>
      </c>
      <c r="M66">
        <v>36.772485304380297</v>
      </c>
      <c r="N66">
        <v>35.539727415407789</v>
      </c>
      <c r="O66">
        <v>34.879668998135976</v>
      </c>
      <c r="P66">
        <v>32.668593992505585</v>
      </c>
      <c r="Q66">
        <v>31.844367188960273</v>
      </c>
      <c r="R66">
        <v>30.314585462421505</v>
      </c>
      <c r="S66">
        <v>27.859204540808715</v>
      </c>
      <c r="T66">
        <v>26.367190946987133</v>
      </c>
      <c r="U66">
        <v>23.952543468623219</v>
      </c>
      <c r="V66">
        <v>23.10226338800792</v>
      </c>
      <c r="W66">
        <v>22.482920743088762</v>
      </c>
      <c r="X66">
        <v>22.056446045048194</v>
      </c>
      <c r="Y66">
        <v>22.231710531357724</v>
      </c>
      <c r="Z66">
        <v>24.06717886311219</v>
      </c>
      <c r="AA66">
        <v>24.928305287142567</v>
      </c>
      <c r="AB66">
        <v>23.297380816989307</v>
      </c>
      <c r="AC66">
        <v>22.949437754938785</v>
      </c>
      <c r="AD66">
        <v>23.607923054719699</v>
      </c>
      <c r="AE66">
        <v>24.430661421146461</v>
      </c>
      <c r="AF66">
        <v>24.899624155754701</v>
      </c>
      <c r="AG66">
        <v>24.050530327068969</v>
      </c>
      <c r="AH66">
        <v>23.329602817905862</v>
      </c>
      <c r="AI66">
        <v>22.804101068669585</v>
      </c>
      <c r="AJ66">
        <v>21.670783841928813</v>
      </c>
      <c r="AK66">
        <v>20.514350667567889</v>
      </c>
      <c r="AL66">
        <v>20.219685203968879</v>
      </c>
      <c r="AM66">
        <v>19.772331684813</v>
      </c>
      <c r="AN66">
        <v>19.193602242595428</v>
      </c>
      <c r="AO66">
        <v>18.934201196929358</v>
      </c>
      <c r="AP66">
        <v>18.502523886011563</v>
      </c>
      <c r="AQ66">
        <v>17.730825367455537</v>
      </c>
      <c r="AR66">
        <v>16.936634833022556</v>
      </c>
      <c r="AS66">
        <v>16.43590165041147</v>
      </c>
      <c r="AT66">
        <v>15.926131720911727</v>
      </c>
      <c r="AU66">
        <v>15.516630184399254</v>
      </c>
      <c r="AV66">
        <v>15.158485154154029</v>
      </c>
      <c r="AW66">
        <v>15.026843015136931</v>
      </c>
      <c r="AX66">
        <v>15.049801665474538</v>
      </c>
      <c r="AY66">
        <v>14.78042598745678</v>
      </c>
      <c r="AZ66">
        <v>14.730090490962629</v>
      </c>
      <c r="BA66">
        <v>14.700364597673348</v>
      </c>
      <c r="BB66">
        <v>14.637037486887465</v>
      </c>
      <c r="BC66">
        <v>14.42273230661521</v>
      </c>
      <c r="BD66">
        <v>14.381747219339422</v>
      </c>
      <c r="BE66">
        <v>14.428976341593168</v>
      </c>
      <c r="BF66">
        <v>14.341045071138712</v>
      </c>
      <c r="BG66">
        <v>14.455478776322941</v>
      </c>
      <c r="BH66">
        <v>14.166149285290329</v>
      </c>
      <c r="BI66">
        <v>14.666264656376704</v>
      </c>
      <c r="BJ66">
        <v>14.22488433285654</v>
      </c>
      <c r="BK66">
        <v>13.138802792614044</v>
      </c>
      <c r="BL66">
        <v>12.762640887475687</v>
      </c>
    </row>
    <row r="67" spans="1:64" x14ac:dyDescent="0.2">
      <c r="A67" t="s">
        <v>384</v>
      </c>
      <c r="B67" t="s">
        <v>385</v>
      </c>
      <c r="C67" t="s">
        <v>795</v>
      </c>
      <c r="D67" t="s">
        <v>796</v>
      </c>
      <c r="E67">
        <v>43.539861401876131</v>
      </c>
      <c r="F67">
        <v>43.297248032195078</v>
      </c>
      <c r="G67">
        <v>43.035008006465517</v>
      </c>
      <c r="H67">
        <v>42.754624215786549</v>
      </c>
      <c r="I67">
        <v>42.459890875022502</v>
      </c>
      <c r="J67">
        <v>42.154377877616888</v>
      </c>
      <c r="K67">
        <v>41.842735176612116</v>
      </c>
      <c r="L67">
        <v>41.524821787177402</v>
      </c>
      <c r="M67">
        <v>41.213670277649712</v>
      </c>
      <c r="N67">
        <v>40.901788062212709</v>
      </c>
      <c r="O67">
        <v>40.586919051182996</v>
      </c>
      <c r="P67">
        <v>40.270125974571556</v>
      </c>
      <c r="Q67">
        <v>39.938915539972015</v>
      </c>
      <c r="R67">
        <v>39.599956137214896</v>
      </c>
      <c r="S67">
        <v>39.256498130674373</v>
      </c>
      <c r="T67">
        <v>38.915088535308001</v>
      </c>
      <c r="U67">
        <v>38.587771460945881</v>
      </c>
      <c r="V67">
        <v>38.273324094782808</v>
      </c>
      <c r="W67">
        <v>37.975795488707611</v>
      </c>
      <c r="X67">
        <v>37.674858864821061</v>
      </c>
      <c r="Y67">
        <v>37.379602545357493</v>
      </c>
      <c r="Z67">
        <v>37.079617571190433</v>
      </c>
      <c r="AA67">
        <v>36.736178067659843</v>
      </c>
      <c r="AB67">
        <v>36.34569470084697</v>
      </c>
      <c r="AC67">
        <v>35.906716082269995</v>
      </c>
      <c r="AD67">
        <v>35.411039247638499</v>
      </c>
      <c r="AE67">
        <v>34.851694711667847</v>
      </c>
      <c r="AF67">
        <v>34.236516024558199</v>
      </c>
      <c r="AG67">
        <v>33.58083921474293</v>
      </c>
      <c r="AH67">
        <v>32.905988544237545</v>
      </c>
      <c r="AI67">
        <v>32.262128021670989</v>
      </c>
      <c r="AJ67">
        <v>31.612080767195025</v>
      </c>
      <c r="AK67">
        <v>30.954848013500762</v>
      </c>
      <c r="AL67">
        <v>30.314976326250342</v>
      </c>
      <c r="AM67">
        <v>29.697466536046349</v>
      </c>
      <c r="AN67">
        <v>29.139626120427863</v>
      </c>
      <c r="AO67">
        <v>28.589665121564369</v>
      </c>
      <c r="AP67">
        <v>28.078222748773513</v>
      </c>
      <c r="AQ67">
        <v>27.59088494658959</v>
      </c>
      <c r="AR67">
        <v>27.135187998531691</v>
      </c>
      <c r="AS67">
        <v>26.701899083055658</v>
      </c>
      <c r="AT67">
        <v>26.286054935228425</v>
      </c>
      <c r="AU67">
        <v>25.900525569045346</v>
      </c>
      <c r="AV67">
        <v>25.508768327860611</v>
      </c>
      <c r="AW67">
        <v>25.142221450462756</v>
      </c>
      <c r="AX67">
        <v>24.761675810223597</v>
      </c>
      <c r="AY67">
        <v>24.389947389399506</v>
      </c>
      <c r="AZ67">
        <v>24.022353718320275</v>
      </c>
      <c r="BA67">
        <v>23.643180506604693</v>
      </c>
      <c r="BB67">
        <v>23.248269666645538</v>
      </c>
      <c r="BC67">
        <v>22.844199642681193</v>
      </c>
      <c r="BD67">
        <v>22.450801643310861</v>
      </c>
      <c r="BE67">
        <v>22.078504463937968</v>
      </c>
      <c r="BF67">
        <v>21.739145536563363</v>
      </c>
      <c r="BG67">
        <v>21.413315043378777</v>
      </c>
      <c r="BH67">
        <v>21.096952492968821</v>
      </c>
      <c r="BI67">
        <v>20.785888159964458</v>
      </c>
      <c r="BJ67">
        <v>20.483426194281428</v>
      </c>
      <c r="BK67">
        <v>20.203959239552105</v>
      </c>
      <c r="BL67">
        <v>19.923950775676204</v>
      </c>
    </row>
    <row r="68" spans="1:64" x14ac:dyDescent="0.2">
      <c r="A68" t="s">
        <v>386</v>
      </c>
      <c r="B68" t="s">
        <v>387</v>
      </c>
      <c r="C68" t="s">
        <v>795</v>
      </c>
      <c r="D68" t="s">
        <v>796</v>
      </c>
      <c r="E68">
        <v>26.293455607675874</v>
      </c>
      <c r="F68">
        <v>24.49165159527832</v>
      </c>
      <c r="G68">
        <v>36.387743154398166</v>
      </c>
      <c r="H68">
        <v>40.291458195178919</v>
      </c>
      <c r="I68">
        <v>37.511219848420126</v>
      </c>
      <c r="J68">
        <v>36.644088570850101</v>
      </c>
      <c r="K68">
        <v>34.326652674537115</v>
      </c>
      <c r="L68">
        <v>33.943717472887229</v>
      </c>
      <c r="M68">
        <v>34.79993301178849</v>
      </c>
      <c r="N68">
        <v>33.697593075839364</v>
      </c>
      <c r="O68">
        <v>33.165786500291183</v>
      </c>
      <c r="P68">
        <v>31.278374976590875</v>
      </c>
      <c r="Q68">
        <v>30.483156952309031</v>
      </c>
      <c r="R68">
        <v>29.152644007235931</v>
      </c>
      <c r="S68">
        <v>26.886364631971215</v>
      </c>
      <c r="T68">
        <v>25.416236653327974</v>
      </c>
      <c r="U68">
        <v>23.220904741118321</v>
      </c>
      <c r="V68">
        <v>22.404195406181561</v>
      </c>
      <c r="W68">
        <v>21.762929517685457</v>
      </c>
      <c r="X68">
        <v>21.408679147493224</v>
      </c>
      <c r="Y68">
        <v>21.499921562701594</v>
      </c>
      <c r="Z68">
        <v>23.063763699830339</v>
      </c>
      <c r="AA68">
        <v>23.77780740216711</v>
      </c>
      <c r="AB68">
        <v>22.275039046981483</v>
      </c>
      <c r="AC68">
        <v>21.8783900421673</v>
      </c>
      <c r="AD68">
        <v>22.392939030088296</v>
      </c>
      <c r="AE68">
        <v>23.036717091836898</v>
      </c>
      <c r="AF68">
        <v>23.437894287822566</v>
      </c>
      <c r="AG68">
        <v>22.704399671349435</v>
      </c>
      <c r="AH68">
        <v>22.016780952696735</v>
      </c>
      <c r="AI68">
        <v>21.568535777026323</v>
      </c>
      <c r="AJ68">
        <v>20.583818920830957</v>
      </c>
      <c r="AK68">
        <v>19.57138129229935</v>
      </c>
      <c r="AL68">
        <v>19.28243654992237</v>
      </c>
      <c r="AM68">
        <v>18.911937835382741</v>
      </c>
      <c r="AN68">
        <v>18.364579601065394</v>
      </c>
      <c r="AO68">
        <v>18.115164728435946</v>
      </c>
      <c r="AP68">
        <v>17.711892954333788</v>
      </c>
      <c r="AQ68">
        <v>16.981393397126126</v>
      </c>
      <c r="AR68">
        <v>16.253307252575965</v>
      </c>
      <c r="AS68">
        <v>15.836430019253354</v>
      </c>
      <c r="AT68">
        <v>15.305931628502416</v>
      </c>
      <c r="AU68">
        <v>14.904402355693501</v>
      </c>
      <c r="AV68">
        <v>14.566414735871264</v>
      </c>
      <c r="AW68">
        <v>14.405057819368475</v>
      </c>
      <c r="AX68">
        <v>14.396450764817724</v>
      </c>
      <c r="AY68">
        <v>14.18254160362646</v>
      </c>
      <c r="AZ68">
        <v>14.173913922904008</v>
      </c>
      <c r="BA68">
        <v>14.136956548492115</v>
      </c>
      <c r="BB68">
        <v>14.05763183476992</v>
      </c>
      <c r="BC68">
        <v>13.866517063810964</v>
      </c>
      <c r="BD68">
        <v>13.835656467007295</v>
      </c>
      <c r="BE68">
        <v>13.893967916439296</v>
      </c>
      <c r="BF68">
        <v>13.759773178725704</v>
      </c>
      <c r="BG68">
        <v>13.859528152559639</v>
      </c>
      <c r="BH68">
        <v>13.601410106614281</v>
      </c>
      <c r="BI68">
        <v>14.020302125963605</v>
      </c>
      <c r="BJ68">
        <v>13.585320655341196</v>
      </c>
      <c r="BK68">
        <v>12.584718878931849</v>
      </c>
      <c r="BL68">
        <v>12.210761265916965</v>
      </c>
    </row>
    <row r="69" spans="1:64" x14ac:dyDescent="0.2">
      <c r="A69" t="s">
        <v>388</v>
      </c>
      <c r="B69" t="s">
        <v>389</v>
      </c>
      <c r="C69" t="s">
        <v>795</v>
      </c>
      <c r="D69" t="s">
        <v>796</v>
      </c>
      <c r="E69">
        <v>27.316358475911926</v>
      </c>
      <c r="F69">
        <v>26.438285647559333</v>
      </c>
      <c r="G69">
        <v>25.479987163216951</v>
      </c>
      <c r="H69">
        <v>24.527122794536925</v>
      </c>
      <c r="I69">
        <v>23.556387440004251</v>
      </c>
      <c r="J69">
        <v>22.611319712820865</v>
      </c>
      <c r="K69">
        <v>21.813360343708212</v>
      </c>
      <c r="L69">
        <v>22.04814866275472</v>
      </c>
      <c r="M69">
        <v>21.631954374289254</v>
      </c>
      <c r="N69">
        <v>21.145830022167338</v>
      </c>
      <c r="O69">
        <v>20.864188270881481</v>
      </c>
      <c r="P69">
        <v>20.751728819750433</v>
      </c>
      <c r="Q69">
        <v>20.733958041185915</v>
      </c>
      <c r="R69">
        <v>20.775189834605769</v>
      </c>
      <c r="S69">
        <v>20.978406993488527</v>
      </c>
      <c r="T69">
        <v>20.930957209623593</v>
      </c>
      <c r="U69">
        <v>20.916780923345204</v>
      </c>
      <c r="V69">
        <v>20.927612385528139</v>
      </c>
      <c r="W69">
        <v>20.919515881018103</v>
      </c>
      <c r="X69">
        <v>20.676661878404364</v>
      </c>
      <c r="Y69">
        <v>20.586566938491746</v>
      </c>
      <c r="Z69">
        <v>20.567494836363732</v>
      </c>
      <c r="AA69">
        <v>20.687695369579384</v>
      </c>
      <c r="AB69">
        <v>21.164412007230716</v>
      </c>
      <c r="AC69">
        <v>20.96750894274486</v>
      </c>
      <c r="AD69">
        <v>20.647003088760108</v>
      </c>
      <c r="AE69">
        <v>21.051904710464576</v>
      </c>
      <c r="AF69">
        <v>20.7751718389136</v>
      </c>
      <c r="AG69">
        <v>19.958054314058913</v>
      </c>
      <c r="AH69">
        <v>18.862270602404312</v>
      </c>
      <c r="AI69">
        <v>17.969197788058871</v>
      </c>
      <c r="AJ69">
        <v>17.057987717011478</v>
      </c>
      <c r="AK69">
        <v>16.188701298417513</v>
      </c>
      <c r="AL69">
        <v>15.238991552235982</v>
      </c>
      <c r="AM69">
        <v>14.867854917343701</v>
      </c>
      <c r="AN69">
        <v>14.463369783732128</v>
      </c>
      <c r="AO69">
        <v>13.899505825463034</v>
      </c>
      <c r="AP69">
        <v>13.467124984387524</v>
      </c>
      <c r="AQ69">
        <v>13.283616591303749</v>
      </c>
      <c r="AR69">
        <v>12.873540352509826</v>
      </c>
      <c r="AS69">
        <v>13.312178357900743</v>
      </c>
      <c r="AT69">
        <v>13.21486216591089</v>
      </c>
      <c r="AU69">
        <v>13.428210136190271</v>
      </c>
      <c r="AV69">
        <v>13.648563449527753</v>
      </c>
      <c r="AW69">
        <v>13.918071252037155</v>
      </c>
      <c r="AX69">
        <v>13.829831302283893</v>
      </c>
      <c r="AY69">
        <v>14.198440509282799</v>
      </c>
      <c r="AZ69">
        <v>14.963104308562063</v>
      </c>
      <c r="BA69">
        <v>15.541723105517896</v>
      </c>
      <c r="BB69">
        <v>15.616421506311328</v>
      </c>
      <c r="BC69">
        <v>15.554988540560378</v>
      </c>
      <c r="BD69">
        <v>15.529111211002647</v>
      </c>
      <c r="BE69">
        <v>15.80709704569872</v>
      </c>
      <c r="BF69">
        <v>15.758763369882596</v>
      </c>
      <c r="BG69">
        <v>15.785911311101229</v>
      </c>
      <c r="BH69">
        <v>15.176274198122911</v>
      </c>
      <c r="BI69">
        <v>14.79557714978378</v>
      </c>
      <c r="BJ69">
        <v>14.143910874609206</v>
      </c>
      <c r="BK69">
        <v>13.93652894419759</v>
      </c>
      <c r="BL69">
        <v>13.549342351095449</v>
      </c>
    </row>
    <row r="70" spans="1:64" x14ac:dyDescent="0.2">
      <c r="A70" t="s">
        <v>390</v>
      </c>
      <c r="B70" t="s">
        <v>391</v>
      </c>
      <c r="C70" t="s">
        <v>795</v>
      </c>
      <c r="D70" t="s">
        <v>796</v>
      </c>
      <c r="E70">
        <v>22.099067056443467</v>
      </c>
      <c r="F70">
        <v>21.783180238559389</v>
      </c>
      <c r="G70">
        <v>21.329053018222115</v>
      </c>
      <c r="H70">
        <v>21.021409116838004</v>
      </c>
      <c r="I70">
        <v>20.710184611903205</v>
      </c>
      <c r="J70">
        <v>20.01230220900511</v>
      </c>
      <c r="K70">
        <v>19.514730134477006</v>
      </c>
      <c r="L70">
        <v>19.363461951569988</v>
      </c>
      <c r="M70">
        <v>18.964569639235275</v>
      </c>
      <c r="N70">
        <v>18.541386769530931</v>
      </c>
      <c r="O70">
        <v>18.123912418665881</v>
      </c>
      <c r="P70">
        <v>18.022531451315889</v>
      </c>
      <c r="Q70">
        <v>17.67617601317458</v>
      </c>
      <c r="R70">
        <v>17.412253917830711</v>
      </c>
      <c r="S70">
        <v>17.468358183887467</v>
      </c>
      <c r="T70">
        <v>17.222300064680599</v>
      </c>
      <c r="U70">
        <v>17.125136558844382</v>
      </c>
      <c r="V70">
        <v>16.94014634609173</v>
      </c>
      <c r="W70">
        <v>16.865018623501125</v>
      </c>
      <c r="X70">
        <v>16.73216909313696</v>
      </c>
      <c r="Y70">
        <v>16.654955916705042</v>
      </c>
      <c r="Z70">
        <v>16.477017547753178</v>
      </c>
      <c r="AA70">
        <v>16.493308813776281</v>
      </c>
      <c r="AB70">
        <v>16.583266869634283</v>
      </c>
      <c r="AC70">
        <v>16.423156298150584</v>
      </c>
      <c r="AD70">
        <v>16.235361377788582</v>
      </c>
      <c r="AE70">
        <v>16.350364140293706</v>
      </c>
      <c r="AF70">
        <v>16.200841655246819</v>
      </c>
      <c r="AG70">
        <v>15.867113218026089</v>
      </c>
      <c r="AH70">
        <v>15.252561699217324</v>
      </c>
      <c r="AI70">
        <v>14.883442945969437</v>
      </c>
      <c r="AJ70">
        <v>14.3571068871241</v>
      </c>
      <c r="AK70">
        <v>13.800085758651409</v>
      </c>
      <c r="AL70">
        <v>13.203630846885128</v>
      </c>
      <c r="AM70">
        <v>12.839720335290348</v>
      </c>
      <c r="AN70">
        <v>12.510439431881981</v>
      </c>
      <c r="AO70">
        <v>12.257199150538716</v>
      </c>
      <c r="AP70">
        <v>12.037470738671807</v>
      </c>
      <c r="AQ70">
        <v>11.864173612839741</v>
      </c>
      <c r="AR70">
        <v>11.626501166513719</v>
      </c>
      <c r="AS70">
        <v>11.864537717717901</v>
      </c>
      <c r="AT70">
        <v>11.687932636461122</v>
      </c>
      <c r="AU70">
        <v>11.746632367044436</v>
      </c>
      <c r="AV70">
        <v>11.873554681190392</v>
      </c>
      <c r="AW70">
        <v>12.048437672629781</v>
      </c>
      <c r="AX70">
        <v>11.985724644312016</v>
      </c>
      <c r="AY70">
        <v>12.224683254033954</v>
      </c>
      <c r="AZ70">
        <v>12.610078096304539</v>
      </c>
      <c r="BA70">
        <v>12.99871237117514</v>
      </c>
      <c r="BB70">
        <v>12.934414019296209</v>
      </c>
      <c r="BC70">
        <v>12.924737970959534</v>
      </c>
      <c r="BD70">
        <v>12.784741688960121</v>
      </c>
      <c r="BE70">
        <v>12.851153394920544</v>
      </c>
      <c r="BF70">
        <v>12.656885327804616</v>
      </c>
      <c r="BG70">
        <v>12.706258165786885</v>
      </c>
      <c r="BH70">
        <v>12.366986492470065</v>
      </c>
      <c r="BI70">
        <v>12.235121896475309</v>
      </c>
      <c r="BJ70">
        <v>11.841936572979183</v>
      </c>
      <c r="BK70">
        <v>11.626632842444499</v>
      </c>
      <c r="BL70">
        <v>11.341123600486576</v>
      </c>
    </row>
    <row r="71" spans="1:64" x14ac:dyDescent="0.2">
      <c r="A71" t="s">
        <v>392</v>
      </c>
      <c r="B71" t="s">
        <v>393</v>
      </c>
      <c r="C71" t="s">
        <v>795</v>
      </c>
      <c r="D71" t="s">
        <v>796</v>
      </c>
      <c r="E71">
        <v>44.277000000000001</v>
      </c>
      <c r="F71">
        <v>44.052</v>
      </c>
      <c r="G71">
        <v>43.822000000000003</v>
      </c>
      <c r="H71">
        <v>43.582999999999998</v>
      </c>
      <c r="I71">
        <v>43.329000000000001</v>
      </c>
      <c r="J71">
        <v>43.052</v>
      </c>
      <c r="K71">
        <v>42.738</v>
      </c>
      <c r="L71">
        <v>42.378999999999998</v>
      </c>
      <c r="M71">
        <v>41.969000000000001</v>
      </c>
      <c r="N71">
        <v>41.505000000000003</v>
      </c>
      <c r="O71">
        <v>40.984999999999999</v>
      </c>
      <c r="P71">
        <v>40.405999999999999</v>
      </c>
      <c r="Q71">
        <v>39.78</v>
      </c>
      <c r="R71">
        <v>39.121000000000002</v>
      </c>
      <c r="S71">
        <v>38.44</v>
      </c>
      <c r="T71">
        <v>37.753999999999998</v>
      </c>
      <c r="U71">
        <v>37.076000000000001</v>
      </c>
      <c r="V71">
        <v>36.415999999999997</v>
      </c>
      <c r="W71">
        <v>35.783999999999999</v>
      </c>
      <c r="X71">
        <v>35.185000000000002</v>
      </c>
      <c r="Y71">
        <v>34.624000000000002</v>
      </c>
      <c r="Z71">
        <v>34.100999999999999</v>
      </c>
      <c r="AA71">
        <v>33.606000000000002</v>
      </c>
      <c r="AB71">
        <v>33.131999999999998</v>
      </c>
      <c r="AC71">
        <v>32.670999999999999</v>
      </c>
      <c r="AD71">
        <v>32.216999999999999</v>
      </c>
      <c r="AE71">
        <v>31.763000000000002</v>
      </c>
      <c r="AF71">
        <v>31.306000000000001</v>
      </c>
      <c r="AG71">
        <v>30.843</v>
      </c>
      <c r="AH71">
        <v>30.376999999999999</v>
      </c>
      <c r="AI71">
        <v>29.911999999999999</v>
      </c>
      <c r="AJ71">
        <v>29.459</v>
      </c>
      <c r="AK71">
        <v>29.024999999999999</v>
      </c>
      <c r="AL71">
        <v>28.611000000000001</v>
      </c>
      <c r="AM71">
        <v>28.213999999999999</v>
      </c>
      <c r="AN71">
        <v>27.82</v>
      </c>
      <c r="AO71">
        <v>27.413</v>
      </c>
      <c r="AP71">
        <v>26.981000000000002</v>
      </c>
      <c r="AQ71">
        <v>26.516999999999999</v>
      </c>
      <c r="AR71">
        <v>26.021999999999998</v>
      </c>
      <c r="AS71">
        <v>25.503</v>
      </c>
      <c r="AT71">
        <v>24.97</v>
      </c>
      <c r="AU71">
        <v>24.440999999999999</v>
      </c>
      <c r="AV71">
        <v>23.933</v>
      </c>
      <c r="AW71">
        <v>23.454999999999998</v>
      </c>
      <c r="AX71">
        <v>23.018999999999998</v>
      </c>
      <c r="AY71">
        <v>22.631</v>
      </c>
      <c r="AZ71">
        <v>22.286999999999999</v>
      </c>
      <c r="BA71">
        <v>21.981999999999999</v>
      </c>
      <c r="BB71">
        <v>21.712</v>
      </c>
      <c r="BC71">
        <v>21.471</v>
      </c>
      <c r="BD71">
        <v>21.253</v>
      </c>
      <c r="BE71">
        <v>21.048999999999999</v>
      </c>
      <c r="BF71">
        <v>20.847999999999999</v>
      </c>
      <c r="BG71">
        <v>20.645</v>
      </c>
      <c r="BH71">
        <v>20.431999999999999</v>
      </c>
      <c r="BI71">
        <v>20.204999999999998</v>
      </c>
      <c r="BJ71">
        <v>19.968</v>
      </c>
      <c r="BK71">
        <v>19.719000000000001</v>
      </c>
      <c r="BL71">
        <v>19.46</v>
      </c>
    </row>
    <row r="72" spans="1:64" x14ac:dyDescent="0.2">
      <c r="A72" t="s">
        <v>394</v>
      </c>
      <c r="B72" t="s">
        <v>395</v>
      </c>
      <c r="C72" t="s">
        <v>795</v>
      </c>
      <c r="D72" t="s">
        <v>796</v>
      </c>
      <c r="E72">
        <v>46.918999999999997</v>
      </c>
      <c r="F72">
        <v>46.286999999999999</v>
      </c>
      <c r="G72">
        <v>45.691000000000003</v>
      </c>
      <c r="H72">
        <v>45.140999999999998</v>
      </c>
      <c r="I72">
        <v>44.637</v>
      </c>
      <c r="J72">
        <v>44.167000000000002</v>
      </c>
      <c r="K72">
        <v>43.71</v>
      </c>
      <c r="L72">
        <v>43.244999999999997</v>
      </c>
      <c r="M72">
        <v>42.759</v>
      </c>
      <c r="N72">
        <v>42.255000000000003</v>
      </c>
      <c r="O72">
        <v>41.741</v>
      </c>
      <c r="P72">
        <v>41.234999999999999</v>
      </c>
      <c r="Q72">
        <v>40.76</v>
      </c>
      <c r="R72">
        <v>40.332000000000001</v>
      </c>
      <c r="S72">
        <v>39.962000000000003</v>
      </c>
      <c r="T72">
        <v>39.661000000000001</v>
      </c>
      <c r="U72">
        <v>39.44</v>
      </c>
      <c r="V72">
        <v>39.286000000000001</v>
      </c>
      <c r="W72">
        <v>39.179000000000002</v>
      </c>
      <c r="X72">
        <v>39.097999999999999</v>
      </c>
      <c r="Y72">
        <v>39.017000000000003</v>
      </c>
      <c r="Z72">
        <v>38.914000000000001</v>
      </c>
      <c r="AA72">
        <v>38.762999999999998</v>
      </c>
      <c r="AB72">
        <v>38.536999999999999</v>
      </c>
      <c r="AC72">
        <v>38.210999999999999</v>
      </c>
      <c r="AD72">
        <v>37.749000000000002</v>
      </c>
      <c r="AE72">
        <v>37.118000000000002</v>
      </c>
      <c r="AF72">
        <v>36.325000000000003</v>
      </c>
      <c r="AG72">
        <v>35.393000000000001</v>
      </c>
      <c r="AH72">
        <v>34.351999999999997</v>
      </c>
      <c r="AI72">
        <v>33.249000000000002</v>
      </c>
      <c r="AJ72">
        <v>32.140999999999998</v>
      </c>
      <c r="AK72">
        <v>31.08</v>
      </c>
      <c r="AL72">
        <v>30.11</v>
      </c>
      <c r="AM72">
        <v>29.256</v>
      </c>
      <c r="AN72">
        <v>28.526</v>
      </c>
      <c r="AO72">
        <v>27.902999999999999</v>
      </c>
      <c r="AP72">
        <v>27.352</v>
      </c>
      <c r="AQ72">
        <v>26.844999999999999</v>
      </c>
      <c r="AR72">
        <v>26.381</v>
      </c>
      <c r="AS72">
        <v>25.957999999999998</v>
      </c>
      <c r="AT72">
        <v>25.577999999999999</v>
      </c>
      <c r="AU72">
        <v>25.257999999999999</v>
      </c>
      <c r="AV72">
        <v>25.015000000000001</v>
      </c>
      <c r="AW72">
        <v>24.864000000000001</v>
      </c>
      <c r="AX72">
        <v>24.849</v>
      </c>
      <c r="AY72">
        <v>25.024000000000001</v>
      </c>
      <c r="AZ72">
        <v>25.393000000000001</v>
      </c>
      <c r="BA72">
        <v>25.93</v>
      </c>
      <c r="BB72">
        <v>26.584</v>
      </c>
      <c r="BC72">
        <v>27.265999999999998</v>
      </c>
      <c r="BD72">
        <v>27.870999999999999</v>
      </c>
      <c r="BE72">
        <v>28.308</v>
      </c>
      <c r="BF72">
        <v>28.518000000000001</v>
      </c>
      <c r="BG72">
        <v>28.475000000000001</v>
      </c>
      <c r="BH72">
        <v>28.181999999999999</v>
      </c>
      <c r="BI72">
        <v>27.677</v>
      </c>
      <c r="BJ72">
        <v>27.05</v>
      </c>
      <c r="BK72">
        <v>26.379000000000001</v>
      </c>
      <c r="BL72">
        <v>25.707999999999998</v>
      </c>
    </row>
    <row r="73" spans="1:64" x14ac:dyDescent="0.2">
      <c r="A73" t="s">
        <v>396</v>
      </c>
      <c r="B73" t="s">
        <v>397</v>
      </c>
      <c r="C73" t="s">
        <v>795</v>
      </c>
      <c r="D73" t="s">
        <v>796</v>
      </c>
      <c r="E73">
        <v>18.838813468204826</v>
      </c>
      <c r="F73">
        <v>19.017603962103269</v>
      </c>
      <c r="G73">
        <v>18.899042290460685</v>
      </c>
      <c r="H73">
        <v>19.004818507365986</v>
      </c>
      <c r="I73">
        <v>19.20911201044267</v>
      </c>
      <c r="J73">
        <v>18.617644654143703</v>
      </c>
      <c r="K73">
        <v>18.344730879331124</v>
      </c>
      <c r="L73">
        <v>17.884930476084619</v>
      </c>
      <c r="M73">
        <v>17.42452414189847</v>
      </c>
      <c r="N73">
        <v>16.995237101937491</v>
      </c>
      <c r="O73">
        <v>16.277884952955233</v>
      </c>
      <c r="P73">
        <v>16.054854205698998</v>
      </c>
      <c r="Q73">
        <v>15.368002243014594</v>
      </c>
      <c r="R73">
        <v>14.742316502331198</v>
      </c>
      <c r="S73">
        <v>14.628787633202165</v>
      </c>
      <c r="T73">
        <v>14.145175459292391</v>
      </c>
      <c r="U73">
        <v>14.000555082663123</v>
      </c>
      <c r="V73">
        <v>13.669288830053754</v>
      </c>
      <c r="W73">
        <v>13.421048565352999</v>
      </c>
      <c r="X73">
        <v>13.142284460351984</v>
      </c>
      <c r="Y73">
        <v>13.059664921439841</v>
      </c>
      <c r="Z73">
        <v>12.788810763180864</v>
      </c>
      <c r="AA73">
        <v>12.678679807046526</v>
      </c>
      <c r="AB73">
        <v>12.341936686162688</v>
      </c>
      <c r="AC73">
        <v>12.170175617344674</v>
      </c>
      <c r="AD73">
        <v>11.995708548366004</v>
      </c>
      <c r="AE73">
        <v>11.929701723616306</v>
      </c>
      <c r="AF73">
        <v>11.8582803023218</v>
      </c>
      <c r="AG73">
        <v>11.909677813511651</v>
      </c>
      <c r="AH73">
        <v>11.682351435331885</v>
      </c>
      <c r="AI73">
        <v>11.715140520778517</v>
      </c>
      <c r="AJ73">
        <v>11.370552011976459</v>
      </c>
      <c r="AK73">
        <v>11.200034373947439</v>
      </c>
      <c r="AL73">
        <v>10.934408889392493</v>
      </c>
      <c r="AM73">
        <v>10.565355671093673</v>
      </c>
      <c r="AN73">
        <v>10.437193916847493</v>
      </c>
      <c r="AO73">
        <v>10.517503196770026</v>
      </c>
      <c r="AP73">
        <v>10.561429622114764</v>
      </c>
      <c r="AQ73">
        <v>10.47400041316831</v>
      </c>
      <c r="AR73">
        <v>10.472768378564705</v>
      </c>
      <c r="AS73">
        <v>10.628074861812374</v>
      </c>
      <c r="AT73">
        <v>10.394042622367433</v>
      </c>
      <c r="AU73">
        <v>10.334690728169203</v>
      </c>
      <c r="AV73">
        <v>10.345174398803568</v>
      </c>
      <c r="AW73">
        <v>10.419775671306573</v>
      </c>
      <c r="AX73">
        <v>10.303043297795691</v>
      </c>
      <c r="AY73">
        <v>10.379982702200454</v>
      </c>
      <c r="AZ73">
        <v>10.383227483981866</v>
      </c>
      <c r="BA73">
        <v>10.554178786529553</v>
      </c>
      <c r="BB73">
        <v>10.342715853987277</v>
      </c>
      <c r="BC73">
        <v>10.357855451575846</v>
      </c>
      <c r="BD73">
        <v>10.163849898280857</v>
      </c>
      <c r="BE73">
        <v>10.000266436968753</v>
      </c>
      <c r="BF73">
        <v>9.7362246666460983</v>
      </c>
      <c r="BG73">
        <v>9.7931053837191193</v>
      </c>
      <c r="BH73">
        <v>9.6638731364804098</v>
      </c>
      <c r="BI73">
        <v>9.7080742929323769</v>
      </c>
      <c r="BJ73">
        <v>9.4803260428430356</v>
      </c>
      <c r="BK73">
        <v>9.2836519708505865</v>
      </c>
      <c r="BL73">
        <v>9.1017943850820497</v>
      </c>
    </row>
    <row r="74" spans="1:64" x14ac:dyDescent="0.2">
      <c r="A74" t="s">
        <v>398</v>
      </c>
      <c r="B74" t="s">
        <v>399</v>
      </c>
      <c r="C74" t="s">
        <v>795</v>
      </c>
      <c r="D74" t="s">
        <v>796</v>
      </c>
      <c r="E74">
        <v>48.762999999999998</v>
      </c>
      <c r="F74">
        <v>48.652999999999999</v>
      </c>
      <c r="G74">
        <v>48.503999999999998</v>
      </c>
      <c r="H74">
        <v>48.329000000000001</v>
      </c>
      <c r="I74">
        <v>48.134999999999998</v>
      </c>
      <c r="J74">
        <v>47.927</v>
      </c>
      <c r="K74">
        <v>47.704999999999998</v>
      </c>
      <c r="L74">
        <v>47.466000000000001</v>
      </c>
      <c r="M74">
        <v>47.210999999999999</v>
      </c>
      <c r="N74">
        <v>46.948</v>
      </c>
      <c r="O74">
        <v>46.683</v>
      </c>
      <c r="P74">
        <v>46.423000000000002</v>
      </c>
      <c r="Q74">
        <v>46.173999999999999</v>
      </c>
      <c r="R74">
        <v>45.942999999999998</v>
      </c>
      <c r="S74">
        <v>45.737000000000002</v>
      </c>
      <c r="T74">
        <v>45.564</v>
      </c>
      <c r="U74">
        <v>45.436</v>
      </c>
      <c r="V74">
        <v>45.347999999999999</v>
      </c>
      <c r="W74">
        <v>45.293999999999997</v>
      </c>
      <c r="X74">
        <v>45.264000000000003</v>
      </c>
      <c r="Y74">
        <v>45.253999999999998</v>
      </c>
      <c r="Z74">
        <v>45.262999999999998</v>
      </c>
      <c r="AA74">
        <v>45.274999999999999</v>
      </c>
      <c r="AB74">
        <v>45.26</v>
      </c>
      <c r="AC74">
        <v>45.188000000000002</v>
      </c>
      <c r="AD74">
        <v>45.011000000000003</v>
      </c>
      <c r="AE74">
        <v>44.683</v>
      </c>
      <c r="AF74">
        <v>44.182000000000002</v>
      </c>
      <c r="AG74">
        <v>43.5</v>
      </c>
      <c r="AH74">
        <v>42.637999999999998</v>
      </c>
      <c r="AI74">
        <v>41.58</v>
      </c>
      <c r="AJ74">
        <v>40.314999999999998</v>
      </c>
      <c r="AK74">
        <v>38.892000000000003</v>
      </c>
      <c r="AL74">
        <v>37.389000000000003</v>
      </c>
      <c r="AM74">
        <v>35.892000000000003</v>
      </c>
      <c r="AN74">
        <v>34.524000000000001</v>
      </c>
      <c r="AO74">
        <v>33.414000000000001</v>
      </c>
      <c r="AP74">
        <v>32.634</v>
      </c>
      <c r="AQ74">
        <v>32.222000000000001</v>
      </c>
      <c r="AR74">
        <v>32.186999999999998</v>
      </c>
      <c r="AS74">
        <v>32.518000000000001</v>
      </c>
      <c r="AT74">
        <v>33.17</v>
      </c>
      <c r="AU74">
        <v>34.018999999999998</v>
      </c>
      <c r="AV74">
        <v>34.936</v>
      </c>
      <c r="AW74">
        <v>35.819000000000003</v>
      </c>
      <c r="AX74">
        <v>36.552</v>
      </c>
      <c r="AY74">
        <v>37.037999999999997</v>
      </c>
      <c r="AZ74">
        <v>37.25</v>
      </c>
      <c r="BA74">
        <v>37.183999999999997</v>
      </c>
      <c r="BB74">
        <v>36.840000000000003</v>
      </c>
      <c r="BC74">
        <v>36.25</v>
      </c>
      <c r="BD74">
        <v>35.475999999999999</v>
      </c>
      <c r="BE74">
        <v>34.616</v>
      </c>
      <c r="BF74">
        <v>33.753</v>
      </c>
      <c r="BG74">
        <v>32.936</v>
      </c>
      <c r="BH74">
        <v>32.191000000000003</v>
      </c>
      <c r="BI74">
        <v>31.521000000000001</v>
      </c>
      <c r="BJ74">
        <v>30.898</v>
      </c>
      <c r="BK74">
        <v>30.302</v>
      </c>
      <c r="BL74">
        <v>29.738</v>
      </c>
    </row>
    <row r="75" spans="1:64" x14ac:dyDescent="0.2">
      <c r="A75" t="s">
        <v>400</v>
      </c>
      <c r="B75" t="s">
        <v>401</v>
      </c>
      <c r="C75" t="s">
        <v>795</v>
      </c>
      <c r="D75" t="s">
        <v>796</v>
      </c>
      <c r="E75">
        <v>21.7</v>
      </c>
      <c r="F75">
        <v>21.2</v>
      </c>
      <c r="G75">
        <v>21.1</v>
      </c>
      <c r="H75">
        <v>21.4</v>
      </c>
      <c r="I75">
        <v>22</v>
      </c>
      <c r="J75">
        <v>21.1</v>
      </c>
      <c r="K75">
        <v>20.7</v>
      </c>
      <c r="L75">
        <v>20.7</v>
      </c>
      <c r="M75">
        <v>20.100000000000001</v>
      </c>
      <c r="N75">
        <v>19.899999999999999</v>
      </c>
      <c r="O75">
        <v>19.5</v>
      </c>
      <c r="P75">
        <v>19.600000000000001</v>
      </c>
      <c r="Q75">
        <v>19.399999999999999</v>
      </c>
      <c r="R75">
        <v>19.2</v>
      </c>
      <c r="S75">
        <v>19.5</v>
      </c>
      <c r="T75">
        <v>18.7</v>
      </c>
      <c r="U75">
        <v>18.7</v>
      </c>
      <c r="V75">
        <v>18</v>
      </c>
      <c r="W75">
        <v>17.3</v>
      </c>
      <c r="X75">
        <v>16.2</v>
      </c>
      <c r="Y75">
        <v>15.2</v>
      </c>
      <c r="Z75">
        <v>14.1</v>
      </c>
      <c r="AA75">
        <v>13.6</v>
      </c>
      <c r="AB75">
        <v>12.7</v>
      </c>
      <c r="AC75">
        <v>12.3</v>
      </c>
      <c r="AD75">
        <v>11.9</v>
      </c>
      <c r="AE75">
        <v>11.4</v>
      </c>
      <c r="AF75">
        <v>11</v>
      </c>
      <c r="AG75">
        <v>10.8</v>
      </c>
      <c r="AH75">
        <v>10.5</v>
      </c>
      <c r="AI75">
        <v>10.3</v>
      </c>
      <c r="AJ75">
        <v>10.199999999999999</v>
      </c>
      <c r="AK75">
        <v>10.1</v>
      </c>
      <c r="AL75">
        <v>9.8000000000000007</v>
      </c>
      <c r="AM75">
        <v>9.4</v>
      </c>
      <c r="AN75">
        <v>9.1</v>
      </c>
      <c r="AO75">
        <v>9.1</v>
      </c>
      <c r="AP75">
        <v>9.1999999999999993</v>
      </c>
      <c r="AQ75">
        <v>9.1</v>
      </c>
      <c r="AR75">
        <v>9.4</v>
      </c>
      <c r="AS75">
        <v>9.8000000000000007</v>
      </c>
      <c r="AT75">
        <v>9.9</v>
      </c>
      <c r="AU75">
        <v>10.1</v>
      </c>
      <c r="AV75">
        <v>10.4</v>
      </c>
      <c r="AW75">
        <v>10.6</v>
      </c>
      <c r="AX75">
        <v>10.6</v>
      </c>
      <c r="AY75">
        <v>10.8</v>
      </c>
      <c r="AZ75">
        <v>10.9</v>
      </c>
      <c r="BA75">
        <v>11.3</v>
      </c>
      <c r="BB75">
        <v>10.6</v>
      </c>
      <c r="BC75">
        <v>10.4</v>
      </c>
      <c r="BD75">
        <v>10.1</v>
      </c>
      <c r="BE75">
        <v>9.6999999999999993</v>
      </c>
      <c r="BF75">
        <v>9.1</v>
      </c>
      <c r="BG75">
        <v>9.1999999999999993</v>
      </c>
      <c r="BH75">
        <v>9</v>
      </c>
      <c r="BI75">
        <v>8.8000000000000007</v>
      </c>
      <c r="BJ75">
        <v>8.4</v>
      </c>
      <c r="BK75">
        <v>7.9</v>
      </c>
      <c r="BL75">
        <v>7.6</v>
      </c>
    </row>
    <row r="76" spans="1:64" x14ac:dyDescent="0.2">
      <c r="A76" t="s">
        <v>402</v>
      </c>
      <c r="B76" t="s">
        <v>403</v>
      </c>
      <c r="C76" t="s">
        <v>795</v>
      </c>
      <c r="D76" t="s">
        <v>796</v>
      </c>
      <c r="E76">
        <v>16.7</v>
      </c>
      <c r="F76">
        <v>16.5</v>
      </c>
      <c r="G76">
        <v>16.100000000000001</v>
      </c>
      <c r="H76">
        <v>15.3</v>
      </c>
      <c r="I76">
        <v>15.4</v>
      </c>
      <c r="J76">
        <v>14.6</v>
      </c>
      <c r="K76">
        <v>14.2</v>
      </c>
      <c r="L76">
        <v>14.2</v>
      </c>
      <c r="M76">
        <v>14.9</v>
      </c>
      <c r="N76">
        <v>15.4</v>
      </c>
      <c r="O76">
        <v>15.8</v>
      </c>
      <c r="P76">
        <v>16.100000000000001</v>
      </c>
      <c r="Q76">
        <v>15.6</v>
      </c>
      <c r="R76">
        <v>15.1</v>
      </c>
      <c r="S76">
        <v>15.1</v>
      </c>
      <c r="T76">
        <v>14.9</v>
      </c>
      <c r="U76">
        <v>15.1</v>
      </c>
      <c r="V76">
        <v>15.2</v>
      </c>
      <c r="W76">
        <v>15</v>
      </c>
      <c r="X76">
        <v>14.9</v>
      </c>
      <c r="Y76">
        <v>15</v>
      </c>
      <c r="Z76">
        <v>15.4</v>
      </c>
      <c r="AA76">
        <v>15.4</v>
      </c>
      <c r="AB76">
        <v>16</v>
      </c>
      <c r="AC76">
        <v>16</v>
      </c>
      <c r="AD76">
        <v>15.5</v>
      </c>
      <c r="AE76">
        <v>15.7</v>
      </c>
      <c r="AF76">
        <v>16.2</v>
      </c>
      <c r="AG76">
        <v>16</v>
      </c>
      <c r="AH76">
        <v>15.5</v>
      </c>
      <c r="AI76">
        <v>14.2</v>
      </c>
      <c r="AJ76">
        <v>12.4</v>
      </c>
      <c r="AK76">
        <v>11.8</v>
      </c>
      <c r="AL76">
        <v>10.199999999999999</v>
      </c>
      <c r="AM76">
        <v>9.6999999999999993</v>
      </c>
      <c r="AN76">
        <v>9.4</v>
      </c>
      <c r="AO76">
        <v>9.4</v>
      </c>
      <c r="AP76">
        <v>9</v>
      </c>
      <c r="AQ76">
        <v>8.8000000000000007</v>
      </c>
      <c r="AR76">
        <v>9</v>
      </c>
      <c r="AS76">
        <v>9.4</v>
      </c>
      <c r="AT76">
        <v>9.1</v>
      </c>
      <c r="AU76">
        <v>9.4</v>
      </c>
      <c r="AV76">
        <v>9.5</v>
      </c>
      <c r="AW76">
        <v>10.3</v>
      </c>
      <c r="AX76">
        <v>10.6</v>
      </c>
      <c r="AY76">
        <v>11</v>
      </c>
      <c r="AZ76">
        <v>11.8</v>
      </c>
      <c r="BA76">
        <v>12</v>
      </c>
      <c r="BB76">
        <v>11.8</v>
      </c>
      <c r="BC76">
        <v>11.9</v>
      </c>
      <c r="BD76">
        <v>11.1</v>
      </c>
      <c r="BE76">
        <v>10.6</v>
      </c>
      <c r="BF76">
        <v>10.3</v>
      </c>
      <c r="BG76">
        <v>10.3</v>
      </c>
      <c r="BH76">
        <v>10.6</v>
      </c>
      <c r="BI76">
        <v>10.7</v>
      </c>
      <c r="BJ76">
        <v>10.5</v>
      </c>
      <c r="BK76">
        <v>10.9</v>
      </c>
      <c r="BL76">
        <v>10.6</v>
      </c>
    </row>
    <row r="77" spans="1:64" x14ac:dyDescent="0.2">
      <c r="A77" t="s">
        <v>404</v>
      </c>
      <c r="B77" t="s">
        <v>405</v>
      </c>
      <c r="C77" t="s">
        <v>795</v>
      </c>
      <c r="D77" t="s">
        <v>796</v>
      </c>
      <c r="E77">
        <v>47.820999999999998</v>
      </c>
      <c r="F77">
        <v>47.837000000000003</v>
      </c>
      <c r="G77">
        <v>47.843000000000004</v>
      </c>
      <c r="H77">
        <v>47.828000000000003</v>
      </c>
      <c r="I77">
        <v>47.789000000000001</v>
      </c>
      <c r="J77">
        <v>47.741</v>
      </c>
      <c r="K77">
        <v>47.710999999999999</v>
      </c>
      <c r="L77">
        <v>47.725000000000001</v>
      </c>
      <c r="M77">
        <v>47.793999999999997</v>
      </c>
      <c r="N77">
        <v>47.917000000000002</v>
      </c>
      <c r="O77">
        <v>48.075000000000003</v>
      </c>
      <c r="P77">
        <v>48.238999999999997</v>
      </c>
      <c r="Q77">
        <v>48.381</v>
      </c>
      <c r="R77">
        <v>48.481999999999999</v>
      </c>
      <c r="S77">
        <v>48.54</v>
      </c>
      <c r="T77">
        <v>48.567</v>
      </c>
      <c r="U77">
        <v>48.591999999999999</v>
      </c>
      <c r="V77">
        <v>48.64</v>
      </c>
      <c r="W77">
        <v>48.725000000000001</v>
      </c>
      <c r="X77">
        <v>48.841000000000001</v>
      </c>
      <c r="Y77">
        <v>48.97</v>
      </c>
      <c r="Z77">
        <v>49.085999999999999</v>
      </c>
      <c r="AA77">
        <v>49.156999999999996</v>
      </c>
      <c r="AB77">
        <v>49.161000000000001</v>
      </c>
      <c r="AC77">
        <v>49.088999999999999</v>
      </c>
      <c r="AD77">
        <v>48.936999999999998</v>
      </c>
      <c r="AE77">
        <v>48.712000000000003</v>
      </c>
      <c r="AF77">
        <v>48.433</v>
      </c>
      <c r="AG77">
        <v>48.124000000000002</v>
      </c>
      <c r="AH77">
        <v>47.798000000000002</v>
      </c>
      <c r="AI77">
        <v>47.478999999999999</v>
      </c>
      <c r="AJ77">
        <v>47.188000000000002</v>
      </c>
      <c r="AK77">
        <v>46.932000000000002</v>
      </c>
      <c r="AL77">
        <v>46.701000000000001</v>
      </c>
      <c r="AM77">
        <v>46.481999999999999</v>
      </c>
      <c r="AN77">
        <v>46.244999999999997</v>
      </c>
      <c r="AO77">
        <v>45.95</v>
      </c>
      <c r="AP77">
        <v>45.564</v>
      </c>
      <c r="AQ77">
        <v>45.067</v>
      </c>
      <c r="AR77">
        <v>44.454000000000001</v>
      </c>
      <c r="AS77">
        <v>43.728000000000002</v>
      </c>
      <c r="AT77">
        <v>42.902000000000001</v>
      </c>
      <c r="AU77">
        <v>42.012</v>
      </c>
      <c r="AV77">
        <v>41.097000000000001</v>
      </c>
      <c r="AW77">
        <v>40.186</v>
      </c>
      <c r="AX77">
        <v>39.307000000000002</v>
      </c>
      <c r="AY77">
        <v>38.484999999999999</v>
      </c>
      <c r="AZ77">
        <v>37.725999999999999</v>
      </c>
      <c r="BA77">
        <v>37.034999999999997</v>
      </c>
      <c r="BB77">
        <v>36.414000000000001</v>
      </c>
      <c r="BC77">
        <v>35.860999999999997</v>
      </c>
      <c r="BD77">
        <v>35.369</v>
      </c>
      <c r="BE77">
        <v>34.915999999999997</v>
      </c>
      <c r="BF77">
        <v>34.482999999999997</v>
      </c>
      <c r="BG77">
        <v>34.058999999999997</v>
      </c>
      <c r="BH77">
        <v>33.634999999999998</v>
      </c>
      <c r="BI77">
        <v>33.207000000000001</v>
      </c>
      <c r="BJ77">
        <v>32.774999999999999</v>
      </c>
      <c r="BK77">
        <v>32.338999999999999</v>
      </c>
      <c r="BL77">
        <v>31.896000000000001</v>
      </c>
    </row>
    <row r="78" spans="1:64" x14ac:dyDescent="0.2">
      <c r="A78" t="s">
        <v>406</v>
      </c>
      <c r="B78" t="s">
        <v>407</v>
      </c>
      <c r="C78" t="s">
        <v>795</v>
      </c>
      <c r="D78" t="s">
        <v>796</v>
      </c>
      <c r="E78">
        <v>18.738029781474904</v>
      </c>
      <c r="F78">
        <v>18.627010249011992</v>
      </c>
      <c r="G78">
        <v>18.342652772419243</v>
      </c>
      <c r="H78">
        <v>18.402553829939485</v>
      </c>
      <c r="I78">
        <v>18.467647145220027</v>
      </c>
      <c r="J78">
        <v>17.907366418392744</v>
      </c>
      <c r="K78">
        <v>17.622411688949526</v>
      </c>
      <c r="L78">
        <v>17.878031936889116</v>
      </c>
      <c r="M78">
        <v>17.520631691541759</v>
      </c>
      <c r="N78">
        <v>17.02399981605706</v>
      </c>
      <c r="O78">
        <v>16.394524159243701</v>
      </c>
      <c r="P78">
        <v>16.216112602983209</v>
      </c>
      <c r="Q78">
        <v>15.698949302553741</v>
      </c>
      <c r="R78">
        <v>15.302726644381661</v>
      </c>
      <c r="S78">
        <v>15.494127972570311</v>
      </c>
      <c r="T78">
        <v>15.120303680952231</v>
      </c>
      <c r="U78">
        <v>14.986587172014531</v>
      </c>
      <c r="V78">
        <v>14.652126767692124</v>
      </c>
      <c r="W78">
        <v>14.383106988222222</v>
      </c>
      <c r="X78">
        <v>14.157029059971208</v>
      </c>
      <c r="Y78">
        <v>13.967501157075159</v>
      </c>
      <c r="Z78">
        <v>13.593487001846757</v>
      </c>
      <c r="AA78">
        <v>13.428819773279251</v>
      </c>
      <c r="AB78">
        <v>13.117846335305513</v>
      </c>
      <c r="AC78">
        <v>12.989275669415736</v>
      </c>
      <c r="AD78">
        <v>12.824703840639303</v>
      </c>
      <c r="AE78">
        <v>12.700374861910653</v>
      </c>
      <c r="AF78">
        <v>12.565260778035999</v>
      </c>
      <c r="AG78">
        <v>12.567159408721276</v>
      </c>
      <c r="AH78">
        <v>12.297554104323064</v>
      </c>
      <c r="AI78">
        <v>12.164242531709727</v>
      </c>
      <c r="AJ78">
        <v>11.788179065802494</v>
      </c>
      <c r="AK78">
        <v>11.496066182127272</v>
      </c>
      <c r="AL78">
        <v>11.199333342365374</v>
      </c>
      <c r="AM78">
        <v>10.823385398267133</v>
      </c>
      <c r="AN78">
        <v>10.515615522713059</v>
      </c>
      <c r="AO78">
        <v>10.515564046768663</v>
      </c>
      <c r="AP78">
        <v>10.491879593766587</v>
      </c>
      <c r="AQ78">
        <v>10.353953357421684</v>
      </c>
      <c r="AR78">
        <v>10.32156392859142</v>
      </c>
      <c r="AS78">
        <v>10.461621187231257</v>
      </c>
      <c r="AT78">
        <v>10.219753363507108</v>
      </c>
      <c r="AU78">
        <v>10.142379225110584</v>
      </c>
      <c r="AV78">
        <v>10.15761819614454</v>
      </c>
      <c r="AW78">
        <v>10.261749017609526</v>
      </c>
      <c r="AX78">
        <v>10.229860657591209</v>
      </c>
      <c r="AY78">
        <v>10.342796358583252</v>
      </c>
      <c r="AZ78">
        <v>10.392114514679607</v>
      </c>
      <c r="BA78">
        <v>10.637761511009336</v>
      </c>
      <c r="BB78">
        <v>10.47770494018453</v>
      </c>
      <c r="BC78">
        <v>10.446584063117992</v>
      </c>
      <c r="BD78">
        <v>10.146248482974887</v>
      </c>
      <c r="BE78">
        <v>10.031576582314575</v>
      </c>
      <c r="BF78">
        <v>9.748571799944914</v>
      </c>
      <c r="BG78">
        <v>9.8582780275157607</v>
      </c>
      <c r="BH78">
        <v>9.7418751375907835</v>
      </c>
      <c r="BI78">
        <v>9.8397022879350686</v>
      </c>
      <c r="BJ78">
        <v>9.7167235516737378</v>
      </c>
      <c r="BK78">
        <v>9.5073902420122458</v>
      </c>
      <c r="BL78">
        <v>9.2907743976318518</v>
      </c>
    </row>
    <row r="79" spans="1:64" x14ac:dyDescent="0.2">
      <c r="A79" t="s">
        <v>408</v>
      </c>
      <c r="B79" t="s">
        <v>409</v>
      </c>
      <c r="C79" t="s">
        <v>795</v>
      </c>
      <c r="D79" t="s">
        <v>796</v>
      </c>
      <c r="E79">
        <v>46.490679963570742</v>
      </c>
      <c r="F79">
        <v>46.433783368556405</v>
      </c>
      <c r="G79">
        <v>46.377768773141845</v>
      </c>
      <c r="H79">
        <v>46.318608394818632</v>
      </c>
      <c r="I79">
        <v>46.253560596591214</v>
      </c>
      <c r="J79">
        <v>46.180842574203197</v>
      </c>
      <c r="K79">
        <v>46.100670475263684</v>
      </c>
      <c r="L79">
        <v>46.015472621759926</v>
      </c>
      <c r="M79">
        <v>45.926739259335399</v>
      </c>
      <c r="N79">
        <v>45.834246371936302</v>
      </c>
      <c r="O79">
        <v>45.739870469576076</v>
      </c>
      <c r="P79">
        <v>45.646127789374674</v>
      </c>
      <c r="Q79">
        <v>45.553019955532477</v>
      </c>
      <c r="R79">
        <v>45.460011945753237</v>
      </c>
      <c r="S79">
        <v>45.36522386693872</v>
      </c>
      <c r="T79">
        <v>45.264899961382426</v>
      </c>
      <c r="U79">
        <v>45.154559237127991</v>
      </c>
      <c r="V79">
        <v>45.028792752047615</v>
      </c>
      <c r="W79">
        <v>44.881916943702372</v>
      </c>
      <c r="X79">
        <v>44.709768018478933</v>
      </c>
      <c r="Y79">
        <v>44.507767603776152</v>
      </c>
      <c r="Z79">
        <v>44.207599203589687</v>
      </c>
      <c r="AA79">
        <v>43.95779521457262</v>
      </c>
      <c r="AB79">
        <v>43.65852899354087</v>
      </c>
      <c r="AC79">
        <v>43.36657628750541</v>
      </c>
      <c r="AD79">
        <v>43.039613556890203</v>
      </c>
      <c r="AE79">
        <v>42.708296133342593</v>
      </c>
      <c r="AF79">
        <v>42.373944589318405</v>
      </c>
      <c r="AG79">
        <v>42.038708229727774</v>
      </c>
      <c r="AH79">
        <v>41.706934379578222</v>
      </c>
      <c r="AI79">
        <v>41.424639634486375</v>
      </c>
      <c r="AJ79">
        <v>41.13652624418939</v>
      </c>
      <c r="AK79">
        <v>40.861955021308901</v>
      </c>
      <c r="AL79">
        <v>40.626640654048593</v>
      </c>
      <c r="AM79">
        <v>40.406596180706543</v>
      </c>
      <c r="AN79">
        <v>40.20306620142415</v>
      </c>
      <c r="AO79">
        <v>40.007985292692979</v>
      </c>
      <c r="AP79">
        <v>39.814337343761494</v>
      </c>
      <c r="AQ79">
        <v>39.639723082888622</v>
      </c>
      <c r="AR79">
        <v>39.474989463511967</v>
      </c>
      <c r="AS79">
        <v>39.302759006087868</v>
      </c>
      <c r="AT79">
        <v>39.122372250953759</v>
      </c>
      <c r="AU79">
        <v>38.936940602164654</v>
      </c>
      <c r="AV79">
        <v>38.73476820676035</v>
      </c>
      <c r="AW79">
        <v>38.530919213965518</v>
      </c>
      <c r="AX79">
        <v>38.304811773439972</v>
      </c>
      <c r="AY79">
        <v>38.053175560233932</v>
      </c>
      <c r="AZ79">
        <v>37.787982741179142</v>
      </c>
      <c r="BA79">
        <v>37.497812129631747</v>
      </c>
      <c r="BB79">
        <v>37.198656094088804</v>
      </c>
      <c r="BC79">
        <v>36.877425570352528</v>
      </c>
      <c r="BD79">
        <v>36.528365853492033</v>
      </c>
      <c r="BE79">
        <v>36.155310403293633</v>
      </c>
      <c r="BF79">
        <v>35.761261182168901</v>
      </c>
      <c r="BG79">
        <v>35.353555216317112</v>
      </c>
      <c r="BH79">
        <v>34.939438844078914</v>
      </c>
      <c r="BI79">
        <v>34.527586073471163</v>
      </c>
      <c r="BJ79">
        <v>34.123829037903079</v>
      </c>
      <c r="BK79">
        <v>33.732470533527959</v>
      </c>
      <c r="BL79">
        <v>33.352279779305441</v>
      </c>
    </row>
    <row r="80" spans="1:64" x14ac:dyDescent="0.2">
      <c r="A80" t="s">
        <v>410</v>
      </c>
      <c r="B80" t="s">
        <v>411</v>
      </c>
      <c r="C80" t="s">
        <v>795</v>
      </c>
      <c r="D80" t="s">
        <v>796</v>
      </c>
      <c r="E80">
        <v>18.5</v>
      </c>
      <c r="F80">
        <v>18.399999999999999</v>
      </c>
      <c r="G80">
        <v>18.100000000000001</v>
      </c>
      <c r="H80">
        <v>18.2</v>
      </c>
      <c r="I80">
        <v>17.7</v>
      </c>
      <c r="J80">
        <v>17.100000000000001</v>
      </c>
      <c r="K80">
        <v>17</v>
      </c>
      <c r="L80">
        <v>16.8</v>
      </c>
      <c r="M80">
        <v>15.9</v>
      </c>
      <c r="N80">
        <v>14.6</v>
      </c>
      <c r="O80">
        <v>14</v>
      </c>
      <c r="P80">
        <v>13.2</v>
      </c>
      <c r="Q80">
        <v>12.7</v>
      </c>
      <c r="R80">
        <v>12.2</v>
      </c>
      <c r="S80">
        <v>13.3</v>
      </c>
      <c r="T80">
        <v>13.9</v>
      </c>
      <c r="U80">
        <v>14.1</v>
      </c>
      <c r="V80">
        <v>13.9</v>
      </c>
      <c r="W80">
        <v>13.5</v>
      </c>
      <c r="X80">
        <v>13.3</v>
      </c>
      <c r="Y80">
        <v>13.2</v>
      </c>
      <c r="Z80">
        <v>13.2</v>
      </c>
      <c r="AA80">
        <v>13.7</v>
      </c>
      <c r="AB80">
        <v>13.8</v>
      </c>
      <c r="AC80">
        <v>13.3</v>
      </c>
      <c r="AD80">
        <v>12.8</v>
      </c>
      <c r="AE80">
        <v>12.3</v>
      </c>
      <c r="AF80">
        <v>12.1</v>
      </c>
      <c r="AG80">
        <v>12.8</v>
      </c>
      <c r="AH80">
        <v>12.8</v>
      </c>
      <c r="AI80">
        <v>13.1</v>
      </c>
      <c r="AJ80">
        <v>13</v>
      </c>
      <c r="AK80">
        <v>13.2</v>
      </c>
      <c r="AL80">
        <v>12.8</v>
      </c>
      <c r="AM80">
        <v>12.8</v>
      </c>
      <c r="AN80">
        <v>12.3</v>
      </c>
      <c r="AO80">
        <v>11.8</v>
      </c>
      <c r="AP80">
        <v>11.5</v>
      </c>
      <c r="AQ80">
        <v>11.1</v>
      </c>
      <c r="AR80">
        <v>11.1</v>
      </c>
      <c r="AS80">
        <v>11</v>
      </c>
      <c r="AT80">
        <v>10.8</v>
      </c>
      <c r="AU80">
        <v>10.7</v>
      </c>
      <c r="AV80">
        <v>10.9</v>
      </c>
      <c r="AW80">
        <v>11</v>
      </c>
      <c r="AX80">
        <v>11</v>
      </c>
      <c r="AY80">
        <v>11.2</v>
      </c>
      <c r="AZ80">
        <v>11.1</v>
      </c>
      <c r="BA80">
        <v>11.2</v>
      </c>
      <c r="BB80">
        <v>11.3</v>
      </c>
      <c r="BC80">
        <v>11.4</v>
      </c>
      <c r="BD80">
        <v>11.1</v>
      </c>
      <c r="BE80">
        <v>11</v>
      </c>
      <c r="BF80">
        <v>10.7</v>
      </c>
      <c r="BG80">
        <v>10.5</v>
      </c>
      <c r="BH80">
        <v>10.1</v>
      </c>
      <c r="BI80">
        <v>9.6</v>
      </c>
      <c r="BJ80">
        <v>9.1</v>
      </c>
      <c r="BK80">
        <v>8.6</v>
      </c>
      <c r="BL80">
        <v>8.3000000000000007</v>
      </c>
    </row>
    <row r="81" spans="1:64" x14ac:dyDescent="0.2">
      <c r="A81" t="s">
        <v>412</v>
      </c>
      <c r="B81" t="s">
        <v>413</v>
      </c>
      <c r="C81" t="s">
        <v>795</v>
      </c>
      <c r="D81" t="s">
        <v>796</v>
      </c>
      <c r="E81">
        <v>45.395000000000003</v>
      </c>
      <c r="F81">
        <v>44.256999999999998</v>
      </c>
      <c r="G81">
        <v>42.978999999999999</v>
      </c>
      <c r="H81">
        <v>41.616</v>
      </c>
      <c r="I81">
        <v>40.228999999999999</v>
      </c>
      <c r="J81">
        <v>38.875999999999998</v>
      </c>
      <c r="K81">
        <v>37.606000000000002</v>
      </c>
      <c r="L81">
        <v>36.445</v>
      </c>
      <c r="M81">
        <v>35.417999999999999</v>
      </c>
      <c r="N81">
        <v>34.555999999999997</v>
      </c>
      <c r="O81">
        <v>33.890999999999998</v>
      </c>
      <c r="P81">
        <v>33.442999999999998</v>
      </c>
      <c r="Q81">
        <v>33.188000000000002</v>
      </c>
      <c r="R81">
        <v>33.088000000000001</v>
      </c>
      <c r="S81">
        <v>33.113999999999997</v>
      </c>
      <c r="T81">
        <v>33.228000000000002</v>
      </c>
      <c r="U81">
        <v>33.392000000000003</v>
      </c>
      <c r="V81">
        <v>33.564</v>
      </c>
      <c r="W81">
        <v>33.698999999999998</v>
      </c>
      <c r="X81">
        <v>33.76</v>
      </c>
      <c r="Y81">
        <v>33.701999999999998</v>
      </c>
      <c r="Z81">
        <v>33.494999999999997</v>
      </c>
      <c r="AA81">
        <v>33.148000000000003</v>
      </c>
      <c r="AB81">
        <v>32.682000000000002</v>
      </c>
      <c r="AC81">
        <v>32.116</v>
      </c>
      <c r="AD81">
        <v>31.492000000000001</v>
      </c>
      <c r="AE81">
        <v>30.858000000000001</v>
      </c>
      <c r="AF81">
        <v>30.26</v>
      </c>
      <c r="AG81">
        <v>29.728999999999999</v>
      </c>
      <c r="AH81">
        <v>29.274999999999999</v>
      </c>
      <c r="AI81">
        <v>28.888000000000002</v>
      </c>
      <c r="AJ81">
        <v>28.538</v>
      </c>
      <c r="AK81">
        <v>28.183</v>
      </c>
      <c r="AL81">
        <v>27.792999999999999</v>
      </c>
      <c r="AM81">
        <v>27.361999999999998</v>
      </c>
      <c r="AN81">
        <v>26.898</v>
      </c>
      <c r="AO81">
        <v>26.417999999999999</v>
      </c>
      <c r="AP81">
        <v>25.948</v>
      </c>
      <c r="AQ81">
        <v>25.509</v>
      </c>
      <c r="AR81">
        <v>25.106999999999999</v>
      </c>
      <c r="AS81">
        <v>24.738</v>
      </c>
      <c r="AT81">
        <v>24.393000000000001</v>
      </c>
      <c r="AU81">
        <v>24.058</v>
      </c>
      <c r="AV81">
        <v>23.725000000000001</v>
      </c>
      <c r="AW81">
        <v>23.399000000000001</v>
      </c>
      <c r="AX81">
        <v>23.094000000000001</v>
      </c>
      <c r="AY81">
        <v>22.827000000000002</v>
      </c>
      <c r="AZ81">
        <v>22.613</v>
      </c>
      <c r="BA81">
        <v>22.456</v>
      </c>
      <c r="BB81">
        <v>22.353000000000002</v>
      </c>
      <c r="BC81">
        <v>22.292000000000002</v>
      </c>
      <c r="BD81">
        <v>22.259</v>
      </c>
      <c r="BE81">
        <v>22.23</v>
      </c>
      <c r="BF81">
        <v>22.184999999999999</v>
      </c>
      <c r="BG81">
        <v>22.108000000000001</v>
      </c>
      <c r="BH81">
        <v>21.983000000000001</v>
      </c>
      <c r="BI81">
        <v>21.798999999999999</v>
      </c>
      <c r="BJ81">
        <v>21.56</v>
      </c>
      <c r="BK81">
        <v>21.277000000000001</v>
      </c>
      <c r="BL81">
        <v>20.954000000000001</v>
      </c>
    </row>
    <row r="82" spans="1:64" x14ac:dyDescent="0.2">
      <c r="A82" t="s">
        <v>414</v>
      </c>
      <c r="B82" t="s">
        <v>415</v>
      </c>
      <c r="C82" t="s">
        <v>795</v>
      </c>
      <c r="D82" t="s">
        <v>796</v>
      </c>
      <c r="E82">
        <v>18.7</v>
      </c>
      <c r="F82">
        <v>18.7</v>
      </c>
      <c r="G82">
        <v>18.600000000000001</v>
      </c>
      <c r="H82">
        <v>18.5</v>
      </c>
      <c r="I82">
        <v>18.399999999999999</v>
      </c>
      <c r="J82">
        <v>18.2</v>
      </c>
      <c r="K82">
        <v>18</v>
      </c>
      <c r="L82">
        <v>17.7</v>
      </c>
      <c r="M82">
        <v>17.5</v>
      </c>
      <c r="N82">
        <v>17.3</v>
      </c>
      <c r="O82">
        <v>17</v>
      </c>
      <c r="P82">
        <v>16.7</v>
      </c>
      <c r="Q82">
        <v>16.3</v>
      </c>
      <c r="R82">
        <v>15.9</v>
      </c>
      <c r="S82">
        <v>15.5</v>
      </c>
      <c r="T82">
        <v>15</v>
      </c>
      <c r="U82">
        <v>14.6</v>
      </c>
      <c r="V82">
        <v>14.3</v>
      </c>
      <c r="W82">
        <v>14.1</v>
      </c>
      <c r="X82">
        <v>14</v>
      </c>
      <c r="Y82">
        <v>14</v>
      </c>
      <c r="Z82">
        <v>14.1</v>
      </c>
      <c r="AA82">
        <v>14.2</v>
      </c>
      <c r="AB82">
        <v>14.2</v>
      </c>
      <c r="AC82">
        <v>14.3</v>
      </c>
      <c r="AD82">
        <v>14.2</v>
      </c>
      <c r="AE82">
        <v>14.1</v>
      </c>
      <c r="AF82">
        <v>14</v>
      </c>
      <c r="AG82">
        <v>13.8</v>
      </c>
      <c r="AH82">
        <v>13.6</v>
      </c>
      <c r="AI82">
        <v>13.4</v>
      </c>
      <c r="AJ82">
        <v>13.2</v>
      </c>
      <c r="AK82">
        <v>13.1</v>
      </c>
      <c r="AL82">
        <v>13</v>
      </c>
      <c r="AM82">
        <v>12.5</v>
      </c>
      <c r="AN82">
        <v>12.8</v>
      </c>
      <c r="AO82">
        <v>12.8</v>
      </c>
      <c r="AP82">
        <v>12.7</v>
      </c>
      <c r="AQ82">
        <v>12.8</v>
      </c>
      <c r="AR82">
        <v>12.9</v>
      </c>
      <c r="AS82">
        <v>13.3</v>
      </c>
      <c r="AT82">
        <v>13.1</v>
      </c>
      <c r="AU82">
        <v>12.9</v>
      </c>
      <c r="AV82">
        <v>12.8</v>
      </c>
      <c r="AW82">
        <v>12.8</v>
      </c>
      <c r="AX82">
        <v>12.8</v>
      </c>
      <c r="AY82">
        <v>13.1</v>
      </c>
      <c r="AZ82">
        <v>12.8</v>
      </c>
      <c r="BA82">
        <v>12.9</v>
      </c>
      <c r="BB82">
        <v>12.8</v>
      </c>
      <c r="BC82">
        <v>12.9</v>
      </c>
      <c r="BD82">
        <v>12.7</v>
      </c>
      <c r="BE82">
        <v>12.6</v>
      </c>
      <c r="BF82">
        <v>12.4</v>
      </c>
      <c r="BG82">
        <v>12.4</v>
      </c>
      <c r="BH82">
        <v>12</v>
      </c>
      <c r="BI82">
        <v>11.8</v>
      </c>
      <c r="BJ82">
        <v>11.5</v>
      </c>
      <c r="BK82">
        <v>11.3</v>
      </c>
      <c r="BL82">
        <v>11.2</v>
      </c>
    </row>
    <row r="83" spans="1:64" x14ac:dyDescent="0.2">
      <c r="A83" t="s">
        <v>416</v>
      </c>
      <c r="B83" t="s">
        <v>417</v>
      </c>
      <c r="C83" t="s">
        <v>795</v>
      </c>
      <c r="D83" t="s">
        <v>796</v>
      </c>
      <c r="O83">
        <v>21.1</v>
      </c>
      <c r="P83">
        <v>20.2</v>
      </c>
      <c r="Q83">
        <v>20.5</v>
      </c>
      <c r="R83">
        <v>20.5</v>
      </c>
      <c r="S83">
        <v>19.899999999999999</v>
      </c>
      <c r="T83">
        <v>19.2</v>
      </c>
      <c r="U83">
        <v>18.3</v>
      </c>
      <c r="V83">
        <v>18.2</v>
      </c>
      <c r="W83">
        <v>17.5</v>
      </c>
      <c r="X83">
        <v>18.399999999999999</v>
      </c>
      <c r="Y83">
        <v>17.100000000000001</v>
      </c>
      <c r="Z83">
        <v>17.2</v>
      </c>
      <c r="AA83">
        <v>16.399999999999999</v>
      </c>
      <c r="AB83">
        <v>15.4</v>
      </c>
      <c r="AC83">
        <v>15.4</v>
      </c>
      <c r="AD83">
        <v>16.3</v>
      </c>
      <c r="AE83">
        <v>17.2</v>
      </c>
      <c r="AF83">
        <v>16.8</v>
      </c>
      <c r="AG83">
        <v>18.399999999999999</v>
      </c>
      <c r="AH83">
        <v>19.5</v>
      </c>
      <c r="AI83">
        <v>19.899999999999999</v>
      </c>
      <c r="AJ83">
        <v>18.3</v>
      </c>
      <c r="AK83">
        <v>17.2</v>
      </c>
      <c r="AL83">
        <v>16.600000000000001</v>
      </c>
      <c r="AM83">
        <v>15</v>
      </c>
      <c r="AN83">
        <v>14.8</v>
      </c>
      <c r="AO83">
        <v>15.5</v>
      </c>
      <c r="AP83">
        <v>15.1</v>
      </c>
      <c r="AQ83">
        <v>14</v>
      </c>
      <c r="AR83">
        <v>13.9</v>
      </c>
      <c r="AS83">
        <v>15.1</v>
      </c>
      <c r="AT83">
        <v>13.6</v>
      </c>
      <c r="AU83">
        <v>15</v>
      </c>
      <c r="AV83">
        <v>14.7</v>
      </c>
      <c r="AW83">
        <v>14.8</v>
      </c>
      <c r="AX83">
        <v>14.7</v>
      </c>
      <c r="AY83">
        <v>13.7</v>
      </c>
      <c r="AZ83">
        <v>14</v>
      </c>
      <c r="BA83">
        <v>13.8</v>
      </c>
      <c r="BB83">
        <v>12.6</v>
      </c>
      <c r="BC83">
        <v>13.2</v>
      </c>
      <c r="BD83">
        <v>12</v>
      </c>
      <c r="BE83">
        <v>12.9</v>
      </c>
      <c r="BF83">
        <v>13</v>
      </c>
      <c r="BG83">
        <v>13.2</v>
      </c>
      <c r="BH83">
        <v>12.4</v>
      </c>
      <c r="BI83">
        <v>13.6</v>
      </c>
      <c r="BJ83">
        <v>13.1</v>
      </c>
      <c r="BK83">
        <v>13.4</v>
      </c>
      <c r="BL83">
        <v>13.2</v>
      </c>
    </row>
    <row r="84" spans="1:64" x14ac:dyDescent="0.2">
      <c r="A84" t="s">
        <v>418</v>
      </c>
      <c r="B84" t="s">
        <v>419</v>
      </c>
      <c r="C84" t="s">
        <v>795</v>
      </c>
      <c r="D84" t="s">
        <v>796</v>
      </c>
      <c r="E84">
        <v>43.604999999999997</v>
      </c>
      <c r="F84">
        <v>43.255000000000003</v>
      </c>
      <c r="G84">
        <v>42.97</v>
      </c>
      <c r="H84">
        <v>42.743000000000002</v>
      </c>
      <c r="I84">
        <v>42.558</v>
      </c>
      <c r="J84">
        <v>42.39</v>
      </c>
      <c r="K84">
        <v>42.210999999999999</v>
      </c>
      <c r="L84">
        <v>41.997</v>
      </c>
      <c r="M84">
        <v>41.732999999999997</v>
      </c>
      <c r="N84">
        <v>41.414999999999999</v>
      </c>
      <c r="O84">
        <v>41.037999999999997</v>
      </c>
      <c r="P84">
        <v>40.606000000000002</v>
      </c>
      <c r="Q84">
        <v>40.143000000000001</v>
      </c>
      <c r="R84">
        <v>39.682000000000002</v>
      </c>
      <c r="S84">
        <v>39.246000000000002</v>
      </c>
      <c r="T84">
        <v>38.887</v>
      </c>
      <c r="U84">
        <v>38.658999999999999</v>
      </c>
      <c r="V84">
        <v>38.573999999999998</v>
      </c>
      <c r="W84">
        <v>38.621000000000002</v>
      </c>
      <c r="X84">
        <v>38.765000000000001</v>
      </c>
      <c r="Y84">
        <v>38.935000000000002</v>
      </c>
      <c r="Z84">
        <v>39.036999999999999</v>
      </c>
      <c r="AA84">
        <v>38.994</v>
      </c>
      <c r="AB84">
        <v>38.758000000000003</v>
      </c>
      <c r="AC84">
        <v>38.317999999999998</v>
      </c>
      <c r="AD84">
        <v>37.694000000000003</v>
      </c>
      <c r="AE84">
        <v>36.936999999999998</v>
      </c>
      <c r="AF84">
        <v>36.131999999999998</v>
      </c>
      <c r="AG84">
        <v>35.354999999999997</v>
      </c>
      <c r="AH84">
        <v>34.642000000000003</v>
      </c>
      <c r="AI84">
        <v>34.027999999999999</v>
      </c>
      <c r="AJ84">
        <v>33.529000000000003</v>
      </c>
      <c r="AK84">
        <v>33.119999999999997</v>
      </c>
      <c r="AL84">
        <v>32.771999999999998</v>
      </c>
      <c r="AM84">
        <v>32.466000000000001</v>
      </c>
      <c r="AN84">
        <v>32.171999999999997</v>
      </c>
      <c r="AO84">
        <v>31.852</v>
      </c>
      <c r="AP84">
        <v>31.481000000000002</v>
      </c>
      <c r="AQ84">
        <v>31.036999999999999</v>
      </c>
      <c r="AR84">
        <v>30.513999999999999</v>
      </c>
      <c r="AS84">
        <v>29.908000000000001</v>
      </c>
      <c r="AT84">
        <v>29.227</v>
      </c>
      <c r="AU84">
        <v>28.501999999999999</v>
      </c>
      <c r="AV84">
        <v>27.765000000000001</v>
      </c>
      <c r="AW84">
        <v>27.042000000000002</v>
      </c>
      <c r="AX84">
        <v>26.36</v>
      </c>
      <c r="AY84">
        <v>25.747</v>
      </c>
      <c r="AZ84">
        <v>25.210999999999999</v>
      </c>
      <c r="BA84">
        <v>24.757999999999999</v>
      </c>
      <c r="BB84">
        <v>24.388000000000002</v>
      </c>
      <c r="BC84">
        <v>24.097999999999999</v>
      </c>
      <c r="BD84">
        <v>23.870999999999999</v>
      </c>
      <c r="BE84">
        <v>23.686</v>
      </c>
      <c r="BF84">
        <v>23.521000000000001</v>
      </c>
      <c r="BG84">
        <v>23.364999999999998</v>
      </c>
      <c r="BH84">
        <v>23.213000000000001</v>
      </c>
      <c r="BI84">
        <v>23.068999999999999</v>
      </c>
      <c r="BJ84">
        <v>22.937000000000001</v>
      </c>
      <c r="BK84">
        <v>22.82</v>
      </c>
      <c r="BL84">
        <v>22.712</v>
      </c>
    </row>
    <row r="85" spans="1:64" x14ac:dyDescent="0.2">
      <c r="A85" t="s">
        <v>420</v>
      </c>
      <c r="B85" t="s">
        <v>421</v>
      </c>
      <c r="C85" t="s">
        <v>795</v>
      </c>
      <c r="D85" t="s">
        <v>796</v>
      </c>
      <c r="E85">
        <v>32.463999999999999</v>
      </c>
      <c r="F85">
        <v>33.024000000000001</v>
      </c>
      <c r="G85">
        <v>33.604999999999997</v>
      </c>
      <c r="H85">
        <v>34.186</v>
      </c>
      <c r="I85">
        <v>34.747</v>
      </c>
      <c r="J85">
        <v>35.262</v>
      </c>
      <c r="K85">
        <v>35.712000000000003</v>
      </c>
      <c r="L85">
        <v>36.090000000000003</v>
      </c>
      <c r="M85">
        <v>36.399000000000001</v>
      </c>
      <c r="N85">
        <v>36.640999999999998</v>
      </c>
      <c r="O85">
        <v>36.826000000000001</v>
      </c>
      <c r="P85">
        <v>36.972000000000001</v>
      </c>
      <c r="Q85">
        <v>37.098999999999997</v>
      </c>
      <c r="R85">
        <v>37.226999999999997</v>
      </c>
      <c r="S85">
        <v>37.363</v>
      </c>
      <c r="T85">
        <v>37.512999999999998</v>
      </c>
      <c r="U85">
        <v>37.677</v>
      </c>
      <c r="V85">
        <v>37.843000000000004</v>
      </c>
      <c r="W85">
        <v>38</v>
      </c>
      <c r="X85">
        <v>38.140999999999998</v>
      </c>
      <c r="Y85">
        <v>38.258000000000003</v>
      </c>
      <c r="Z85">
        <v>38.344000000000001</v>
      </c>
      <c r="AA85">
        <v>38.395000000000003</v>
      </c>
      <c r="AB85">
        <v>38.406999999999996</v>
      </c>
      <c r="AC85">
        <v>38.378</v>
      </c>
      <c r="AD85">
        <v>38.308</v>
      </c>
      <c r="AE85">
        <v>38.203000000000003</v>
      </c>
      <c r="AF85">
        <v>38.067</v>
      </c>
      <c r="AG85">
        <v>37.902999999999999</v>
      </c>
      <c r="AH85">
        <v>37.710999999999999</v>
      </c>
      <c r="AI85">
        <v>37.481000000000002</v>
      </c>
      <c r="AJ85">
        <v>37.203000000000003</v>
      </c>
      <c r="AK85">
        <v>36.872999999999998</v>
      </c>
      <c r="AL85">
        <v>36.491999999999997</v>
      </c>
      <c r="AM85">
        <v>36.069000000000003</v>
      </c>
      <c r="AN85">
        <v>35.613</v>
      </c>
      <c r="AO85">
        <v>35.134</v>
      </c>
      <c r="AP85">
        <v>34.651000000000003</v>
      </c>
      <c r="AQ85">
        <v>34.183</v>
      </c>
      <c r="AR85">
        <v>33.750999999999998</v>
      </c>
      <c r="AS85">
        <v>33.377000000000002</v>
      </c>
      <c r="AT85">
        <v>33.08</v>
      </c>
      <c r="AU85">
        <v>32.865000000000002</v>
      </c>
      <c r="AV85">
        <v>32.728000000000002</v>
      </c>
      <c r="AW85">
        <v>32.667999999999999</v>
      </c>
      <c r="AX85">
        <v>32.677999999999997</v>
      </c>
      <c r="AY85">
        <v>32.750999999999998</v>
      </c>
      <c r="AZ85">
        <v>32.863</v>
      </c>
      <c r="BA85">
        <v>32.99</v>
      </c>
      <c r="BB85">
        <v>33.11</v>
      </c>
      <c r="BC85">
        <v>33.206000000000003</v>
      </c>
      <c r="BD85">
        <v>33.265000000000001</v>
      </c>
      <c r="BE85">
        <v>33.280999999999999</v>
      </c>
      <c r="BF85">
        <v>33.241999999999997</v>
      </c>
      <c r="BG85">
        <v>33.131999999999998</v>
      </c>
      <c r="BH85">
        <v>32.927</v>
      </c>
      <c r="BI85">
        <v>32.603999999999999</v>
      </c>
      <c r="BJ85">
        <v>32.161000000000001</v>
      </c>
      <c r="BK85">
        <v>31.611000000000001</v>
      </c>
      <c r="BL85">
        <v>30.968</v>
      </c>
    </row>
    <row r="86" spans="1:64" x14ac:dyDescent="0.2">
      <c r="A86" t="s">
        <v>422</v>
      </c>
      <c r="B86" t="s">
        <v>423</v>
      </c>
      <c r="C86" t="s">
        <v>795</v>
      </c>
      <c r="D86" t="s">
        <v>796</v>
      </c>
      <c r="E86">
        <v>17.5</v>
      </c>
      <c r="F86">
        <v>17.899999999999999</v>
      </c>
      <c r="G86">
        <v>18.3</v>
      </c>
      <c r="H86">
        <v>18.5</v>
      </c>
      <c r="I86">
        <v>18.8</v>
      </c>
      <c r="J86">
        <v>18.3</v>
      </c>
      <c r="K86">
        <v>17.899999999999999</v>
      </c>
      <c r="L86">
        <v>17.5</v>
      </c>
      <c r="M86">
        <v>17.2</v>
      </c>
      <c r="N86">
        <v>16.600000000000001</v>
      </c>
      <c r="O86">
        <v>16.2</v>
      </c>
      <c r="P86">
        <v>16.100000000000001</v>
      </c>
      <c r="Q86">
        <v>14.9</v>
      </c>
      <c r="R86">
        <v>13.9</v>
      </c>
      <c r="S86">
        <v>13.1</v>
      </c>
      <c r="T86">
        <v>12.4</v>
      </c>
      <c r="U86">
        <v>12</v>
      </c>
      <c r="V86">
        <v>11.7</v>
      </c>
      <c r="W86">
        <v>12.2</v>
      </c>
      <c r="X86">
        <v>13.1</v>
      </c>
      <c r="Y86">
        <v>13.4</v>
      </c>
      <c r="Z86">
        <v>13</v>
      </c>
      <c r="AA86">
        <v>12.8</v>
      </c>
      <c r="AB86">
        <v>12.8</v>
      </c>
      <c r="AC86">
        <v>12.9</v>
      </c>
      <c r="AD86">
        <v>13.3</v>
      </c>
      <c r="AE86">
        <v>13.3</v>
      </c>
      <c r="AF86">
        <v>13.7</v>
      </c>
      <c r="AG86">
        <v>13.8</v>
      </c>
      <c r="AH86">
        <v>13.6</v>
      </c>
      <c r="AI86">
        <v>13.9</v>
      </c>
      <c r="AJ86">
        <v>13.8</v>
      </c>
      <c r="AK86">
        <v>13.6</v>
      </c>
      <c r="AL86">
        <v>13.2</v>
      </c>
      <c r="AM86">
        <v>13</v>
      </c>
      <c r="AN86">
        <v>12.6</v>
      </c>
      <c r="AO86">
        <v>12.6</v>
      </c>
      <c r="AP86">
        <v>12.5</v>
      </c>
      <c r="AQ86">
        <v>12.3</v>
      </c>
      <c r="AR86">
        <v>11.9</v>
      </c>
      <c r="AS86">
        <v>11.5</v>
      </c>
      <c r="AT86">
        <v>11.3</v>
      </c>
      <c r="AU86">
        <v>11.3</v>
      </c>
      <c r="AV86">
        <v>11.7</v>
      </c>
      <c r="AW86">
        <v>11.9</v>
      </c>
      <c r="AX86">
        <v>12</v>
      </c>
      <c r="AY86">
        <v>12.3</v>
      </c>
      <c r="AZ86">
        <v>12.6</v>
      </c>
      <c r="BA86">
        <v>12.9</v>
      </c>
      <c r="BB86">
        <v>12.7</v>
      </c>
      <c r="BC86">
        <v>12.9</v>
      </c>
      <c r="BD86">
        <v>12.8</v>
      </c>
      <c r="BE86">
        <v>12.8</v>
      </c>
      <c r="BF86">
        <v>12.1</v>
      </c>
      <c r="BG86">
        <v>12</v>
      </c>
      <c r="BH86">
        <v>11.9</v>
      </c>
      <c r="BI86">
        <v>11.8</v>
      </c>
      <c r="BJ86">
        <v>11.4</v>
      </c>
      <c r="BK86">
        <v>11</v>
      </c>
      <c r="BL86">
        <v>10.7</v>
      </c>
    </row>
    <row r="87" spans="1:64" x14ac:dyDescent="0.2">
      <c r="A87" t="s">
        <v>424</v>
      </c>
      <c r="B87" t="s">
        <v>425</v>
      </c>
      <c r="C87" t="s">
        <v>795</v>
      </c>
      <c r="D87" t="s">
        <v>796</v>
      </c>
      <c r="E87">
        <v>25.077999999999999</v>
      </c>
      <c r="F87">
        <v>24.858000000000001</v>
      </c>
      <c r="G87">
        <v>24.510999999999999</v>
      </c>
      <c r="H87">
        <v>24.053000000000001</v>
      </c>
      <c r="I87">
        <v>23.507000000000001</v>
      </c>
      <c r="J87">
        <v>22.898</v>
      </c>
      <c r="K87">
        <v>22.253</v>
      </c>
      <c r="L87">
        <v>21.6</v>
      </c>
      <c r="M87">
        <v>20.969000000000001</v>
      </c>
      <c r="N87">
        <v>20.385999999999999</v>
      </c>
      <c r="O87">
        <v>19.873999999999999</v>
      </c>
      <c r="P87">
        <v>19.448</v>
      </c>
      <c r="Q87">
        <v>19.100999999999999</v>
      </c>
      <c r="R87">
        <v>18.826000000000001</v>
      </c>
      <c r="S87">
        <v>18.623999999999999</v>
      </c>
      <c r="T87">
        <v>18.492999999999999</v>
      </c>
      <c r="U87">
        <v>18.431999999999999</v>
      </c>
      <c r="V87">
        <v>18.427</v>
      </c>
      <c r="W87">
        <v>18.462</v>
      </c>
      <c r="X87">
        <v>18.518999999999998</v>
      </c>
      <c r="Y87">
        <v>18.588000000000001</v>
      </c>
      <c r="Z87">
        <v>18.66</v>
      </c>
      <c r="AA87">
        <v>18.725999999999999</v>
      </c>
      <c r="AB87">
        <v>18.771000000000001</v>
      </c>
      <c r="AC87">
        <v>18.779</v>
      </c>
      <c r="AD87">
        <v>18.728000000000002</v>
      </c>
      <c r="AE87">
        <v>18.597999999999999</v>
      </c>
      <c r="AF87">
        <v>18.385999999999999</v>
      </c>
      <c r="AG87">
        <v>18.09</v>
      </c>
      <c r="AH87">
        <v>17.715</v>
      </c>
      <c r="AI87">
        <v>17.260999999999999</v>
      </c>
      <c r="AJ87">
        <v>16.736999999999998</v>
      </c>
      <c r="AK87">
        <v>16.161999999999999</v>
      </c>
      <c r="AL87">
        <v>15.561999999999999</v>
      </c>
      <c r="AM87">
        <v>14.957000000000001</v>
      </c>
      <c r="AN87">
        <v>14.366</v>
      </c>
      <c r="AO87">
        <v>13.8</v>
      </c>
      <c r="AP87">
        <v>13.269</v>
      </c>
      <c r="AQ87">
        <v>12.788</v>
      </c>
      <c r="AR87">
        <v>12.375999999999999</v>
      </c>
      <c r="AS87">
        <v>12.063000000000001</v>
      </c>
      <c r="AT87">
        <v>11.875</v>
      </c>
      <c r="AU87">
        <v>11.815</v>
      </c>
      <c r="AV87">
        <v>11.875</v>
      </c>
      <c r="AW87">
        <v>12.042999999999999</v>
      </c>
      <c r="AX87">
        <v>12.3</v>
      </c>
      <c r="AY87">
        <v>12.62</v>
      </c>
      <c r="AZ87">
        <v>12.968</v>
      </c>
      <c r="BA87">
        <v>13.308999999999999</v>
      </c>
      <c r="BB87">
        <v>13.615</v>
      </c>
      <c r="BC87">
        <v>13.861000000000001</v>
      </c>
      <c r="BD87">
        <v>14.036</v>
      </c>
      <c r="BE87">
        <v>14.141999999999999</v>
      </c>
      <c r="BF87">
        <v>14.186</v>
      </c>
      <c r="BG87">
        <v>14.164999999999999</v>
      </c>
      <c r="BH87">
        <v>14.077999999999999</v>
      </c>
      <c r="BI87">
        <v>13.925000000000001</v>
      </c>
      <c r="BJ87">
        <v>13.718</v>
      </c>
      <c r="BK87">
        <v>13.472</v>
      </c>
      <c r="BL87">
        <v>13.2</v>
      </c>
    </row>
    <row r="88" spans="1:64" x14ac:dyDescent="0.2">
      <c r="A88" t="s">
        <v>426</v>
      </c>
      <c r="B88" t="s">
        <v>427</v>
      </c>
      <c r="C88" t="s">
        <v>795</v>
      </c>
      <c r="D88" t="s">
        <v>796</v>
      </c>
      <c r="E88">
        <v>47.320999999999998</v>
      </c>
      <c r="F88">
        <v>47.521000000000001</v>
      </c>
      <c r="G88">
        <v>47.658999999999999</v>
      </c>
      <c r="H88">
        <v>47.725999999999999</v>
      </c>
      <c r="I88">
        <v>47.719000000000001</v>
      </c>
      <c r="J88">
        <v>47.634</v>
      </c>
      <c r="K88">
        <v>47.47</v>
      </c>
      <c r="L88">
        <v>47.235999999999997</v>
      </c>
      <c r="M88">
        <v>46.945</v>
      </c>
      <c r="N88">
        <v>46.606999999999999</v>
      </c>
      <c r="O88">
        <v>46.231000000000002</v>
      </c>
      <c r="P88">
        <v>45.826000000000001</v>
      </c>
      <c r="Q88">
        <v>45.399000000000001</v>
      </c>
      <c r="R88">
        <v>44.965000000000003</v>
      </c>
      <c r="S88">
        <v>44.536999999999999</v>
      </c>
      <c r="T88">
        <v>44.134999999999998</v>
      </c>
      <c r="U88">
        <v>43.773000000000003</v>
      </c>
      <c r="V88">
        <v>43.454999999999998</v>
      </c>
      <c r="W88">
        <v>43.182000000000002</v>
      </c>
      <c r="X88">
        <v>42.951999999999998</v>
      </c>
      <c r="Y88">
        <v>42.761000000000003</v>
      </c>
      <c r="Z88">
        <v>42.603000000000002</v>
      </c>
      <c r="AA88">
        <v>42.460999999999999</v>
      </c>
      <c r="AB88">
        <v>42.317</v>
      </c>
      <c r="AC88">
        <v>42.154000000000003</v>
      </c>
      <c r="AD88">
        <v>41.951000000000001</v>
      </c>
      <c r="AE88">
        <v>41.688000000000002</v>
      </c>
      <c r="AF88">
        <v>41.36</v>
      </c>
      <c r="AG88">
        <v>40.969000000000001</v>
      </c>
      <c r="AH88">
        <v>40.523000000000003</v>
      </c>
      <c r="AI88">
        <v>40.037999999999997</v>
      </c>
      <c r="AJ88">
        <v>39.54</v>
      </c>
      <c r="AK88">
        <v>39.052999999999997</v>
      </c>
      <c r="AL88">
        <v>38.594000000000001</v>
      </c>
      <c r="AM88">
        <v>38.167999999999999</v>
      </c>
      <c r="AN88">
        <v>37.770000000000003</v>
      </c>
      <c r="AO88">
        <v>37.381999999999998</v>
      </c>
      <c r="AP88">
        <v>36.985999999999997</v>
      </c>
      <c r="AQ88">
        <v>36.567</v>
      </c>
      <c r="AR88">
        <v>36.125999999999998</v>
      </c>
      <c r="AS88">
        <v>35.670999999999999</v>
      </c>
      <c r="AT88">
        <v>35.213999999999999</v>
      </c>
      <c r="AU88">
        <v>34.771999999999998</v>
      </c>
      <c r="AV88">
        <v>34.357999999999997</v>
      </c>
      <c r="AW88">
        <v>33.978999999999999</v>
      </c>
      <c r="AX88">
        <v>33.64</v>
      </c>
      <c r="AY88">
        <v>33.344999999999999</v>
      </c>
      <c r="AZ88">
        <v>33.084000000000003</v>
      </c>
      <c r="BA88">
        <v>32.845999999999997</v>
      </c>
      <c r="BB88">
        <v>32.619</v>
      </c>
      <c r="BC88">
        <v>32.384999999999998</v>
      </c>
      <c r="BD88">
        <v>32.127000000000002</v>
      </c>
      <c r="BE88">
        <v>31.834</v>
      </c>
      <c r="BF88">
        <v>31.5</v>
      </c>
      <c r="BG88">
        <v>31.125</v>
      </c>
      <c r="BH88">
        <v>30.713999999999999</v>
      </c>
      <c r="BI88">
        <v>30.28</v>
      </c>
      <c r="BJ88">
        <v>29.838999999999999</v>
      </c>
      <c r="BK88">
        <v>29.407</v>
      </c>
      <c r="BL88">
        <v>28.992000000000001</v>
      </c>
    </row>
    <row r="89" spans="1:64" x14ac:dyDescent="0.2">
      <c r="A89" t="s">
        <v>428</v>
      </c>
      <c r="B89" t="s">
        <v>429</v>
      </c>
      <c r="C89" t="s">
        <v>795</v>
      </c>
      <c r="D89" t="s">
        <v>796</v>
      </c>
    </row>
    <row r="90" spans="1:64" x14ac:dyDescent="0.2">
      <c r="A90" t="s">
        <v>430</v>
      </c>
      <c r="B90" t="s">
        <v>431</v>
      </c>
      <c r="C90" t="s">
        <v>795</v>
      </c>
      <c r="D90" t="s">
        <v>796</v>
      </c>
      <c r="E90">
        <v>46.033999999999999</v>
      </c>
      <c r="F90">
        <v>45.853000000000002</v>
      </c>
      <c r="G90">
        <v>45.679000000000002</v>
      </c>
      <c r="H90">
        <v>45.523000000000003</v>
      </c>
      <c r="I90">
        <v>45.392000000000003</v>
      </c>
      <c r="J90">
        <v>45.295999999999999</v>
      </c>
      <c r="K90">
        <v>45.241</v>
      </c>
      <c r="L90">
        <v>45.226999999999997</v>
      </c>
      <c r="M90">
        <v>45.255000000000003</v>
      </c>
      <c r="N90">
        <v>45.328000000000003</v>
      </c>
      <c r="O90">
        <v>45.447000000000003</v>
      </c>
      <c r="P90">
        <v>45.615000000000002</v>
      </c>
      <c r="Q90">
        <v>45.828000000000003</v>
      </c>
      <c r="R90">
        <v>46.076000000000001</v>
      </c>
      <c r="S90">
        <v>46.350999999999999</v>
      </c>
      <c r="T90">
        <v>46.646000000000001</v>
      </c>
      <c r="U90">
        <v>46.953000000000003</v>
      </c>
      <c r="V90">
        <v>47.265000000000001</v>
      </c>
      <c r="W90">
        <v>47.567999999999998</v>
      </c>
      <c r="X90">
        <v>47.851999999999997</v>
      </c>
      <c r="Y90">
        <v>48.106999999999999</v>
      </c>
      <c r="Z90">
        <v>48.325000000000003</v>
      </c>
      <c r="AA90">
        <v>48.505000000000003</v>
      </c>
      <c r="AB90">
        <v>48.643000000000001</v>
      </c>
      <c r="AC90">
        <v>48.732999999999997</v>
      </c>
      <c r="AD90">
        <v>48.768000000000001</v>
      </c>
      <c r="AE90">
        <v>48.743000000000002</v>
      </c>
      <c r="AF90">
        <v>48.661999999999999</v>
      </c>
      <c r="AG90">
        <v>48.526000000000003</v>
      </c>
      <c r="AH90">
        <v>48.338999999999999</v>
      </c>
      <c r="AI90">
        <v>48.103000000000002</v>
      </c>
      <c r="AJ90">
        <v>47.82</v>
      </c>
      <c r="AK90">
        <v>47.497</v>
      </c>
      <c r="AL90">
        <v>47.142000000000003</v>
      </c>
      <c r="AM90">
        <v>46.761000000000003</v>
      </c>
      <c r="AN90">
        <v>46.362000000000002</v>
      </c>
      <c r="AO90">
        <v>45.948</v>
      </c>
      <c r="AP90">
        <v>45.523000000000003</v>
      </c>
      <c r="AQ90">
        <v>45.088999999999999</v>
      </c>
      <c r="AR90">
        <v>44.651000000000003</v>
      </c>
      <c r="AS90">
        <v>44.21</v>
      </c>
      <c r="AT90">
        <v>43.765999999999998</v>
      </c>
      <c r="AU90">
        <v>43.317999999999998</v>
      </c>
      <c r="AV90">
        <v>42.866</v>
      </c>
      <c r="AW90">
        <v>42.411000000000001</v>
      </c>
      <c r="AX90">
        <v>41.956000000000003</v>
      </c>
      <c r="AY90">
        <v>41.500999999999998</v>
      </c>
      <c r="AZ90">
        <v>41.048000000000002</v>
      </c>
      <c r="BA90">
        <v>40.597999999999999</v>
      </c>
      <c r="BB90">
        <v>40.152999999999999</v>
      </c>
      <c r="BC90">
        <v>39.713000000000001</v>
      </c>
      <c r="BD90">
        <v>39.277999999999999</v>
      </c>
      <c r="BE90">
        <v>38.847999999999999</v>
      </c>
      <c r="BF90">
        <v>38.421999999999997</v>
      </c>
      <c r="BG90">
        <v>38</v>
      </c>
      <c r="BH90">
        <v>37.582999999999998</v>
      </c>
      <c r="BI90">
        <v>37.170999999999999</v>
      </c>
      <c r="BJ90">
        <v>36.765000000000001</v>
      </c>
      <c r="BK90">
        <v>36.363999999999997</v>
      </c>
      <c r="BL90">
        <v>35.965000000000003</v>
      </c>
    </row>
    <row r="91" spans="1:64" x14ac:dyDescent="0.2">
      <c r="A91" t="s">
        <v>432</v>
      </c>
      <c r="B91" t="s">
        <v>433</v>
      </c>
      <c r="C91" t="s">
        <v>795</v>
      </c>
      <c r="D91" t="s">
        <v>796</v>
      </c>
      <c r="E91">
        <v>48.847000000000001</v>
      </c>
      <c r="F91">
        <v>48.652000000000001</v>
      </c>
      <c r="G91">
        <v>48.476999999999997</v>
      </c>
      <c r="H91">
        <v>48.329000000000001</v>
      </c>
      <c r="I91">
        <v>48.212000000000003</v>
      </c>
      <c r="J91">
        <v>48.118000000000002</v>
      </c>
      <c r="K91">
        <v>48.03</v>
      </c>
      <c r="L91">
        <v>47.933</v>
      </c>
      <c r="M91">
        <v>47.819000000000003</v>
      </c>
      <c r="N91">
        <v>47.691000000000003</v>
      </c>
      <c r="O91">
        <v>47.567999999999998</v>
      </c>
      <c r="P91">
        <v>47.473999999999997</v>
      </c>
      <c r="Q91">
        <v>47.427</v>
      </c>
      <c r="R91">
        <v>47.433999999999997</v>
      </c>
      <c r="S91">
        <v>47.484999999999999</v>
      </c>
      <c r="T91">
        <v>47.55</v>
      </c>
      <c r="U91">
        <v>47.588000000000001</v>
      </c>
      <c r="V91">
        <v>47.564999999999998</v>
      </c>
      <c r="W91">
        <v>47.469000000000001</v>
      </c>
      <c r="X91">
        <v>47.302999999999997</v>
      </c>
      <c r="Y91">
        <v>47.1</v>
      </c>
      <c r="Z91">
        <v>46.908000000000001</v>
      </c>
      <c r="AA91">
        <v>46.773000000000003</v>
      </c>
      <c r="AB91">
        <v>46.719000000000001</v>
      </c>
      <c r="AC91">
        <v>46.749000000000002</v>
      </c>
      <c r="AD91">
        <v>46.844000000000001</v>
      </c>
      <c r="AE91">
        <v>46.972999999999999</v>
      </c>
      <c r="AF91">
        <v>47.085000000000001</v>
      </c>
      <c r="AG91">
        <v>47.139000000000003</v>
      </c>
      <c r="AH91">
        <v>47.110999999999997</v>
      </c>
      <c r="AI91">
        <v>46.981000000000002</v>
      </c>
      <c r="AJ91">
        <v>46.738</v>
      </c>
      <c r="AK91">
        <v>46.399000000000001</v>
      </c>
      <c r="AL91">
        <v>45.985999999999997</v>
      </c>
      <c r="AM91">
        <v>45.515000000000001</v>
      </c>
      <c r="AN91">
        <v>45.009</v>
      </c>
      <c r="AO91">
        <v>44.488999999999997</v>
      </c>
      <c r="AP91">
        <v>43.978000000000002</v>
      </c>
      <c r="AQ91">
        <v>43.497</v>
      </c>
      <c r="AR91">
        <v>43.061</v>
      </c>
      <c r="AS91">
        <v>42.682000000000002</v>
      </c>
      <c r="AT91">
        <v>42.366</v>
      </c>
      <c r="AU91">
        <v>42.100999999999999</v>
      </c>
      <c r="AV91">
        <v>41.875</v>
      </c>
      <c r="AW91">
        <v>41.683</v>
      </c>
      <c r="AX91">
        <v>41.52</v>
      </c>
      <c r="AY91">
        <v>41.381</v>
      </c>
      <c r="AZ91">
        <v>41.259</v>
      </c>
      <c r="BA91">
        <v>41.142000000000003</v>
      </c>
      <c r="BB91">
        <v>41.02</v>
      </c>
      <c r="BC91">
        <v>40.881</v>
      </c>
      <c r="BD91">
        <v>40.716000000000001</v>
      </c>
      <c r="BE91">
        <v>40.521999999999998</v>
      </c>
      <c r="BF91">
        <v>40.295000000000002</v>
      </c>
      <c r="BG91">
        <v>40.029000000000003</v>
      </c>
      <c r="BH91">
        <v>39.719000000000001</v>
      </c>
      <c r="BI91">
        <v>39.363</v>
      </c>
      <c r="BJ91">
        <v>38.966999999999999</v>
      </c>
      <c r="BK91">
        <v>38.534999999999997</v>
      </c>
      <c r="BL91">
        <v>38.073</v>
      </c>
    </row>
    <row r="92" spans="1:64" x14ac:dyDescent="0.2">
      <c r="A92" t="s">
        <v>434</v>
      </c>
      <c r="B92" t="s">
        <v>435</v>
      </c>
      <c r="C92" t="s">
        <v>795</v>
      </c>
      <c r="D92" t="s">
        <v>796</v>
      </c>
      <c r="E92">
        <v>42.387999999999998</v>
      </c>
      <c r="F92">
        <v>42.18</v>
      </c>
      <c r="G92">
        <v>42.026000000000003</v>
      </c>
      <c r="H92">
        <v>41.923999999999999</v>
      </c>
      <c r="I92">
        <v>41.872999999999998</v>
      </c>
      <c r="J92">
        <v>41.868000000000002</v>
      </c>
      <c r="K92">
        <v>41.91</v>
      </c>
      <c r="L92">
        <v>41.999000000000002</v>
      </c>
      <c r="M92">
        <v>42.137</v>
      </c>
      <c r="N92">
        <v>42.328000000000003</v>
      </c>
      <c r="O92">
        <v>42.578000000000003</v>
      </c>
      <c r="P92">
        <v>42.893999999999998</v>
      </c>
      <c r="Q92">
        <v>43.280999999999999</v>
      </c>
      <c r="R92">
        <v>43.735999999999997</v>
      </c>
      <c r="S92">
        <v>44.256999999999998</v>
      </c>
      <c r="T92">
        <v>44.856000000000002</v>
      </c>
      <c r="U92">
        <v>45.55</v>
      </c>
      <c r="V92">
        <v>46.326999999999998</v>
      </c>
      <c r="W92">
        <v>47.152999999999999</v>
      </c>
      <c r="X92">
        <v>47.978999999999999</v>
      </c>
      <c r="Y92">
        <v>48.73</v>
      </c>
      <c r="Z92">
        <v>49.322000000000003</v>
      </c>
      <c r="AA92">
        <v>49.703000000000003</v>
      </c>
      <c r="AB92">
        <v>49.845999999999997</v>
      </c>
      <c r="AC92">
        <v>49.747999999999998</v>
      </c>
      <c r="AD92">
        <v>49.432000000000002</v>
      </c>
      <c r="AE92">
        <v>48.951000000000001</v>
      </c>
      <c r="AF92">
        <v>48.387</v>
      </c>
      <c r="AG92">
        <v>47.805999999999997</v>
      </c>
      <c r="AH92">
        <v>47.243000000000002</v>
      </c>
      <c r="AI92">
        <v>46.71</v>
      </c>
      <c r="AJ92">
        <v>46.2</v>
      </c>
      <c r="AK92">
        <v>45.685000000000002</v>
      </c>
      <c r="AL92">
        <v>45.148000000000003</v>
      </c>
      <c r="AM92">
        <v>44.597000000000001</v>
      </c>
      <c r="AN92">
        <v>44.046999999999997</v>
      </c>
      <c r="AO92">
        <v>43.515999999999998</v>
      </c>
      <c r="AP92">
        <v>43.021000000000001</v>
      </c>
      <c r="AQ92">
        <v>42.572000000000003</v>
      </c>
      <c r="AR92">
        <v>42.173999999999999</v>
      </c>
      <c r="AS92">
        <v>41.828000000000003</v>
      </c>
      <c r="AT92">
        <v>41.529000000000003</v>
      </c>
      <c r="AU92">
        <v>41.262</v>
      </c>
      <c r="AV92">
        <v>41.01</v>
      </c>
      <c r="AW92">
        <v>40.765000000000001</v>
      </c>
      <c r="AX92">
        <v>40.518000000000001</v>
      </c>
      <c r="AY92">
        <v>40.264000000000003</v>
      </c>
      <c r="AZ92">
        <v>40</v>
      </c>
      <c r="BA92">
        <v>39.722000000000001</v>
      </c>
      <c r="BB92">
        <v>39.420999999999999</v>
      </c>
      <c r="BC92">
        <v>39.088999999999999</v>
      </c>
      <c r="BD92">
        <v>38.713999999999999</v>
      </c>
      <c r="BE92">
        <v>38.298000000000002</v>
      </c>
      <c r="BF92">
        <v>37.841000000000001</v>
      </c>
      <c r="BG92">
        <v>37.345999999999997</v>
      </c>
      <c r="BH92">
        <v>36.819000000000003</v>
      </c>
      <c r="BI92">
        <v>36.265000000000001</v>
      </c>
      <c r="BJ92">
        <v>35.697000000000003</v>
      </c>
      <c r="BK92">
        <v>35.125</v>
      </c>
      <c r="BL92">
        <v>34.558999999999997</v>
      </c>
    </row>
    <row r="93" spans="1:64" x14ac:dyDescent="0.2">
      <c r="A93" t="s">
        <v>436</v>
      </c>
      <c r="B93" t="s">
        <v>437</v>
      </c>
      <c r="C93" t="s">
        <v>795</v>
      </c>
      <c r="D93" t="s">
        <v>796</v>
      </c>
      <c r="E93">
        <v>40.874000000000002</v>
      </c>
      <c r="F93">
        <v>40.744999999999997</v>
      </c>
      <c r="G93">
        <v>40.662999999999997</v>
      </c>
      <c r="H93">
        <v>40.634</v>
      </c>
      <c r="I93">
        <v>40.658000000000001</v>
      </c>
      <c r="J93">
        <v>40.729999999999997</v>
      </c>
      <c r="K93">
        <v>40.843000000000004</v>
      </c>
      <c r="L93">
        <v>40.981999999999999</v>
      </c>
      <c r="M93">
        <v>41.137</v>
      </c>
      <c r="N93">
        <v>41.298999999999999</v>
      </c>
      <c r="O93">
        <v>41.466999999999999</v>
      </c>
      <c r="P93">
        <v>41.643999999999998</v>
      </c>
      <c r="Q93">
        <v>41.832999999999998</v>
      </c>
      <c r="R93">
        <v>42.033000000000001</v>
      </c>
      <c r="S93">
        <v>42.238999999999997</v>
      </c>
      <c r="T93">
        <v>42.445</v>
      </c>
      <c r="U93">
        <v>42.648000000000003</v>
      </c>
      <c r="V93">
        <v>42.838999999999999</v>
      </c>
      <c r="W93">
        <v>43.011000000000003</v>
      </c>
      <c r="X93">
        <v>43.155999999999999</v>
      </c>
      <c r="Y93">
        <v>43.264000000000003</v>
      </c>
      <c r="Z93">
        <v>43.329000000000001</v>
      </c>
      <c r="AA93">
        <v>43.348999999999997</v>
      </c>
      <c r="AB93">
        <v>43.323999999999998</v>
      </c>
      <c r="AC93">
        <v>43.256</v>
      </c>
      <c r="AD93">
        <v>43.142000000000003</v>
      </c>
      <c r="AE93">
        <v>42.981999999999999</v>
      </c>
      <c r="AF93">
        <v>42.781999999999996</v>
      </c>
      <c r="AG93">
        <v>42.555999999999997</v>
      </c>
      <c r="AH93">
        <v>42.316000000000003</v>
      </c>
      <c r="AI93">
        <v>42.085000000000001</v>
      </c>
      <c r="AJ93">
        <v>41.883000000000003</v>
      </c>
      <c r="AK93">
        <v>41.722999999999999</v>
      </c>
      <c r="AL93">
        <v>41.606999999999999</v>
      </c>
      <c r="AM93">
        <v>41.533999999999999</v>
      </c>
      <c r="AN93">
        <v>41.494</v>
      </c>
      <c r="AO93">
        <v>41.47</v>
      </c>
      <c r="AP93">
        <v>41.438000000000002</v>
      </c>
      <c r="AQ93">
        <v>41.378</v>
      </c>
      <c r="AR93">
        <v>41.28</v>
      </c>
      <c r="AS93">
        <v>41.136000000000003</v>
      </c>
      <c r="AT93">
        <v>40.947000000000003</v>
      </c>
      <c r="AU93">
        <v>40.722999999999999</v>
      </c>
      <c r="AV93">
        <v>40.468000000000004</v>
      </c>
      <c r="AW93">
        <v>40.182000000000002</v>
      </c>
      <c r="AX93">
        <v>39.859000000000002</v>
      </c>
      <c r="AY93">
        <v>39.493000000000002</v>
      </c>
      <c r="AZ93">
        <v>39.082000000000001</v>
      </c>
      <c r="BA93">
        <v>38.625999999999998</v>
      </c>
      <c r="BB93">
        <v>38.131999999999998</v>
      </c>
      <c r="BC93">
        <v>37.603999999999999</v>
      </c>
      <c r="BD93">
        <v>37.048999999999999</v>
      </c>
      <c r="BE93">
        <v>36.475999999999999</v>
      </c>
      <c r="BF93">
        <v>35.899000000000001</v>
      </c>
      <c r="BG93">
        <v>35.326000000000001</v>
      </c>
      <c r="BH93">
        <v>34.768000000000001</v>
      </c>
      <c r="BI93">
        <v>34.234000000000002</v>
      </c>
      <c r="BJ93">
        <v>33.725000000000001</v>
      </c>
      <c r="BK93">
        <v>33.241</v>
      </c>
      <c r="BL93">
        <v>32.783000000000001</v>
      </c>
    </row>
    <row r="94" spans="1:64" x14ac:dyDescent="0.2">
      <c r="A94" t="s">
        <v>438</v>
      </c>
      <c r="B94" t="s">
        <v>439</v>
      </c>
      <c r="C94" t="s">
        <v>795</v>
      </c>
      <c r="D94" t="s">
        <v>796</v>
      </c>
      <c r="E94">
        <v>18.899999999999999</v>
      </c>
      <c r="F94">
        <v>17.899999999999999</v>
      </c>
      <c r="G94">
        <v>18</v>
      </c>
      <c r="H94">
        <v>17.5</v>
      </c>
      <c r="I94">
        <v>18</v>
      </c>
      <c r="J94">
        <v>17.7</v>
      </c>
      <c r="K94">
        <v>18</v>
      </c>
      <c r="L94">
        <v>18.8</v>
      </c>
      <c r="M94">
        <v>18.399999999999999</v>
      </c>
      <c r="N94">
        <v>17.600000000000001</v>
      </c>
      <c r="O94">
        <v>16.5</v>
      </c>
      <c r="P94">
        <v>16</v>
      </c>
      <c r="Q94">
        <v>15.9</v>
      </c>
      <c r="R94">
        <v>15.4</v>
      </c>
      <c r="S94">
        <v>16.100000000000001</v>
      </c>
      <c r="T94">
        <v>15.7</v>
      </c>
      <c r="U94">
        <v>16</v>
      </c>
      <c r="V94">
        <v>15.4</v>
      </c>
      <c r="W94">
        <v>15.5</v>
      </c>
      <c r="X94">
        <v>15.5</v>
      </c>
      <c r="Y94">
        <v>15.4</v>
      </c>
      <c r="Z94">
        <v>14.5</v>
      </c>
      <c r="AA94">
        <v>14</v>
      </c>
      <c r="AB94">
        <v>13.5</v>
      </c>
      <c r="AC94">
        <v>12.7</v>
      </c>
      <c r="AD94">
        <v>11.7</v>
      </c>
      <c r="AE94">
        <v>11.3</v>
      </c>
      <c r="AF94">
        <v>10.6</v>
      </c>
      <c r="AG94">
        <v>10.7</v>
      </c>
      <c r="AH94">
        <v>10.1</v>
      </c>
      <c r="AI94">
        <v>10</v>
      </c>
      <c r="AJ94">
        <v>9.9</v>
      </c>
      <c r="AK94">
        <v>10</v>
      </c>
      <c r="AL94">
        <v>9.6999999999999993</v>
      </c>
      <c r="AM94">
        <v>9.9</v>
      </c>
      <c r="AN94">
        <v>9.6</v>
      </c>
      <c r="AO94">
        <v>9.5</v>
      </c>
      <c r="AP94">
        <v>9.6</v>
      </c>
      <c r="AQ94">
        <v>9.4</v>
      </c>
      <c r="AR94">
        <v>9.4</v>
      </c>
      <c r="AS94">
        <v>9.6</v>
      </c>
      <c r="AT94">
        <v>9.4</v>
      </c>
      <c r="AU94">
        <v>9.5</v>
      </c>
      <c r="AV94">
        <v>9.6</v>
      </c>
      <c r="AW94">
        <v>9.6</v>
      </c>
      <c r="AX94">
        <v>9.8000000000000007</v>
      </c>
      <c r="AY94">
        <v>10.199999999999999</v>
      </c>
      <c r="AZ94">
        <v>10.1</v>
      </c>
      <c r="BA94">
        <v>10.7</v>
      </c>
      <c r="BB94">
        <v>10.6</v>
      </c>
      <c r="BC94">
        <v>10.3</v>
      </c>
      <c r="BD94">
        <v>9.6</v>
      </c>
      <c r="BE94">
        <v>9.1</v>
      </c>
      <c r="BF94">
        <v>8.6</v>
      </c>
      <c r="BG94">
        <v>8.5</v>
      </c>
      <c r="BH94">
        <v>8.5</v>
      </c>
      <c r="BI94">
        <v>8.6</v>
      </c>
      <c r="BJ94">
        <v>8.1999999999999993</v>
      </c>
      <c r="BK94">
        <v>8.1</v>
      </c>
      <c r="BL94">
        <v>7.8</v>
      </c>
    </row>
    <row r="95" spans="1:64" x14ac:dyDescent="0.2">
      <c r="A95" t="s">
        <v>440</v>
      </c>
      <c r="B95" t="s">
        <v>441</v>
      </c>
      <c r="C95" t="s">
        <v>795</v>
      </c>
      <c r="D95" t="s">
        <v>796</v>
      </c>
      <c r="E95">
        <v>44.802999999999997</v>
      </c>
      <c r="F95">
        <v>43.417999999999999</v>
      </c>
      <c r="G95">
        <v>41.581000000000003</v>
      </c>
      <c r="H95">
        <v>39.384999999999998</v>
      </c>
      <c r="I95">
        <v>36.975000000000001</v>
      </c>
      <c r="J95">
        <v>34.561999999999998</v>
      </c>
      <c r="K95">
        <v>32.369999999999997</v>
      </c>
      <c r="L95">
        <v>30.550999999999998</v>
      </c>
      <c r="M95">
        <v>29.207999999999998</v>
      </c>
      <c r="N95">
        <v>28.388000000000002</v>
      </c>
      <c r="O95">
        <v>28.061</v>
      </c>
      <c r="P95">
        <v>28.122</v>
      </c>
      <c r="Q95">
        <v>28.384</v>
      </c>
      <c r="R95">
        <v>28.693000000000001</v>
      </c>
      <c r="S95">
        <v>28.986000000000001</v>
      </c>
      <c r="T95">
        <v>29.25</v>
      </c>
      <c r="U95">
        <v>29.516999999999999</v>
      </c>
      <c r="V95">
        <v>29.85</v>
      </c>
      <c r="W95">
        <v>30.277000000000001</v>
      </c>
      <c r="X95">
        <v>30.771999999999998</v>
      </c>
      <c r="Y95">
        <v>31.303999999999998</v>
      </c>
      <c r="Z95">
        <v>31.831</v>
      </c>
      <c r="AA95">
        <v>32.296999999999997</v>
      </c>
      <c r="AB95">
        <v>32.640999999999998</v>
      </c>
      <c r="AC95">
        <v>32.814</v>
      </c>
      <c r="AD95">
        <v>32.747</v>
      </c>
      <c r="AE95">
        <v>32.381</v>
      </c>
      <c r="AF95">
        <v>31.718</v>
      </c>
      <c r="AG95">
        <v>30.789000000000001</v>
      </c>
      <c r="AH95">
        <v>29.632999999999999</v>
      </c>
      <c r="AI95">
        <v>28.31</v>
      </c>
      <c r="AJ95">
        <v>26.899000000000001</v>
      </c>
      <c r="AK95">
        <v>25.484999999999999</v>
      </c>
      <c r="AL95">
        <v>24.146000000000001</v>
      </c>
      <c r="AM95">
        <v>22.934999999999999</v>
      </c>
      <c r="AN95">
        <v>21.882000000000001</v>
      </c>
      <c r="AO95">
        <v>20.986999999999998</v>
      </c>
      <c r="AP95">
        <v>20.213000000000001</v>
      </c>
      <c r="AQ95">
        <v>19.530999999999999</v>
      </c>
      <c r="AR95">
        <v>18.939</v>
      </c>
      <c r="AS95">
        <v>18.443999999999999</v>
      </c>
      <c r="AT95">
        <v>18.053999999999998</v>
      </c>
      <c r="AU95">
        <v>17.77</v>
      </c>
      <c r="AV95">
        <v>17.582999999999998</v>
      </c>
      <c r="AW95">
        <v>17.478999999999999</v>
      </c>
      <c r="AX95">
        <v>17.437999999999999</v>
      </c>
      <c r="AY95">
        <v>17.440999999999999</v>
      </c>
      <c r="AZ95">
        <v>17.468</v>
      </c>
      <c r="BA95">
        <v>17.497</v>
      </c>
      <c r="BB95">
        <v>17.512</v>
      </c>
      <c r="BC95">
        <v>17.501000000000001</v>
      </c>
      <c r="BD95">
        <v>17.460999999999999</v>
      </c>
      <c r="BE95">
        <v>17.398</v>
      </c>
      <c r="BF95">
        <v>17.315000000000001</v>
      </c>
      <c r="BG95">
        <v>17.209</v>
      </c>
      <c r="BH95">
        <v>17.074000000000002</v>
      </c>
      <c r="BI95">
        <v>16.905000000000001</v>
      </c>
      <c r="BJ95">
        <v>16.701000000000001</v>
      </c>
      <c r="BK95">
        <v>16.465</v>
      </c>
      <c r="BL95">
        <v>16.198</v>
      </c>
    </row>
    <row r="96" spans="1:64" x14ac:dyDescent="0.2">
      <c r="A96" t="s">
        <v>442</v>
      </c>
      <c r="B96" t="s">
        <v>443</v>
      </c>
      <c r="C96" t="s">
        <v>795</v>
      </c>
      <c r="D96" t="s">
        <v>796</v>
      </c>
      <c r="R96">
        <v>19.2</v>
      </c>
      <c r="S96">
        <v>17.5</v>
      </c>
      <c r="T96">
        <v>16.399999999999999</v>
      </c>
      <c r="U96">
        <v>17.3</v>
      </c>
      <c r="V96">
        <v>18.600000000000001</v>
      </c>
      <c r="W96">
        <v>17.7</v>
      </c>
      <c r="X96">
        <v>18.100000000000001</v>
      </c>
      <c r="Y96">
        <v>20.6</v>
      </c>
      <c r="Z96">
        <v>20.7</v>
      </c>
      <c r="AA96">
        <v>20.399999999999999</v>
      </c>
      <c r="AB96">
        <v>19.100000000000001</v>
      </c>
      <c r="AC96">
        <v>20</v>
      </c>
      <c r="AD96">
        <v>21.7</v>
      </c>
      <c r="AE96">
        <v>19.7</v>
      </c>
      <c r="AF96">
        <v>20.399999999999999</v>
      </c>
      <c r="AG96">
        <v>22.1</v>
      </c>
      <c r="AH96">
        <v>21.9</v>
      </c>
      <c r="AI96">
        <v>22.6</v>
      </c>
      <c r="AJ96">
        <v>21.5</v>
      </c>
      <c r="AK96">
        <v>22.4</v>
      </c>
      <c r="AL96">
        <v>21.4</v>
      </c>
      <c r="AM96">
        <v>20.5</v>
      </c>
      <c r="AN96">
        <v>19.7</v>
      </c>
      <c r="AO96">
        <v>18.8</v>
      </c>
      <c r="AP96">
        <v>19.600000000000001</v>
      </c>
      <c r="AQ96">
        <v>17.5</v>
      </c>
      <c r="AR96">
        <v>16.8</v>
      </c>
      <c r="AS96">
        <v>15.6</v>
      </c>
      <c r="AT96">
        <v>16.7</v>
      </c>
      <c r="AU96">
        <v>16.899999999999999</v>
      </c>
      <c r="AV96">
        <v>15.5</v>
      </c>
      <c r="AW96">
        <v>15.7</v>
      </c>
      <c r="AX96">
        <v>15.6</v>
      </c>
      <c r="AY96">
        <v>14.8</v>
      </c>
      <c r="AZ96">
        <v>15.1</v>
      </c>
      <c r="BA96">
        <v>14.8</v>
      </c>
      <c r="BB96">
        <v>15.9</v>
      </c>
      <c r="BC96">
        <v>15.3</v>
      </c>
      <c r="BD96">
        <v>14.4</v>
      </c>
      <c r="BE96">
        <v>13.9</v>
      </c>
      <c r="BF96">
        <v>14.5</v>
      </c>
      <c r="BG96">
        <v>14.3</v>
      </c>
      <c r="BH96">
        <v>15.2</v>
      </c>
      <c r="BI96">
        <v>14.8</v>
      </c>
      <c r="BJ96">
        <v>15.2</v>
      </c>
      <c r="BK96">
        <v>14.6</v>
      </c>
      <c r="BL96">
        <v>15.1</v>
      </c>
    </row>
    <row r="97" spans="1:64" x14ac:dyDescent="0.2">
      <c r="A97" t="s">
        <v>444</v>
      </c>
      <c r="B97" t="s">
        <v>445</v>
      </c>
      <c r="C97" t="s">
        <v>795</v>
      </c>
      <c r="D97" t="s">
        <v>796</v>
      </c>
      <c r="E97">
        <v>48.399000000000001</v>
      </c>
      <c r="F97">
        <v>47.843000000000004</v>
      </c>
      <c r="G97">
        <v>47.334000000000003</v>
      </c>
      <c r="H97">
        <v>46.884</v>
      </c>
      <c r="I97">
        <v>46.502000000000002</v>
      </c>
      <c r="J97">
        <v>46.189</v>
      </c>
      <c r="K97">
        <v>45.942</v>
      </c>
      <c r="L97">
        <v>45.744999999999997</v>
      </c>
      <c r="M97">
        <v>45.581000000000003</v>
      </c>
      <c r="N97">
        <v>45.442</v>
      </c>
      <c r="O97">
        <v>45.323999999999998</v>
      </c>
      <c r="P97">
        <v>45.225000000000001</v>
      </c>
      <c r="Q97">
        <v>45.143000000000001</v>
      </c>
      <c r="R97">
        <v>45.07</v>
      </c>
      <c r="S97">
        <v>44.994</v>
      </c>
      <c r="T97">
        <v>44.901000000000003</v>
      </c>
      <c r="U97">
        <v>44.780999999999999</v>
      </c>
      <c r="V97">
        <v>44.622999999999998</v>
      </c>
      <c r="W97">
        <v>44.418999999999997</v>
      </c>
      <c r="X97">
        <v>44.158999999999999</v>
      </c>
      <c r="Y97">
        <v>43.823999999999998</v>
      </c>
      <c r="Z97">
        <v>43.393000000000001</v>
      </c>
      <c r="AA97">
        <v>42.874000000000002</v>
      </c>
      <c r="AB97">
        <v>42.281999999999996</v>
      </c>
      <c r="AC97">
        <v>41.643000000000001</v>
      </c>
      <c r="AD97">
        <v>41.000999999999998</v>
      </c>
      <c r="AE97">
        <v>40.408000000000001</v>
      </c>
      <c r="AF97">
        <v>39.901000000000003</v>
      </c>
      <c r="AG97">
        <v>39.497</v>
      </c>
      <c r="AH97">
        <v>39.198999999999998</v>
      </c>
      <c r="AI97">
        <v>38.984000000000002</v>
      </c>
      <c r="AJ97">
        <v>38.816000000000003</v>
      </c>
      <c r="AK97">
        <v>38.642000000000003</v>
      </c>
      <c r="AL97">
        <v>38.418999999999997</v>
      </c>
      <c r="AM97">
        <v>38.128999999999998</v>
      </c>
      <c r="AN97">
        <v>37.767000000000003</v>
      </c>
      <c r="AO97">
        <v>37.344000000000001</v>
      </c>
      <c r="AP97">
        <v>36.883000000000003</v>
      </c>
      <c r="AQ97">
        <v>36.401000000000003</v>
      </c>
      <c r="AR97">
        <v>35.893000000000001</v>
      </c>
      <c r="AS97">
        <v>35.341000000000001</v>
      </c>
      <c r="AT97">
        <v>34.716000000000001</v>
      </c>
      <c r="AU97">
        <v>34.006</v>
      </c>
      <c r="AV97">
        <v>33.212000000000003</v>
      </c>
      <c r="AW97">
        <v>32.35</v>
      </c>
      <c r="AX97">
        <v>31.454000000000001</v>
      </c>
      <c r="AY97">
        <v>30.562000000000001</v>
      </c>
      <c r="AZ97">
        <v>29.716000000000001</v>
      </c>
      <c r="BA97">
        <v>28.946000000000002</v>
      </c>
      <c r="BB97">
        <v>28.268999999999998</v>
      </c>
      <c r="BC97">
        <v>27.687999999999999</v>
      </c>
      <c r="BD97">
        <v>27.196999999999999</v>
      </c>
      <c r="BE97">
        <v>26.765999999999998</v>
      </c>
      <c r="BF97">
        <v>26.369</v>
      </c>
      <c r="BG97">
        <v>25.992000000000001</v>
      </c>
      <c r="BH97">
        <v>25.626999999999999</v>
      </c>
      <c r="BI97">
        <v>25.266999999999999</v>
      </c>
      <c r="BJ97">
        <v>24.911999999999999</v>
      </c>
      <c r="BK97">
        <v>24.561</v>
      </c>
      <c r="BL97">
        <v>24.21</v>
      </c>
    </row>
    <row r="98" spans="1:64" x14ac:dyDescent="0.2">
      <c r="A98" t="s">
        <v>446</v>
      </c>
      <c r="B98" t="s">
        <v>447</v>
      </c>
      <c r="C98" t="s">
        <v>795</v>
      </c>
      <c r="D98" t="s">
        <v>796</v>
      </c>
      <c r="E98">
        <v>37.600999999999999</v>
      </c>
      <c r="F98">
        <v>37.994</v>
      </c>
      <c r="G98">
        <v>38.024999999999999</v>
      </c>
      <c r="H98">
        <v>37.658999999999999</v>
      </c>
      <c r="I98">
        <v>36.927999999999997</v>
      </c>
      <c r="J98">
        <v>35.932000000000002</v>
      </c>
      <c r="K98">
        <v>34.819000000000003</v>
      </c>
      <c r="L98">
        <v>33.753999999999998</v>
      </c>
      <c r="M98">
        <v>32.863</v>
      </c>
      <c r="N98">
        <v>32.201000000000001</v>
      </c>
      <c r="O98">
        <v>31.779</v>
      </c>
      <c r="P98">
        <v>31.555</v>
      </c>
      <c r="Q98">
        <v>31.419</v>
      </c>
      <c r="R98">
        <v>31.279</v>
      </c>
      <c r="S98">
        <v>31.097999999999999</v>
      </c>
      <c r="T98">
        <v>30.837</v>
      </c>
      <c r="U98">
        <v>30.472000000000001</v>
      </c>
      <c r="V98">
        <v>30.023</v>
      </c>
      <c r="W98">
        <v>29.515000000000001</v>
      </c>
      <c r="X98">
        <v>28.968</v>
      </c>
      <c r="Y98">
        <v>28.431999999999999</v>
      </c>
      <c r="Z98">
        <v>27.965</v>
      </c>
      <c r="AA98">
        <v>27.603000000000002</v>
      </c>
      <c r="AB98">
        <v>27.358000000000001</v>
      </c>
      <c r="AC98">
        <v>27.22</v>
      </c>
      <c r="AD98">
        <v>27.14</v>
      </c>
      <c r="AE98">
        <v>27.044</v>
      </c>
      <c r="AF98">
        <v>26.866</v>
      </c>
      <c r="AG98">
        <v>26.565000000000001</v>
      </c>
      <c r="AH98">
        <v>26.138000000000002</v>
      </c>
      <c r="AI98">
        <v>25.614999999999998</v>
      </c>
      <c r="AJ98">
        <v>25.055</v>
      </c>
      <c r="AK98">
        <v>24.526</v>
      </c>
      <c r="AL98">
        <v>24.076000000000001</v>
      </c>
      <c r="AM98">
        <v>23.718</v>
      </c>
      <c r="AN98">
        <v>23.439</v>
      </c>
      <c r="AO98">
        <v>23.206</v>
      </c>
      <c r="AP98">
        <v>22.966999999999999</v>
      </c>
      <c r="AQ98">
        <v>22.684000000000001</v>
      </c>
      <c r="AR98">
        <v>22.343</v>
      </c>
      <c r="AS98">
        <v>21.936</v>
      </c>
      <c r="AT98">
        <v>21.466000000000001</v>
      </c>
      <c r="AU98">
        <v>20.957000000000001</v>
      </c>
      <c r="AV98">
        <v>20.434999999999999</v>
      </c>
      <c r="AW98">
        <v>19.917999999999999</v>
      </c>
      <c r="AX98">
        <v>19.425999999999998</v>
      </c>
      <c r="AY98">
        <v>18.981999999999999</v>
      </c>
      <c r="AZ98">
        <v>18.594000000000001</v>
      </c>
      <c r="BA98">
        <v>18.265000000000001</v>
      </c>
      <c r="BB98">
        <v>17.998000000000001</v>
      </c>
      <c r="BC98">
        <v>17.783999999999999</v>
      </c>
      <c r="BD98">
        <v>17.611000000000001</v>
      </c>
      <c r="BE98">
        <v>17.459</v>
      </c>
      <c r="BF98">
        <v>17.311</v>
      </c>
      <c r="BG98">
        <v>17.161000000000001</v>
      </c>
      <c r="BH98">
        <v>17.007000000000001</v>
      </c>
      <c r="BI98">
        <v>16.853999999999999</v>
      </c>
      <c r="BJ98">
        <v>16.71</v>
      </c>
      <c r="BK98">
        <v>16.579000000000001</v>
      </c>
      <c r="BL98">
        <v>16.46</v>
      </c>
    </row>
    <row r="99" spans="1:64" x14ac:dyDescent="0.2">
      <c r="A99" t="s">
        <v>448</v>
      </c>
      <c r="B99" t="s">
        <v>449</v>
      </c>
      <c r="C99" t="s">
        <v>795</v>
      </c>
      <c r="D99" t="s">
        <v>796</v>
      </c>
      <c r="E99">
        <v>43.02</v>
      </c>
      <c r="F99">
        <v>42.124000000000002</v>
      </c>
      <c r="G99">
        <v>41.204000000000001</v>
      </c>
      <c r="H99">
        <v>40.308</v>
      </c>
      <c r="I99">
        <v>39.470999999999997</v>
      </c>
      <c r="J99">
        <v>38.720999999999997</v>
      </c>
      <c r="K99">
        <v>38.075000000000003</v>
      </c>
      <c r="L99">
        <v>37.51</v>
      </c>
      <c r="M99">
        <v>36.997999999999998</v>
      </c>
      <c r="N99">
        <v>36.524999999999999</v>
      </c>
      <c r="O99">
        <v>36.051000000000002</v>
      </c>
      <c r="P99">
        <v>35.53</v>
      </c>
      <c r="Q99">
        <v>34.936</v>
      </c>
      <c r="R99">
        <v>34.268999999999998</v>
      </c>
      <c r="S99">
        <v>33.543999999999997</v>
      </c>
      <c r="T99">
        <v>32.819000000000003</v>
      </c>
      <c r="U99">
        <v>32.168999999999997</v>
      </c>
      <c r="V99">
        <v>31.652000000000001</v>
      </c>
      <c r="W99">
        <v>31.297000000000001</v>
      </c>
      <c r="X99">
        <v>31.097000000000001</v>
      </c>
      <c r="Y99">
        <v>31</v>
      </c>
      <c r="Z99">
        <v>30.925999999999998</v>
      </c>
      <c r="AA99">
        <v>30.794</v>
      </c>
      <c r="AB99">
        <v>30.550999999999998</v>
      </c>
      <c r="AC99">
        <v>30.190999999999999</v>
      </c>
      <c r="AD99">
        <v>29.745000000000001</v>
      </c>
      <c r="AE99">
        <v>29.274999999999999</v>
      </c>
      <c r="AF99">
        <v>28.856000000000002</v>
      </c>
      <c r="AG99">
        <v>28.541</v>
      </c>
      <c r="AH99">
        <v>28.338999999999999</v>
      </c>
      <c r="AI99">
        <v>28.24</v>
      </c>
      <c r="AJ99">
        <v>28.213999999999999</v>
      </c>
      <c r="AK99">
        <v>28.204000000000001</v>
      </c>
      <c r="AL99">
        <v>28.16</v>
      </c>
      <c r="AM99">
        <v>28.056000000000001</v>
      </c>
      <c r="AN99">
        <v>27.867000000000001</v>
      </c>
      <c r="AO99">
        <v>27.58</v>
      </c>
      <c r="AP99">
        <v>27.207999999999998</v>
      </c>
      <c r="AQ99">
        <v>26.765999999999998</v>
      </c>
      <c r="AR99">
        <v>26.262</v>
      </c>
      <c r="AS99">
        <v>25.704000000000001</v>
      </c>
      <c r="AT99">
        <v>25.100999999999999</v>
      </c>
      <c r="AU99">
        <v>24.47</v>
      </c>
      <c r="AV99">
        <v>23.835999999999999</v>
      </c>
      <c r="AW99">
        <v>23.222999999999999</v>
      </c>
      <c r="AX99">
        <v>22.664000000000001</v>
      </c>
      <c r="AY99">
        <v>22.187999999999999</v>
      </c>
      <c r="AZ99">
        <v>21.803999999999998</v>
      </c>
      <c r="BA99">
        <v>21.513000000000002</v>
      </c>
      <c r="BB99">
        <v>21.309000000000001</v>
      </c>
      <c r="BC99">
        <v>21.175999999999998</v>
      </c>
      <c r="BD99">
        <v>21.088000000000001</v>
      </c>
      <c r="BE99">
        <v>21.010999999999999</v>
      </c>
      <c r="BF99">
        <v>20.917999999999999</v>
      </c>
      <c r="BG99">
        <v>20.792999999999999</v>
      </c>
      <c r="BH99">
        <v>20.629000000000001</v>
      </c>
      <c r="BI99">
        <v>20.427</v>
      </c>
      <c r="BJ99">
        <v>20.202000000000002</v>
      </c>
      <c r="BK99">
        <v>19.966999999999999</v>
      </c>
      <c r="BL99">
        <v>19.722999999999999</v>
      </c>
    </row>
    <row r="100" spans="1:64" x14ac:dyDescent="0.2">
      <c r="A100" t="s">
        <v>450</v>
      </c>
      <c r="B100" t="s">
        <v>451</v>
      </c>
      <c r="C100" t="s">
        <v>795</v>
      </c>
      <c r="D100" t="s">
        <v>796</v>
      </c>
      <c r="E100">
        <v>21.576166434033034</v>
      </c>
      <c r="F100">
        <v>21.413136531003062</v>
      </c>
      <c r="G100">
        <v>21.06727236946077</v>
      </c>
      <c r="H100">
        <v>20.920274126780761</v>
      </c>
      <c r="I100">
        <v>20.767279631573551</v>
      </c>
      <c r="J100">
        <v>20.042756572437842</v>
      </c>
      <c r="K100">
        <v>18.949807535879351</v>
      </c>
      <c r="L100">
        <v>19.104919361677574</v>
      </c>
      <c r="M100">
        <v>18.736424604303316</v>
      </c>
      <c r="N100">
        <v>18.540927965885775</v>
      </c>
      <c r="O100">
        <v>18.43950859243277</v>
      </c>
      <c r="P100">
        <v>18.142241489913626</v>
      </c>
      <c r="Q100">
        <v>17.300117897563219</v>
      </c>
      <c r="R100">
        <v>16.846494538725423</v>
      </c>
      <c r="S100">
        <v>16.609226275093128</v>
      </c>
      <c r="T100">
        <v>16.09791145389288</v>
      </c>
      <c r="U100">
        <v>15.862045846371835</v>
      </c>
      <c r="V100">
        <v>15.688108114272188</v>
      </c>
      <c r="W100">
        <v>15.420298301585273</v>
      </c>
      <c r="X100">
        <v>15.575572657491657</v>
      </c>
      <c r="Y100">
        <v>15.512980349979854</v>
      </c>
      <c r="Z100">
        <v>15.268754282425409</v>
      </c>
      <c r="AA100">
        <v>15.189544132413404</v>
      </c>
      <c r="AB100">
        <v>14.870398973732001</v>
      </c>
      <c r="AC100">
        <v>14.63412898315962</v>
      </c>
      <c r="AD100">
        <v>14.515636380494731</v>
      </c>
      <c r="AE100">
        <v>14.235882195412033</v>
      </c>
      <c r="AF100">
        <v>14.180764487680101</v>
      </c>
      <c r="AG100">
        <v>14.269284061098821</v>
      </c>
      <c r="AH100">
        <v>14.145224742697634</v>
      </c>
      <c r="AI100">
        <v>14.243194477223531</v>
      </c>
      <c r="AJ100">
        <v>13.994126858290766</v>
      </c>
      <c r="AK100">
        <v>13.745883051037326</v>
      </c>
      <c r="AL100">
        <v>13.395178905476055</v>
      </c>
      <c r="AM100">
        <v>13.134101314099262</v>
      </c>
      <c r="AN100">
        <v>12.799896013933434</v>
      </c>
      <c r="AO100">
        <v>12.671842709737144</v>
      </c>
      <c r="AP100">
        <v>12.521234244431779</v>
      </c>
      <c r="AQ100">
        <v>12.356002916420602</v>
      </c>
      <c r="AR100">
        <v>12.213283807256117</v>
      </c>
      <c r="AS100">
        <v>12.318799221465154</v>
      </c>
      <c r="AT100">
        <v>11.965788509789883</v>
      </c>
      <c r="AU100">
        <v>11.818067423043816</v>
      </c>
      <c r="AV100">
        <v>11.823837709813231</v>
      </c>
      <c r="AW100">
        <v>11.74361808815271</v>
      </c>
      <c r="AX100">
        <v>11.664981790030746</v>
      </c>
      <c r="AY100">
        <v>11.857036702413167</v>
      </c>
      <c r="AZ100">
        <v>11.964934211525673</v>
      </c>
      <c r="BA100">
        <v>11.967178115190785</v>
      </c>
      <c r="BB100">
        <v>11.70685996308438</v>
      </c>
      <c r="BC100">
        <v>11.570204176599262</v>
      </c>
      <c r="BD100">
        <v>11.380406337997318</v>
      </c>
      <c r="BE100">
        <v>11.323902980521657</v>
      </c>
      <c r="BF100">
        <v>11.003147732029522</v>
      </c>
      <c r="BG100">
        <v>11.034619337286003</v>
      </c>
      <c r="BH100">
        <v>10.93056960318938</v>
      </c>
      <c r="BI100">
        <v>10.824517338559694</v>
      </c>
      <c r="BJ100">
        <v>10.524367680580568</v>
      </c>
      <c r="BK100">
        <v>10.286452819053324</v>
      </c>
      <c r="BL100">
        <v>10.039501367910226</v>
      </c>
    </row>
    <row r="101" spans="1:64" x14ac:dyDescent="0.2">
      <c r="A101" t="s">
        <v>452</v>
      </c>
      <c r="B101" t="s">
        <v>453</v>
      </c>
      <c r="C101" t="s">
        <v>795</v>
      </c>
      <c r="D101" t="s">
        <v>796</v>
      </c>
      <c r="E101">
        <v>35.244999999999997</v>
      </c>
      <c r="F101">
        <v>35</v>
      </c>
      <c r="G101">
        <v>34</v>
      </c>
      <c r="H101">
        <v>33.5</v>
      </c>
      <c r="I101">
        <v>30.7</v>
      </c>
      <c r="J101">
        <v>28.1</v>
      </c>
      <c r="K101">
        <v>25.3</v>
      </c>
      <c r="L101">
        <v>23.7</v>
      </c>
      <c r="M101">
        <v>21.7</v>
      </c>
      <c r="N101">
        <v>21.3</v>
      </c>
      <c r="O101">
        <v>20</v>
      </c>
      <c r="P101">
        <v>19.7</v>
      </c>
      <c r="Q101">
        <v>19.5</v>
      </c>
      <c r="R101">
        <v>19.399999999999999</v>
      </c>
      <c r="S101">
        <v>19.100000000000001</v>
      </c>
      <c r="T101">
        <v>17.899999999999999</v>
      </c>
      <c r="U101">
        <v>17.399999999999999</v>
      </c>
      <c r="V101">
        <v>17.5</v>
      </c>
      <c r="W101">
        <v>17.3</v>
      </c>
      <c r="X101">
        <v>16.8</v>
      </c>
      <c r="Y101">
        <v>17</v>
      </c>
      <c r="Z101">
        <v>16.8</v>
      </c>
      <c r="AA101">
        <v>16.399999999999999</v>
      </c>
      <c r="AB101">
        <v>15.6</v>
      </c>
      <c r="AC101">
        <v>14.4</v>
      </c>
      <c r="AD101">
        <v>14</v>
      </c>
      <c r="AE101">
        <v>13</v>
      </c>
      <c r="AF101">
        <v>12.6</v>
      </c>
      <c r="AG101">
        <v>13.4</v>
      </c>
      <c r="AH101">
        <v>12.3</v>
      </c>
      <c r="AI101">
        <v>12</v>
      </c>
      <c r="AJ101">
        <v>12</v>
      </c>
      <c r="AK101">
        <v>12.3</v>
      </c>
      <c r="AL101">
        <v>12</v>
      </c>
      <c r="AM101">
        <v>11.9</v>
      </c>
      <c r="AN101">
        <v>11.2</v>
      </c>
      <c r="AO101">
        <v>9.9</v>
      </c>
      <c r="AP101">
        <v>9.1</v>
      </c>
      <c r="AQ101">
        <v>8.1</v>
      </c>
      <c r="AR101">
        <v>7.8</v>
      </c>
      <c r="AS101">
        <v>8.1</v>
      </c>
      <c r="AT101">
        <v>7.2</v>
      </c>
      <c r="AU101">
        <v>7.1</v>
      </c>
      <c r="AV101">
        <v>6.9</v>
      </c>
      <c r="AW101">
        <v>7.2</v>
      </c>
      <c r="AX101">
        <v>8.4</v>
      </c>
      <c r="AY101">
        <v>9.6</v>
      </c>
      <c r="AZ101">
        <v>10.199999999999999</v>
      </c>
      <c r="BA101">
        <v>11.3</v>
      </c>
      <c r="BB101">
        <v>11.8</v>
      </c>
      <c r="BC101">
        <v>12.6</v>
      </c>
      <c r="BD101">
        <v>13.5</v>
      </c>
      <c r="BE101">
        <v>12.8</v>
      </c>
      <c r="BF101">
        <v>8</v>
      </c>
      <c r="BG101">
        <v>8.6</v>
      </c>
      <c r="BH101">
        <v>8.1999999999999993</v>
      </c>
      <c r="BI101">
        <v>8.3000000000000007</v>
      </c>
      <c r="BJ101">
        <v>7.7</v>
      </c>
      <c r="BK101">
        <v>7.2</v>
      </c>
      <c r="BL101">
        <v>7</v>
      </c>
    </row>
    <row r="102" spans="1:64" x14ac:dyDescent="0.2">
      <c r="A102" t="s">
        <v>454</v>
      </c>
      <c r="B102" t="s">
        <v>455</v>
      </c>
      <c r="C102" t="s">
        <v>795</v>
      </c>
      <c r="D102" t="s">
        <v>796</v>
      </c>
      <c r="E102">
        <v>49.948999999999998</v>
      </c>
      <c r="F102">
        <v>49.63</v>
      </c>
      <c r="G102">
        <v>49.356999999999999</v>
      </c>
      <c r="H102">
        <v>49.14</v>
      </c>
      <c r="I102">
        <v>48.972999999999999</v>
      </c>
      <c r="J102">
        <v>48.837000000000003</v>
      </c>
      <c r="K102">
        <v>48.703000000000003</v>
      </c>
      <c r="L102">
        <v>48.539000000000001</v>
      </c>
      <c r="M102">
        <v>48.323999999999998</v>
      </c>
      <c r="N102">
        <v>48.051000000000002</v>
      </c>
      <c r="O102">
        <v>47.73</v>
      </c>
      <c r="P102">
        <v>47.378</v>
      </c>
      <c r="Q102">
        <v>47.021000000000001</v>
      </c>
      <c r="R102">
        <v>46.676000000000002</v>
      </c>
      <c r="S102">
        <v>46.344999999999999</v>
      </c>
      <c r="T102">
        <v>46.021999999999998</v>
      </c>
      <c r="U102">
        <v>45.691000000000003</v>
      </c>
      <c r="V102">
        <v>45.335000000000001</v>
      </c>
      <c r="W102">
        <v>44.939</v>
      </c>
      <c r="X102">
        <v>44.499000000000002</v>
      </c>
      <c r="Y102">
        <v>44.012999999999998</v>
      </c>
      <c r="Z102">
        <v>43.478000000000002</v>
      </c>
      <c r="AA102">
        <v>42.908000000000001</v>
      </c>
      <c r="AB102">
        <v>42.316000000000003</v>
      </c>
      <c r="AC102">
        <v>41.713999999999999</v>
      </c>
      <c r="AD102">
        <v>41.113999999999997</v>
      </c>
      <c r="AE102">
        <v>40.527999999999999</v>
      </c>
      <c r="AF102">
        <v>39.966000000000001</v>
      </c>
      <c r="AG102">
        <v>39.432000000000002</v>
      </c>
      <c r="AH102">
        <v>38.933999999999997</v>
      </c>
      <c r="AI102">
        <v>38.484000000000002</v>
      </c>
      <c r="AJ102">
        <v>38.094000000000001</v>
      </c>
      <c r="AK102">
        <v>37.755000000000003</v>
      </c>
      <c r="AL102">
        <v>37.450000000000003</v>
      </c>
      <c r="AM102">
        <v>37.155999999999999</v>
      </c>
      <c r="AN102">
        <v>36.835000000000001</v>
      </c>
      <c r="AO102">
        <v>36.445</v>
      </c>
      <c r="AP102">
        <v>35.959000000000003</v>
      </c>
      <c r="AQ102">
        <v>35.360999999999997</v>
      </c>
      <c r="AR102">
        <v>34.646999999999998</v>
      </c>
      <c r="AS102">
        <v>33.829000000000001</v>
      </c>
      <c r="AT102">
        <v>32.927</v>
      </c>
      <c r="AU102">
        <v>31.981000000000002</v>
      </c>
      <c r="AV102">
        <v>31.029</v>
      </c>
      <c r="AW102">
        <v>30.091999999999999</v>
      </c>
      <c r="AX102">
        <v>29.181000000000001</v>
      </c>
      <c r="AY102">
        <v>28.297000000000001</v>
      </c>
      <c r="AZ102">
        <v>27.431999999999999</v>
      </c>
      <c r="BA102">
        <v>26.588000000000001</v>
      </c>
      <c r="BB102">
        <v>25.777000000000001</v>
      </c>
      <c r="BC102">
        <v>25.02</v>
      </c>
      <c r="BD102">
        <v>24.335999999999999</v>
      </c>
      <c r="BE102">
        <v>23.736999999999998</v>
      </c>
      <c r="BF102">
        <v>23.222999999999999</v>
      </c>
      <c r="BG102">
        <v>22.792000000000002</v>
      </c>
      <c r="BH102">
        <v>22.433</v>
      </c>
      <c r="BI102">
        <v>22.13</v>
      </c>
      <c r="BJ102">
        <v>21.859000000000002</v>
      </c>
      <c r="BK102">
        <v>21.599</v>
      </c>
      <c r="BL102">
        <v>21.337</v>
      </c>
    </row>
    <row r="103" spans="1:64" x14ac:dyDescent="0.2">
      <c r="A103" t="s">
        <v>456</v>
      </c>
      <c r="B103" t="s">
        <v>457</v>
      </c>
      <c r="C103" t="s">
        <v>795</v>
      </c>
      <c r="D103" t="s">
        <v>796</v>
      </c>
      <c r="E103">
        <v>48.069948376692373</v>
      </c>
      <c r="F103">
        <v>48.064801863745579</v>
      </c>
      <c r="G103">
        <v>48.052666100847233</v>
      </c>
      <c r="H103">
        <v>48.031154358771296</v>
      </c>
      <c r="I103">
        <v>47.999727788498944</v>
      </c>
      <c r="J103">
        <v>47.95952534974785</v>
      </c>
      <c r="K103">
        <v>47.913788155833018</v>
      </c>
      <c r="L103">
        <v>47.867258176738986</v>
      </c>
      <c r="M103">
        <v>47.823426291928534</v>
      </c>
      <c r="N103">
        <v>47.784360424796816</v>
      </c>
      <c r="O103">
        <v>47.75098364651074</v>
      </c>
      <c r="P103">
        <v>47.723519209338818</v>
      </c>
      <c r="Q103">
        <v>47.699159288151172</v>
      </c>
      <c r="R103">
        <v>47.674562528900779</v>
      </c>
      <c r="S103">
        <v>47.646538830672888</v>
      </c>
      <c r="T103">
        <v>47.613259027193784</v>
      </c>
      <c r="U103">
        <v>47.57493697982094</v>
      </c>
      <c r="V103">
        <v>47.530060711241504</v>
      </c>
      <c r="W103">
        <v>47.47652328693534</v>
      </c>
      <c r="X103">
        <v>47.411373134923572</v>
      </c>
      <c r="Y103">
        <v>47.329924158863854</v>
      </c>
      <c r="Z103">
        <v>47.226888372942391</v>
      </c>
      <c r="AA103">
        <v>47.098527493364706</v>
      </c>
      <c r="AB103">
        <v>46.944249657347619</v>
      </c>
      <c r="AC103">
        <v>46.76463088836789</v>
      </c>
      <c r="AD103">
        <v>46.561589144729986</v>
      </c>
      <c r="AE103">
        <v>46.339140067248522</v>
      </c>
      <c r="AF103">
        <v>46.102498423183079</v>
      </c>
      <c r="AG103">
        <v>45.856607907650357</v>
      </c>
      <c r="AH103">
        <v>45.604619476134317</v>
      </c>
      <c r="AI103">
        <v>45.353689312517616</v>
      </c>
      <c r="AJ103">
        <v>45.111572990321292</v>
      </c>
      <c r="AK103">
        <v>44.882271951189317</v>
      </c>
      <c r="AL103">
        <v>44.665092016347707</v>
      </c>
      <c r="AM103">
        <v>44.456316442318226</v>
      </c>
      <c r="AN103">
        <v>44.247922568702798</v>
      </c>
      <c r="AO103">
        <v>44.030399558701859</v>
      </c>
      <c r="AP103">
        <v>43.795204360137909</v>
      </c>
      <c r="AQ103">
        <v>43.537186005423081</v>
      </c>
      <c r="AR103">
        <v>43.2552712564896</v>
      </c>
      <c r="AS103">
        <v>42.950726231872956</v>
      </c>
      <c r="AT103">
        <v>42.626573539161534</v>
      </c>
      <c r="AU103">
        <v>42.287163417772412</v>
      </c>
      <c r="AV103">
        <v>41.935240324032947</v>
      </c>
      <c r="AW103">
        <v>41.570760542021056</v>
      </c>
      <c r="AX103">
        <v>41.191288618142366</v>
      </c>
      <c r="AY103">
        <v>40.795294534198852</v>
      </c>
      <c r="AZ103">
        <v>40.381565171831852</v>
      </c>
      <c r="BA103">
        <v>39.951271226517669</v>
      </c>
      <c r="BB103">
        <v>39.506319338832142</v>
      </c>
      <c r="BC103">
        <v>39.048264267618862</v>
      </c>
      <c r="BD103">
        <v>38.578866277071292</v>
      </c>
      <c r="BE103">
        <v>38.100997860916372</v>
      </c>
      <c r="BF103">
        <v>37.619083821936641</v>
      </c>
      <c r="BG103">
        <v>37.137788488994168</v>
      </c>
      <c r="BH103">
        <v>36.662166287577087</v>
      </c>
      <c r="BI103">
        <v>36.196340398186571</v>
      </c>
      <c r="BJ103">
        <v>35.74146487061774</v>
      </c>
      <c r="BK103">
        <v>35.298482971375527</v>
      </c>
      <c r="BL103">
        <v>34.867895290269011</v>
      </c>
    </row>
    <row r="104" spans="1:64" x14ac:dyDescent="0.2">
      <c r="A104" t="s">
        <v>458</v>
      </c>
      <c r="B104" t="s">
        <v>459</v>
      </c>
      <c r="C104" t="s">
        <v>795</v>
      </c>
      <c r="D104" t="s">
        <v>796</v>
      </c>
      <c r="E104">
        <v>18.399999999999999</v>
      </c>
      <c r="F104">
        <v>17.8</v>
      </c>
      <c r="G104">
        <v>17.2</v>
      </c>
      <c r="H104">
        <v>16.5</v>
      </c>
      <c r="I104">
        <v>16.2</v>
      </c>
      <c r="J104">
        <v>16.600000000000001</v>
      </c>
      <c r="K104">
        <v>16.5</v>
      </c>
      <c r="L104">
        <v>15.5</v>
      </c>
      <c r="M104">
        <v>15</v>
      </c>
      <c r="N104">
        <v>14.5</v>
      </c>
      <c r="O104">
        <v>13.8</v>
      </c>
      <c r="P104">
        <v>14.6</v>
      </c>
      <c r="Q104">
        <v>14.8</v>
      </c>
      <c r="R104">
        <v>15.1</v>
      </c>
      <c r="S104">
        <v>15</v>
      </c>
      <c r="T104">
        <v>14.9</v>
      </c>
      <c r="U104">
        <v>14.8</v>
      </c>
      <c r="V104">
        <v>14.9</v>
      </c>
      <c r="W104">
        <v>15</v>
      </c>
      <c r="X104">
        <v>15.1</v>
      </c>
      <c r="Y104">
        <v>14.8</v>
      </c>
      <c r="Z104">
        <v>14.6</v>
      </c>
      <c r="AA104">
        <v>14.4</v>
      </c>
      <c r="AB104">
        <v>14.1</v>
      </c>
      <c r="AC104">
        <v>13.9</v>
      </c>
      <c r="AD104">
        <v>13.3</v>
      </c>
      <c r="AE104">
        <v>12.8</v>
      </c>
      <c r="AF104">
        <v>12.5</v>
      </c>
      <c r="AG104">
        <v>12.3</v>
      </c>
      <c r="AH104">
        <v>11.7</v>
      </c>
      <c r="AI104">
        <v>11.6</v>
      </c>
      <c r="AJ104">
        <v>11.1</v>
      </c>
      <c r="AK104">
        <v>10.3</v>
      </c>
      <c r="AL104">
        <v>10.6</v>
      </c>
      <c r="AM104">
        <v>10.4</v>
      </c>
      <c r="AN104">
        <v>10.9</v>
      </c>
      <c r="AO104">
        <v>11.8</v>
      </c>
      <c r="AP104">
        <v>12.2</v>
      </c>
      <c r="AQ104">
        <v>10.4</v>
      </c>
      <c r="AR104">
        <v>10</v>
      </c>
      <c r="AS104">
        <v>9.8000000000000007</v>
      </c>
      <c r="AT104">
        <v>9.1999999999999993</v>
      </c>
      <c r="AU104">
        <v>9</v>
      </c>
      <c r="AV104">
        <v>8.9</v>
      </c>
      <c r="AW104">
        <v>9.1</v>
      </c>
      <c r="AX104">
        <v>9.5630000000000006</v>
      </c>
      <c r="AY104">
        <v>9.33</v>
      </c>
      <c r="AZ104">
        <v>9.4</v>
      </c>
      <c r="BA104">
        <v>9.9</v>
      </c>
      <c r="BB104">
        <v>10.1</v>
      </c>
      <c r="BC104">
        <v>9.8000000000000007</v>
      </c>
      <c r="BD104">
        <v>9.6</v>
      </c>
      <c r="BE104">
        <v>9.8000000000000007</v>
      </c>
      <c r="BF104">
        <v>9.4</v>
      </c>
      <c r="BG104">
        <v>9.3000000000000007</v>
      </c>
      <c r="BH104">
        <v>8.9</v>
      </c>
      <c r="BI104">
        <v>9</v>
      </c>
      <c r="BJ104">
        <v>8.9</v>
      </c>
      <c r="BK104">
        <v>9</v>
      </c>
      <c r="BL104">
        <v>8.9</v>
      </c>
    </row>
    <row r="105" spans="1:64" x14ac:dyDescent="0.2">
      <c r="A105" t="s">
        <v>460</v>
      </c>
      <c r="B105" t="s">
        <v>461</v>
      </c>
      <c r="C105" t="s">
        <v>795</v>
      </c>
      <c r="D105" t="s">
        <v>796</v>
      </c>
      <c r="E105">
        <v>44.232999999999997</v>
      </c>
      <c r="F105">
        <v>43.994999999999997</v>
      </c>
      <c r="G105">
        <v>43.695999999999998</v>
      </c>
      <c r="H105">
        <v>43.326000000000001</v>
      </c>
      <c r="I105">
        <v>42.887</v>
      </c>
      <c r="J105">
        <v>42.375</v>
      </c>
      <c r="K105">
        <v>41.789000000000001</v>
      </c>
      <c r="L105">
        <v>41.156999999999996</v>
      </c>
      <c r="M105">
        <v>40.515000000000001</v>
      </c>
      <c r="N105">
        <v>39.901000000000003</v>
      </c>
      <c r="O105">
        <v>39.366</v>
      </c>
      <c r="P105">
        <v>38.962000000000003</v>
      </c>
      <c r="Q105">
        <v>38.713999999999999</v>
      </c>
      <c r="R105">
        <v>38.637999999999998</v>
      </c>
      <c r="S105">
        <v>38.735999999999997</v>
      </c>
      <c r="T105">
        <v>39.018000000000001</v>
      </c>
      <c r="U105">
        <v>39.487000000000002</v>
      </c>
      <c r="V105">
        <v>40.091999999999999</v>
      </c>
      <c r="W105">
        <v>40.764000000000003</v>
      </c>
      <c r="X105">
        <v>41.436999999999998</v>
      </c>
      <c r="Y105">
        <v>42.014000000000003</v>
      </c>
      <c r="Z105">
        <v>42.401000000000003</v>
      </c>
      <c r="AA105">
        <v>42.546999999999997</v>
      </c>
      <c r="AB105">
        <v>42.429000000000002</v>
      </c>
      <c r="AC105">
        <v>42.045999999999999</v>
      </c>
      <c r="AD105">
        <v>41.426000000000002</v>
      </c>
      <c r="AE105">
        <v>40.628</v>
      </c>
      <c r="AF105">
        <v>39.747</v>
      </c>
      <c r="AG105">
        <v>38.863999999999997</v>
      </c>
      <c r="AH105">
        <v>38.024000000000001</v>
      </c>
      <c r="AI105">
        <v>37.256999999999998</v>
      </c>
      <c r="AJ105">
        <v>36.57</v>
      </c>
      <c r="AK105">
        <v>35.935000000000002</v>
      </c>
      <c r="AL105">
        <v>35.331000000000003</v>
      </c>
      <c r="AM105">
        <v>34.756999999999998</v>
      </c>
      <c r="AN105">
        <v>34.210999999999999</v>
      </c>
      <c r="AO105">
        <v>33.691000000000003</v>
      </c>
      <c r="AP105">
        <v>33.191000000000003</v>
      </c>
      <c r="AQ105">
        <v>32.707000000000001</v>
      </c>
      <c r="AR105">
        <v>32.235999999999997</v>
      </c>
      <c r="AS105">
        <v>31.777000000000001</v>
      </c>
      <c r="AT105">
        <v>31.327999999999999</v>
      </c>
      <c r="AU105">
        <v>30.890999999999998</v>
      </c>
      <c r="AV105">
        <v>30.465</v>
      </c>
      <c r="AW105">
        <v>30.047999999999998</v>
      </c>
      <c r="AX105">
        <v>29.638000000000002</v>
      </c>
      <c r="AY105">
        <v>29.234999999999999</v>
      </c>
      <c r="AZ105">
        <v>28.838000000000001</v>
      </c>
      <c r="BA105">
        <v>28.443000000000001</v>
      </c>
      <c r="BB105">
        <v>28.047999999999998</v>
      </c>
      <c r="BC105">
        <v>27.651</v>
      </c>
      <c r="BD105">
        <v>27.248000000000001</v>
      </c>
      <c r="BE105">
        <v>26.838999999999999</v>
      </c>
      <c r="BF105">
        <v>26.422999999999998</v>
      </c>
      <c r="BG105">
        <v>26.001999999999999</v>
      </c>
      <c r="BH105">
        <v>25.581</v>
      </c>
      <c r="BI105">
        <v>25.161999999999999</v>
      </c>
      <c r="BJ105">
        <v>24.75</v>
      </c>
      <c r="BK105">
        <v>24.349</v>
      </c>
      <c r="BL105">
        <v>23.959</v>
      </c>
    </row>
    <row r="106" spans="1:64" x14ac:dyDescent="0.2">
      <c r="A106" t="s">
        <v>462</v>
      </c>
      <c r="B106" t="s">
        <v>463</v>
      </c>
      <c r="C106" t="s">
        <v>795</v>
      </c>
      <c r="D106" t="s">
        <v>796</v>
      </c>
      <c r="E106">
        <v>14.7</v>
      </c>
      <c r="F106">
        <v>14</v>
      </c>
      <c r="G106">
        <v>12.9</v>
      </c>
      <c r="H106">
        <v>13.1</v>
      </c>
      <c r="I106">
        <v>13.1</v>
      </c>
      <c r="J106">
        <v>13.1</v>
      </c>
      <c r="K106">
        <v>13.6</v>
      </c>
      <c r="L106">
        <v>14.6</v>
      </c>
      <c r="M106">
        <v>15.1</v>
      </c>
      <c r="N106">
        <v>15</v>
      </c>
      <c r="O106">
        <v>14.7</v>
      </c>
      <c r="P106">
        <v>14.5</v>
      </c>
      <c r="Q106">
        <v>14.7</v>
      </c>
      <c r="R106">
        <v>15</v>
      </c>
      <c r="S106">
        <v>17.8</v>
      </c>
      <c r="T106">
        <v>18.399999999999999</v>
      </c>
      <c r="U106">
        <v>17.5</v>
      </c>
      <c r="V106">
        <v>16.7</v>
      </c>
      <c r="W106">
        <v>15.7</v>
      </c>
      <c r="X106">
        <v>15</v>
      </c>
      <c r="Y106">
        <v>13.9</v>
      </c>
      <c r="Z106">
        <v>13.3</v>
      </c>
      <c r="AA106">
        <v>12.5</v>
      </c>
      <c r="AB106">
        <v>11.9</v>
      </c>
      <c r="AC106">
        <v>11.8</v>
      </c>
      <c r="AD106">
        <v>12.2</v>
      </c>
      <c r="AE106">
        <v>12.1</v>
      </c>
      <c r="AF106">
        <v>11.9</v>
      </c>
      <c r="AG106">
        <v>11.7</v>
      </c>
      <c r="AH106">
        <v>11.8</v>
      </c>
      <c r="AI106">
        <v>12.1</v>
      </c>
      <c r="AJ106">
        <v>12.3</v>
      </c>
      <c r="AK106">
        <v>11.7</v>
      </c>
      <c r="AL106">
        <v>11.3</v>
      </c>
      <c r="AM106">
        <v>11.2</v>
      </c>
      <c r="AN106">
        <v>10.8</v>
      </c>
      <c r="AO106">
        <v>10.199999999999999</v>
      </c>
      <c r="AP106">
        <v>9.8000000000000007</v>
      </c>
      <c r="AQ106">
        <v>9.5</v>
      </c>
      <c r="AR106">
        <v>9.1999999999999993</v>
      </c>
      <c r="AS106">
        <v>9.6</v>
      </c>
      <c r="AT106">
        <v>9.5</v>
      </c>
      <c r="AU106">
        <v>9.5</v>
      </c>
      <c r="AV106">
        <v>9.3000000000000007</v>
      </c>
      <c r="AW106">
        <v>9.4</v>
      </c>
      <c r="AX106">
        <v>9.6999999999999993</v>
      </c>
      <c r="AY106">
        <v>9.9</v>
      </c>
      <c r="AZ106">
        <v>9.6999999999999993</v>
      </c>
      <c r="BA106">
        <v>9.9</v>
      </c>
      <c r="BB106">
        <v>9.6</v>
      </c>
      <c r="BC106">
        <v>9</v>
      </c>
      <c r="BD106">
        <v>8.8000000000000007</v>
      </c>
      <c r="BE106">
        <v>9.1</v>
      </c>
      <c r="BF106">
        <v>9</v>
      </c>
      <c r="BG106">
        <v>9.5</v>
      </c>
      <c r="BH106">
        <v>9.4</v>
      </c>
      <c r="BI106">
        <v>9.6999999999999993</v>
      </c>
      <c r="BJ106">
        <v>9.6999999999999993</v>
      </c>
      <c r="BK106">
        <v>9.6</v>
      </c>
      <c r="BL106">
        <v>9.5</v>
      </c>
    </row>
    <row r="107" spans="1:64" x14ac:dyDescent="0.2">
      <c r="A107" t="s">
        <v>464</v>
      </c>
      <c r="B107" t="s">
        <v>465</v>
      </c>
      <c r="C107" t="s">
        <v>795</v>
      </c>
      <c r="D107" t="s">
        <v>796</v>
      </c>
      <c r="E107">
        <v>32.559627478576672</v>
      </c>
      <c r="F107">
        <v>31.440858278259437</v>
      </c>
      <c r="G107">
        <v>37.636185923603655</v>
      </c>
      <c r="H107">
        <v>39.493745076727528</v>
      </c>
      <c r="I107">
        <v>37.740238145153278</v>
      </c>
      <c r="J107">
        <v>36.996164847924085</v>
      </c>
      <c r="K107">
        <v>35.734487371013984</v>
      </c>
      <c r="L107">
        <v>35.192056311722418</v>
      </c>
      <c r="M107">
        <v>35.50016474475192</v>
      </c>
      <c r="N107">
        <v>34.731127801151125</v>
      </c>
      <c r="O107">
        <v>34.268953749634512</v>
      </c>
      <c r="P107">
        <v>33.101449387947703</v>
      </c>
      <c r="Q107">
        <v>32.603270877724441</v>
      </c>
      <c r="R107">
        <v>31.782831982119827</v>
      </c>
      <c r="S107">
        <v>30.546063087989307</v>
      </c>
      <c r="T107">
        <v>29.742791201642234</v>
      </c>
      <c r="U107">
        <v>28.515998079530803</v>
      </c>
      <c r="V107">
        <v>28.034520614238879</v>
      </c>
      <c r="W107">
        <v>27.668536046753552</v>
      </c>
      <c r="X107">
        <v>27.380813156041409</v>
      </c>
      <c r="Y107">
        <v>27.379788290845418</v>
      </c>
      <c r="Z107">
        <v>28.125335111324457</v>
      </c>
      <c r="AA107">
        <v>28.427844134819004</v>
      </c>
      <c r="AB107">
        <v>27.580203442208756</v>
      </c>
      <c r="AC107">
        <v>27.213122237347925</v>
      </c>
      <c r="AD107">
        <v>27.276290614268568</v>
      </c>
      <c r="AE107">
        <v>27.464192560752753</v>
      </c>
      <c r="AF107">
        <v>27.399825538924038</v>
      </c>
      <c r="AG107">
        <v>26.663071549897222</v>
      </c>
      <c r="AH107">
        <v>25.946856950440797</v>
      </c>
      <c r="AI107">
        <v>25.331178469677702</v>
      </c>
      <c r="AJ107">
        <v>24.422156017444088</v>
      </c>
      <c r="AK107">
        <v>23.55408046109725</v>
      </c>
      <c r="AL107">
        <v>23.077944176998372</v>
      </c>
      <c r="AM107">
        <v>22.60792997033656</v>
      </c>
      <c r="AN107">
        <v>22.046084416748943</v>
      </c>
      <c r="AO107">
        <v>21.680030867120877</v>
      </c>
      <c r="AP107">
        <v>21.251892378590075</v>
      </c>
      <c r="AQ107">
        <v>20.697983600267328</v>
      </c>
      <c r="AR107">
        <v>20.117443833173692</v>
      </c>
      <c r="AS107">
        <v>19.770336613641216</v>
      </c>
      <c r="AT107">
        <v>19.368357792612692</v>
      </c>
      <c r="AU107">
        <v>19.040282537245748</v>
      </c>
      <c r="AV107">
        <v>18.755029117279733</v>
      </c>
      <c r="AW107">
        <v>18.567116907890945</v>
      </c>
      <c r="AX107">
        <v>18.427048651098435</v>
      </c>
      <c r="AY107">
        <v>18.186265347438798</v>
      </c>
      <c r="AZ107">
        <v>18.069749285816012</v>
      </c>
      <c r="BA107">
        <v>17.945862139475647</v>
      </c>
      <c r="BB107">
        <v>17.755617470519564</v>
      </c>
      <c r="BC107">
        <v>17.490159503404261</v>
      </c>
      <c r="BD107">
        <v>17.299452982124436</v>
      </c>
      <c r="BE107">
        <v>17.183510785394827</v>
      </c>
      <c r="BF107">
        <v>16.974183258275822</v>
      </c>
      <c r="BG107">
        <v>16.879343104308997</v>
      </c>
      <c r="BH107">
        <v>16.56100947784153</v>
      </c>
      <c r="BI107">
        <v>16.628950910282299</v>
      </c>
      <c r="BJ107">
        <v>16.265910607651353</v>
      </c>
      <c r="BK107">
        <v>15.63905756195402</v>
      </c>
      <c r="BL107">
        <v>15.31380529379302</v>
      </c>
    </row>
    <row r="108" spans="1:64" x14ac:dyDescent="0.2">
      <c r="A108" t="s">
        <v>466</v>
      </c>
      <c r="B108" t="s">
        <v>467</v>
      </c>
      <c r="C108" t="s">
        <v>795</v>
      </c>
      <c r="D108" t="s">
        <v>796</v>
      </c>
      <c r="E108">
        <v>34.95512641040586</v>
      </c>
      <c r="F108">
        <v>34.0438602426957</v>
      </c>
      <c r="G108">
        <v>39.20357054382751</v>
      </c>
      <c r="H108">
        <v>40.736888909087163</v>
      </c>
      <c r="I108">
        <v>39.264429577541719</v>
      </c>
      <c r="J108">
        <v>38.629997992177188</v>
      </c>
      <c r="K108">
        <v>37.564090456788755</v>
      </c>
      <c r="L108">
        <v>37.097566774785257</v>
      </c>
      <c r="M108">
        <v>37.337683541444406</v>
      </c>
      <c r="N108">
        <v>36.68444628778888</v>
      </c>
      <c r="O108">
        <v>36.286385671262074</v>
      </c>
      <c r="P108">
        <v>35.305019699608017</v>
      </c>
      <c r="Q108">
        <v>34.879950864849846</v>
      </c>
      <c r="R108">
        <v>34.189045061118442</v>
      </c>
      <c r="S108">
        <v>33.156111754932013</v>
      </c>
      <c r="T108">
        <v>32.486098251122833</v>
      </c>
      <c r="U108">
        <v>31.471005475368944</v>
      </c>
      <c r="V108">
        <v>31.075435104887724</v>
      </c>
      <c r="W108">
        <v>30.776059895594127</v>
      </c>
      <c r="X108">
        <v>30.532851445856885</v>
      </c>
      <c r="Y108">
        <v>30.524239949872968</v>
      </c>
      <c r="Z108">
        <v>31.131642597855599</v>
      </c>
      <c r="AA108">
        <v>31.362999605893986</v>
      </c>
      <c r="AB108">
        <v>30.647155115316068</v>
      </c>
      <c r="AC108">
        <v>30.324970895195264</v>
      </c>
      <c r="AD108">
        <v>30.345298695157766</v>
      </c>
      <c r="AE108">
        <v>30.457108090274932</v>
      </c>
      <c r="AF108">
        <v>30.350921386481645</v>
      </c>
      <c r="AG108">
        <v>29.689166061955927</v>
      </c>
      <c r="AH108">
        <v>29.042813408497906</v>
      </c>
      <c r="AI108">
        <v>28.492018007586545</v>
      </c>
      <c r="AJ108">
        <v>27.705296896936318</v>
      </c>
      <c r="AK108">
        <v>26.957445651068792</v>
      </c>
      <c r="AL108">
        <v>26.522698814413459</v>
      </c>
      <c r="AM108">
        <v>26.095244344463449</v>
      </c>
      <c r="AN108">
        <v>25.607299204918576</v>
      </c>
      <c r="AO108">
        <v>25.264880726220007</v>
      </c>
      <c r="AP108">
        <v>24.876052567414249</v>
      </c>
      <c r="AQ108">
        <v>24.38833637822669</v>
      </c>
      <c r="AR108">
        <v>23.886041907221969</v>
      </c>
      <c r="AS108">
        <v>23.566528964139266</v>
      </c>
      <c r="AT108">
        <v>23.206576491994642</v>
      </c>
      <c r="AU108">
        <v>22.913334340190765</v>
      </c>
      <c r="AV108">
        <v>22.6458740760357</v>
      </c>
      <c r="AW108">
        <v>22.466682371414244</v>
      </c>
      <c r="AX108">
        <v>22.316397764768748</v>
      </c>
      <c r="AY108">
        <v>22.094222919924444</v>
      </c>
      <c r="AZ108">
        <v>21.972626609941059</v>
      </c>
      <c r="BA108">
        <v>21.840613591386976</v>
      </c>
      <c r="BB108">
        <v>21.650833485101511</v>
      </c>
      <c r="BC108">
        <v>21.397513353742728</v>
      </c>
      <c r="BD108">
        <v>21.201758994822402</v>
      </c>
      <c r="BE108">
        <v>21.064377362320705</v>
      </c>
      <c r="BF108">
        <v>20.862610692845784</v>
      </c>
      <c r="BG108">
        <v>20.744003275696063</v>
      </c>
      <c r="BH108">
        <v>20.452717877782796</v>
      </c>
      <c r="BI108">
        <v>20.445529720720291</v>
      </c>
      <c r="BJ108">
        <v>20.114336276098754</v>
      </c>
      <c r="BK108">
        <v>19.601727835881654</v>
      </c>
      <c r="BL108">
        <v>19.312892792651521</v>
      </c>
    </row>
    <row r="109" spans="1:64" x14ac:dyDescent="0.2">
      <c r="A109" t="s">
        <v>468</v>
      </c>
      <c r="B109" t="s">
        <v>469</v>
      </c>
      <c r="C109" t="s">
        <v>795</v>
      </c>
      <c r="D109" t="s">
        <v>796</v>
      </c>
      <c r="E109">
        <v>47.059509818199984</v>
      </c>
      <c r="F109">
        <v>47.024242919523317</v>
      </c>
      <c r="G109">
        <v>46.964699459350896</v>
      </c>
      <c r="H109">
        <v>46.881365198345527</v>
      </c>
      <c r="I109">
        <v>46.777786091000408</v>
      </c>
      <c r="J109">
        <v>46.659681976592395</v>
      </c>
      <c r="K109">
        <v>46.533854283193286</v>
      </c>
      <c r="L109">
        <v>46.406945504929212</v>
      </c>
      <c r="M109">
        <v>46.283716027228834</v>
      </c>
      <c r="N109">
        <v>46.167419176206977</v>
      </c>
      <c r="O109">
        <v>46.056539144952268</v>
      </c>
      <c r="P109">
        <v>45.95828940586231</v>
      </c>
      <c r="Q109">
        <v>45.858084875554404</v>
      </c>
      <c r="R109">
        <v>45.756990675376393</v>
      </c>
      <c r="S109">
        <v>45.652785911545891</v>
      </c>
      <c r="T109">
        <v>45.546202587680526</v>
      </c>
      <c r="U109">
        <v>45.440508141644791</v>
      </c>
      <c r="V109">
        <v>45.333423938012984</v>
      </c>
      <c r="W109">
        <v>45.220444795001121</v>
      </c>
      <c r="X109">
        <v>45.05544366350567</v>
      </c>
      <c r="Y109">
        <v>44.881603753309911</v>
      </c>
      <c r="Z109">
        <v>44.704677348930367</v>
      </c>
      <c r="AA109">
        <v>44.505820690589729</v>
      </c>
      <c r="AB109">
        <v>44.264379166342188</v>
      </c>
      <c r="AC109">
        <v>44.017288376059085</v>
      </c>
      <c r="AD109">
        <v>43.727444019260027</v>
      </c>
      <c r="AE109">
        <v>43.390149409832702</v>
      </c>
      <c r="AF109">
        <v>42.988667982471796</v>
      </c>
      <c r="AG109">
        <v>42.532174948414465</v>
      </c>
      <c r="AH109">
        <v>42.054919727827432</v>
      </c>
      <c r="AI109">
        <v>41.635734900112951</v>
      </c>
      <c r="AJ109">
        <v>41.23886052869269</v>
      </c>
      <c r="AK109">
        <v>40.791938920764409</v>
      </c>
      <c r="AL109">
        <v>40.359437996333483</v>
      </c>
      <c r="AM109">
        <v>39.934459152931481</v>
      </c>
      <c r="AN109">
        <v>39.599473551949039</v>
      </c>
      <c r="AO109">
        <v>39.178522378509598</v>
      </c>
      <c r="AP109">
        <v>38.775318724859929</v>
      </c>
      <c r="AQ109">
        <v>38.374593033347658</v>
      </c>
      <c r="AR109">
        <v>37.99955581528036</v>
      </c>
      <c r="AS109">
        <v>37.606791743078588</v>
      </c>
      <c r="AT109">
        <v>37.221545745447223</v>
      </c>
      <c r="AU109">
        <v>36.872432090610125</v>
      </c>
      <c r="AV109">
        <v>36.488472787217972</v>
      </c>
      <c r="AW109">
        <v>36.159888006633906</v>
      </c>
      <c r="AX109">
        <v>35.795149062428528</v>
      </c>
      <c r="AY109">
        <v>35.458341064621465</v>
      </c>
      <c r="AZ109">
        <v>35.142127405952031</v>
      </c>
      <c r="BA109">
        <v>34.808991890075582</v>
      </c>
      <c r="BB109">
        <v>34.451003131494645</v>
      </c>
      <c r="BC109">
        <v>34.067346868846627</v>
      </c>
      <c r="BD109">
        <v>33.69265179308745</v>
      </c>
      <c r="BE109">
        <v>33.333124673954167</v>
      </c>
      <c r="BF109">
        <v>33.00383087944828</v>
      </c>
      <c r="BG109">
        <v>32.660260333283141</v>
      </c>
      <c r="BH109">
        <v>32.300157108378194</v>
      </c>
      <c r="BI109">
        <v>31.914073352121161</v>
      </c>
      <c r="BJ109">
        <v>31.526055857078724</v>
      </c>
      <c r="BK109">
        <v>31.191443068817165</v>
      </c>
      <c r="BL109">
        <v>30.84219609436774</v>
      </c>
    </row>
    <row r="110" spans="1:64" x14ac:dyDescent="0.2">
      <c r="A110" t="s">
        <v>470</v>
      </c>
      <c r="B110" t="s">
        <v>471</v>
      </c>
      <c r="C110" t="s">
        <v>795</v>
      </c>
      <c r="D110" t="s">
        <v>796</v>
      </c>
      <c r="E110">
        <v>45.454196181706919</v>
      </c>
      <c r="F110">
        <v>45.454642345730136</v>
      </c>
      <c r="G110">
        <v>45.408776433918788</v>
      </c>
      <c r="H110">
        <v>45.318943762131475</v>
      </c>
      <c r="I110">
        <v>45.193354735629242</v>
      </c>
      <c r="J110">
        <v>45.046862631067761</v>
      </c>
      <c r="K110">
        <v>44.895928053875025</v>
      </c>
      <c r="L110">
        <v>44.756911566578019</v>
      </c>
      <c r="M110">
        <v>44.641688607087389</v>
      </c>
      <c r="N110">
        <v>44.55735753100187</v>
      </c>
      <c r="O110">
        <v>44.499987165849632</v>
      </c>
      <c r="P110">
        <v>44.491543975503248</v>
      </c>
      <c r="Q110">
        <v>44.489935054330992</v>
      </c>
      <c r="R110">
        <v>44.496222438703818</v>
      </c>
      <c r="S110">
        <v>44.500727716578488</v>
      </c>
      <c r="T110">
        <v>44.494955680686758</v>
      </c>
      <c r="U110">
        <v>44.475276279712077</v>
      </c>
      <c r="V110">
        <v>44.436699560027549</v>
      </c>
      <c r="W110">
        <v>44.377136039928189</v>
      </c>
      <c r="X110">
        <v>44.172009851683931</v>
      </c>
      <c r="Y110">
        <v>44.016476034570594</v>
      </c>
      <c r="Z110">
        <v>43.957821463067958</v>
      </c>
      <c r="AA110">
        <v>43.805085721046119</v>
      </c>
      <c r="AB110">
        <v>43.651890745574619</v>
      </c>
      <c r="AC110">
        <v>43.526819437170907</v>
      </c>
      <c r="AD110">
        <v>43.404268615096697</v>
      </c>
      <c r="AE110">
        <v>43.200503365703817</v>
      </c>
      <c r="AF110">
        <v>42.868426259844405</v>
      </c>
      <c r="AG110">
        <v>42.425527923776812</v>
      </c>
      <c r="AH110">
        <v>41.940208648033938</v>
      </c>
      <c r="AI110">
        <v>41.601092206546816</v>
      </c>
      <c r="AJ110">
        <v>41.292070015169315</v>
      </c>
      <c r="AK110">
        <v>40.809470066629842</v>
      </c>
      <c r="AL110">
        <v>40.328609404884972</v>
      </c>
      <c r="AM110">
        <v>39.818545692701321</v>
      </c>
      <c r="AN110">
        <v>39.512510655248192</v>
      </c>
      <c r="AO110">
        <v>39.00040022370807</v>
      </c>
      <c r="AP110">
        <v>38.548822639519209</v>
      </c>
      <c r="AQ110">
        <v>38.079043348909039</v>
      </c>
      <c r="AR110">
        <v>37.699245785103471</v>
      </c>
      <c r="AS110">
        <v>37.315950847820254</v>
      </c>
      <c r="AT110">
        <v>36.948123700330655</v>
      </c>
      <c r="AU110">
        <v>36.68750582786425</v>
      </c>
      <c r="AV110">
        <v>36.325696925848789</v>
      </c>
      <c r="AW110">
        <v>36.114757770890584</v>
      </c>
      <c r="AX110">
        <v>35.8134309748608</v>
      </c>
      <c r="AY110">
        <v>35.58702915596394</v>
      </c>
      <c r="AZ110">
        <v>35.43842771587115</v>
      </c>
      <c r="BA110">
        <v>35.238585909984657</v>
      </c>
      <c r="BB110">
        <v>34.951893272340413</v>
      </c>
      <c r="BC110">
        <v>34.575635866738239</v>
      </c>
      <c r="BD110">
        <v>34.229916237884623</v>
      </c>
      <c r="BE110">
        <v>33.912183400591744</v>
      </c>
      <c r="BF110">
        <v>33.680167990426497</v>
      </c>
      <c r="BG110">
        <v>33.38117550391668</v>
      </c>
      <c r="BH110">
        <v>33.030547037275284</v>
      </c>
      <c r="BI110">
        <v>32.604158667869875</v>
      </c>
      <c r="BJ110">
        <v>32.162558593390457</v>
      </c>
      <c r="BK110">
        <v>31.833260848357526</v>
      </c>
      <c r="BL110">
        <v>31.485150393301517</v>
      </c>
    </row>
    <row r="111" spans="1:64" x14ac:dyDescent="0.2">
      <c r="A111" t="s">
        <v>472</v>
      </c>
      <c r="B111" t="s">
        <v>473</v>
      </c>
      <c r="C111" t="s">
        <v>795</v>
      </c>
      <c r="D111" t="s">
        <v>796</v>
      </c>
      <c r="E111">
        <v>44.548999999999999</v>
      </c>
      <c r="F111">
        <v>44.261000000000003</v>
      </c>
      <c r="G111">
        <v>43.914000000000001</v>
      </c>
      <c r="H111">
        <v>43.529000000000003</v>
      </c>
      <c r="I111">
        <v>43.12</v>
      </c>
      <c r="J111">
        <v>42.69</v>
      </c>
      <c r="K111">
        <v>42.232999999999997</v>
      </c>
      <c r="L111">
        <v>41.734999999999999</v>
      </c>
      <c r="M111">
        <v>41.189</v>
      </c>
      <c r="N111">
        <v>40.6</v>
      </c>
      <c r="O111">
        <v>39.972999999999999</v>
      </c>
      <c r="P111">
        <v>39.317999999999998</v>
      </c>
      <c r="Q111">
        <v>38.646000000000001</v>
      </c>
      <c r="R111">
        <v>37.966000000000001</v>
      </c>
      <c r="S111">
        <v>37.286999999999999</v>
      </c>
      <c r="T111">
        <v>36.616999999999997</v>
      </c>
      <c r="U111">
        <v>35.965000000000003</v>
      </c>
      <c r="V111">
        <v>35.326999999999998</v>
      </c>
      <c r="W111">
        <v>34.697000000000003</v>
      </c>
      <c r="X111">
        <v>34.069000000000003</v>
      </c>
      <c r="Y111">
        <v>33.424999999999997</v>
      </c>
      <c r="Z111">
        <v>32.746000000000002</v>
      </c>
      <c r="AA111">
        <v>32.020000000000003</v>
      </c>
      <c r="AB111">
        <v>31.245999999999999</v>
      </c>
      <c r="AC111">
        <v>30.431000000000001</v>
      </c>
      <c r="AD111">
        <v>29.591999999999999</v>
      </c>
      <c r="AE111">
        <v>28.754000000000001</v>
      </c>
      <c r="AF111">
        <v>27.943000000000001</v>
      </c>
      <c r="AG111">
        <v>27.178999999999998</v>
      </c>
      <c r="AH111">
        <v>26.471</v>
      </c>
      <c r="AI111">
        <v>25.812999999999999</v>
      </c>
      <c r="AJ111">
        <v>25.189</v>
      </c>
      <c r="AK111">
        <v>24.581</v>
      </c>
      <c r="AL111">
        <v>23.983000000000001</v>
      </c>
      <c r="AM111">
        <v>23.405999999999999</v>
      </c>
      <c r="AN111">
        <v>22.876999999999999</v>
      </c>
      <c r="AO111">
        <v>22.434999999999999</v>
      </c>
      <c r="AP111">
        <v>22.103000000000002</v>
      </c>
      <c r="AQ111">
        <v>21.89</v>
      </c>
      <c r="AR111">
        <v>21.788</v>
      </c>
      <c r="AS111">
        <v>21.773</v>
      </c>
      <c r="AT111">
        <v>21.812000000000001</v>
      </c>
      <c r="AU111">
        <v>21.86</v>
      </c>
      <c r="AV111">
        <v>21.88</v>
      </c>
      <c r="AW111">
        <v>21.852</v>
      </c>
      <c r="AX111">
        <v>21.765000000000001</v>
      </c>
      <c r="AY111">
        <v>21.623999999999999</v>
      </c>
      <c r="AZ111">
        <v>21.448</v>
      </c>
      <c r="BA111">
        <v>21.251000000000001</v>
      </c>
      <c r="BB111">
        <v>21.033999999999999</v>
      </c>
      <c r="BC111">
        <v>20.795000000000002</v>
      </c>
      <c r="BD111">
        <v>20.526</v>
      </c>
      <c r="BE111">
        <v>20.225000000000001</v>
      </c>
      <c r="BF111">
        <v>19.893000000000001</v>
      </c>
      <c r="BG111">
        <v>19.536999999999999</v>
      </c>
      <c r="BH111">
        <v>19.164999999999999</v>
      </c>
      <c r="BI111">
        <v>18.79</v>
      </c>
      <c r="BJ111">
        <v>18.422000000000001</v>
      </c>
      <c r="BK111">
        <v>18.071999999999999</v>
      </c>
      <c r="BL111">
        <v>17.745999999999999</v>
      </c>
    </row>
    <row r="112" spans="1:64" x14ac:dyDescent="0.2">
      <c r="A112" t="s">
        <v>474</v>
      </c>
      <c r="B112" t="s">
        <v>475</v>
      </c>
      <c r="C112" t="s">
        <v>795</v>
      </c>
      <c r="D112" t="s">
        <v>796</v>
      </c>
      <c r="E112">
        <v>47.807524971708574</v>
      </c>
      <c r="F112">
        <v>47.755286244388564</v>
      </c>
      <c r="G112">
        <v>47.689273406329519</v>
      </c>
      <c r="H112">
        <v>47.608963571889383</v>
      </c>
      <c r="I112">
        <v>47.515603041428378</v>
      </c>
      <c r="J112">
        <v>47.410601585177119</v>
      </c>
      <c r="K112">
        <v>47.296216484041253</v>
      </c>
      <c r="L112">
        <v>47.174676311577976</v>
      </c>
      <c r="M112">
        <v>47.047634204538525</v>
      </c>
      <c r="N112">
        <v>46.916808656288431</v>
      </c>
      <c r="O112">
        <v>46.782264972120487</v>
      </c>
      <c r="P112">
        <v>46.643213746718473</v>
      </c>
      <c r="Q112">
        <v>46.498964084341836</v>
      </c>
      <c r="R112">
        <v>46.34953419879902</v>
      </c>
      <c r="S112">
        <v>46.196363088530049</v>
      </c>
      <c r="T112">
        <v>46.044432051552832</v>
      </c>
      <c r="U112">
        <v>45.900246277449156</v>
      </c>
      <c r="V112">
        <v>45.76282312891</v>
      </c>
      <c r="W112">
        <v>45.62651172153295</v>
      </c>
      <c r="X112">
        <v>45.483184160380617</v>
      </c>
      <c r="Y112">
        <v>45.302717416824684</v>
      </c>
      <c r="Z112">
        <v>45.068764602366024</v>
      </c>
      <c r="AA112">
        <v>44.849054052608288</v>
      </c>
      <c r="AB112">
        <v>44.565717271650364</v>
      </c>
      <c r="AC112">
        <v>44.25958394307775</v>
      </c>
      <c r="AD112">
        <v>43.887646281217869</v>
      </c>
      <c r="AE112">
        <v>43.484484350844717</v>
      </c>
      <c r="AF112">
        <v>43.048676723608665</v>
      </c>
      <c r="AG112">
        <v>42.585525306769384</v>
      </c>
      <c r="AH112">
        <v>42.112407438169797</v>
      </c>
      <c r="AI112">
        <v>41.653124370519436</v>
      </c>
      <c r="AJ112">
        <v>41.212159952372225</v>
      </c>
      <c r="AK112">
        <v>40.783144786706664</v>
      </c>
      <c r="AL112">
        <v>40.374885868973237</v>
      </c>
      <c r="AM112">
        <v>39.992506929852141</v>
      </c>
      <c r="AN112">
        <v>39.642992240574294</v>
      </c>
      <c r="AO112">
        <v>39.26769266581276</v>
      </c>
      <c r="AP112">
        <v>38.88879578899234</v>
      </c>
      <c r="AQ112">
        <v>38.522803320805863</v>
      </c>
      <c r="AR112">
        <v>38.150178201080472</v>
      </c>
      <c r="AS112">
        <v>37.752672398676339</v>
      </c>
      <c r="AT112">
        <v>37.358592042357436</v>
      </c>
      <c r="AU112">
        <v>36.965037758496763</v>
      </c>
      <c r="AV112">
        <v>36.569869806686512</v>
      </c>
      <c r="AW112">
        <v>36.182432463160737</v>
      </c>
      <c r="AX112">
        <v>35.786022262622666</v>
      </c>
      <c r="AY112">
        <v>35.394090883076906</v>
      </c>
      <c r="AZ112">
        <v>34.994156444863371</v>
      </c>
      <c r="BA112">
        <v>34.594254877382582</v>
      </c>
      <c r="BB112">
        <v>34.200333430155666</v>
      </c>
      <c r="BC112">
        <v>33.812400439229599</v>
      </c>
      <c r="BD112">
        <v>33.422633045764854</v>
      </c>
      <c r="BE112">
        <v>33.041623787059237</v>
      </c>
      <c r="BF112">
        <v>32.662810385524388</v>
      </c>
      <c r="BG112">
        <v>32.296164614340185</v>
      </c>
      <c r="BH112">
        <v>31.93087945399699</v>
      </c>
      <c r="BI112">
        <v>31.56487758883793</v>
      </c>
      <c r="BJ112">
        <v>31.203779119259853</v>
      </c>
      <c r="BK112">
        <v>30.866465405663263</v>
      </c>
      <c r="BL112">
        <v>30.516675283944547</v>
      </c>
    </row>
    <row r="113" spans="1:64" x14ac:dyDescent="0.2">
      <c r="A113" t="s">
        <v>476</v>
      </c>
      <c r="B113" t="s">
        <v>477</v>
      </c>
      <c r="C113" t="s">
        <v>795</v>
      </c>
      <c r="D113" t="s">
        <v>796</v>
      </c>
      <c r="E113">
        <v>14.1</v>
      </c>
      <c r="F113">
        <v>13.8</v>
      </c>
      <c r="G113">
        <v>14.1</v>
      </c>
      <c r="H113">
        <v>14.8</v>
      </c>
      <c r="I113">
        <v>14.4</v>
      </c>
      <c r="J113">
        <v>14.9</v>
      </c>
      <c r="K113">
        <v>12.7</v>
      </c>
      <c r="L113">
        <v>14</v>
      </c>
      <c r="M113">
        <v>13.7</v>
      </c>
      <c r="N113">
        <v>15.3</v>
      </c>
      <c r="O113">
        <v>16.899999999999999</v>
      </c>
      <c r="P113">
        <v>14.3</v>
      </c>
      <c r="Q113">
        <v>15</v>
      </c>
      <c r="R113">
        <v>14.4</v>
      </c>
      <c r="S113">
        <v>12.9</v>
      </c>
      <c r="T113">
        <v>11.7</v>
      </c>
      <c r="U113">
        <v>11.9</v>
      </c>
      <c r="V113">
        <v>10.9</v>
      </c>
      <c r="W113">
        <v>11.1</v>
      </c>
      <c r="X113">
        <v>11.9</v>
      </c>
      <c r="Y113">
        <v>11.5</v>
      </c>
      <c r="AD113">
        <v>11.2</v>
      </c>
      <c r="AG113">
        <v>11.7</v>
      </c>
      <c r="AH113">
        <v>12.1</v>
      </c>
      <c r="AJ113">
        <v>12.8</v>
      </c>
      <c r="AK113">
        <v>12.2</v>
      </c>
      <c r="AM113">
        <v>13.7</v>
      </c>
      <c r="AO113">
        <v>11.6</v>
      </c>
      <c r="AU113">
        <v>11.4</v>
      </c>
      <c r="AX113">
        <v>11.4</v>
      </c>
      <c r="AZ113">
        <v>11.4</v>
      </c>
    </row>
    <row r="114" spans="1:64" x14ac:dyDescent="0.2">
      <c r="A114" t="s">
        <v>478</v>
      </c>
      <c r="B114" t="s">
        <v>479</v>
      </c>
      <c r="C114" t="s">
        <v>795</v>
      </c>
      <c r="D114" t="s">
        <v>796</v>
      </c>
      <c r="E114">
        <v>41.994999999999997</v>
      </c>
      <c r="F114">
        <v>41.749000000000002</v>
      </c>
      <c r="G114">
        <v>41.484000000000002</v>
      </c>
      <c r="H114">
        <v>41.2</v>
      </c>
      <c r="I114">
        <v>40.898000000000003</v>
      </c>
      <c r="J114">
        <v>40.587000000000003</v>
      </c>
      <c r="K114">
        <v>40.274000000000001</v>
      </c>
      <c r="L114">
        <v>39.968000000000004</v>
      </c>
      <c r="M114">
        <v>39.671999999999997</v>
      </c>
      <c r="N114">
        <v>39.387999999999998</v>
      </c>
      <c r="O114">
        <v>39.107999999999997</v>
      </c>
      <c r="P114">
        <v>38.822000000000003</v>
      </c>
      <c r="Q114">
        <v>38.521000000000001</v>
      </c>
      <c r="R114">
        <v>38.201999999999998</v>
      </c>
      <c r="S114">
        <v>37.866</v>
      </c>
      <c r="T114">
        <v>37.527999999999999</v>
      </c>
      <c r="U114">
        <v>37.204999999999998</v>
      </c>
      <c r="V114">
        <v>36.908999999999999</v>
      </c>
      <c r="W114">
        <v>36.643000000000001</v>
      </c>
      <c r="X114">
        <v>36.401000000000003</v>
      </c>
      <c r="Y114">
        <v>36.167000000000002</v>
      </c>
      <c r="Z114">
        <v>35.917999999999999</v>
      </c>
      <c r="AA114">
        <v>35.631</v>
      </c>
      <c r="AB114">
        <v>35.289000000000001</v>
      </c>
      <c r="AC114">
        <v>34.886000000000003</v>
      </c>
      <c r="AD114">
        <v>34.417999999999999</v>
      </c>
      <c r="AE114">
        <v>33.89</v>
      </c>
      <c r="AF114">
        <v>33.32</v>
      </c>
      <c r="AG114">
        <v>32.725999999999999</v>
      </c>
      <c r="AH114">
        <v>32.121000000000002</v>
      </c>
      <c r="AI114">
        <v>31.516999999999999</v>
      </c>
      <c r="AJ114">
        <v>30.923999999999999</v>
      </c>
      <c r="AK114">
        <v>30.347999999999999</v>
      </c>
      <c r="AL114">
        <v>29.792000000000002</v>
      </c>
      <c r="AM114">
        <v>29.257999999999999</v>
      </c>
      <c r="AN114">
        <v>28.748999999999999</v>
      </c>
      <c r="AO114">
        <v>28.262</v>
      </c>
      <c r="AP114">
        <v>27.789000000000001</v>
      </c>
      <c r="AQ114">
        <v>27.324000000000002</v>
      </c>
      <c r="AR114">
        <v>26.861000000000001</v>
      </c>
      <c r="AS114">
        <v>26.401</v>
      </c>
      <c r="AT114">
        <v>25.943999999999999</v>
      </c>
      <c r="AU114">
        <v>25.489000000000001</v>
      </c>
      <c r="AV114">
        <v>25.033999999999999</v>
      </c>
      <c r="AW114">
        <v>24.571000000000002</v>
      </c>
      <c r="AX114">
        <v>24.087</v>
      </c>
      <c r="AY114">
        <v>23.564</v>
      </c>
      <c r="AZ114">
        <v>22.995999999999999</v>
      </c>
      <c r="BA114">
        <v>22.39</v>
      </c>
      <c r="BB114">
        <v>21.754999999999999</v>
      </c>
      <c r="BC114">
        <v>21.114000000000001</v>
      </c>
      <c r="BD114">
        <v>20.495000000000001</v>
      </c>
      <c r="BE114">
        <v>19.922999999999998</v>
      </c>
      <c r="BF114">
        <v>19.416</v>
      </c>
      <c r="BG114">
        <v>18.984000000000002</v>
      </c>
      <c r="BH114">
        <v>18.625</v>
      </c>
      <c r="BI114">
        <v>18.332000000000001</v>
      </c>
      <c r="BJ114">
        <v>18.082999999999998</v>
      </c>
      <c r="BK114">
        <v>17.856999999999999</v>
      </c>
      <c r="BL114">
        <v>17.643999999999998</v>
      </c>
    </row>
    <row r="115" spans="1:64" x14ac:dyDescent="0.2">
      <c r="A115" t="s">
        <v>480</v>
      </c>
      <c r="B115" t="s">
        <v>481</v>
      </c>
      <c r="C115" t="s">
        <v>795</v>
      </c>
      <c r="D115" t="s">
        <v>796</v>
      </c>
    </row>
    <row r="116" spans="1:64" x14ac:dyDescent="0.2">
      <c r="A116" t="s">
        <v>482</v>
      </c>
      <c r="B116" t="s">
        <v>483</v>
      </c>
      <c r="C116" t="s">
        <v>795</v>
      </c>
      <c r="D116" t="s">
        <v>796</v>
      </c>
      <c r="E116">
        <v>21.5</v>
      </c>
      <c r="F116">
        <v>21.2</v>
      </c>
      <c r="G116">
        <v>21.8</v>
      </c>
      <c r="H116">
        <v>22.2</v>
      </c>
      <c r="I116">
        <v>22.4</v>
      </c>
      <c r="J116">
        <v>22.1</v>
      </c>
      <c r="K116">
        <v>21.5</v>
      </c>
      <c r="L116">
        <v>21.1</v>
      </c>
      <c r="M116">
        <v>20.9</v>
      </c>
      <c r="N116">
        <v>21.5</v>
      </c>
      <c r="O116">
        <v>21.8</v>
      </c>
      <c r="P116">
        <v>22.6</v>
      </c>
      <c r="Q116">
        <v>22.6</v>
      </c>
      <c r="R116">
        <v>22.3</v>
      </c>
      <c r="S116">
        <v>22</v>
      </c>
      <c r="T116">
        <v>21.1</v>
      </c>
      <c r="U116">
        <v>20.9</v>
      </c>
      <c r="V116">
        <v>21</v>
      </c>
      <c r="W116">
        <v>21.1</v>
      </c>
      <c r="X116">
        <v>21.5</v>
      </c>
      <c r="Y116">
        <v>21.7</v>
      </c>
      <c r="Z116">
        <v>20.9</v>
      </c>
      <c r="AA116">
        <v>20.3</v>
      </c>
      <c r="AB116">
        <v>19.100000000000001</v>
      </c>
      <c r="AC116">
        <v>18.100000000000001</v>
      </c>
      <c r="AD116">
        <v>17.600000000000001</v>
      </c>
      <c r="AE116">
        <v>17.399999999999999</v>
      </c>
      <c r="AF116">
        <v>16.5</v>
      </c>
      <c r="AG116">
        <v>15.5</v>
      </c>
      <c r="AH116">
        <v>14.8</v>
      </c>
      <c r="AI116">
        <v>15.1</v>
      </c>
      <c r="AJ116">
        <v>14.9</v>
      </c>
      <c r="AK116">
        <v>14.4</v>
      </c>
      <c r="AL116">
        <v>13.8</v>
      </c>
      <c r="AM116">
        <v>13.4</v>
      </c>
      <c r="AN116">
        <v>13.5</v>
      </c>
      <c r="AO116">
        <v>13.9</v>
      </c>
      <c r="AP116">
        <v>14.4</v>
      </c>
      <c r="AQ116">
        <v>14.5</v>
      </c>
      <c r="AR116">
        <v>14.4</v>
      </c>
      <c r="AS116">
        <v>14.4</v>
      </c>
      <c r="AT116">
        <v>15</v>
      </c>
      <c r="AU116">
        <v>15.4</v>
      </c>
      <c r="AV116">
        <v>15.4</v>
      </c>
      <c r="AW116">
        <v>15.2</v>
      </c>
      <c r="AX116">
        <v>14.8</v>
      </c>
      <c r="AY116">
        <v>15.3</v>
      </c>
      <c r="AZ116">
        <v>16.2</v>
      </c>
      <c r="BA116">
        <v>16.7</v>
      </c>
      <c r="BB116">
        <v>16.7</v>
      </c>
      <c r="BC116">
        <v>16.5</v>
      </c>
      <c r="BD116">
        <v>16.2</v>
      </c>
      <c r="BE116">
        <v>15.6</v>
      </c>
      <c r="BF116">
        <v>14.9</v>
      </c>
      <c r="BG116">
        <v>14.4</v>
      </c>
      <c r="BH116">
        <v>13.9</v>
      </c>
      <c r="BI116">
        <v>13.4</v>
      </c>
      <c r="BJ116">
        <v>12.9</v>
      </c>
      <c r="BK116">
        <v>12.5</v>
      </c>
      <c r="BL116">
        <v>12.1</v>
      </c>
    </row>
    <row r="117" spans="1:64" x14ac:dyDescent="0.2">
      <c r="A117" t="s">
        <v>484</v>
      </c>
      <c r="B117" t="s">
        <v>485</v>
      </c>
      <c r="C117" t="s">
        <v>795</v>
      </c>
      <c r="D117" t="s">
        <v>796</v>
      </c>
      <c r="E117">
        <v>47.77</v>
      </c>
      <c r="F117">
        <v>47.225999999999999</v>
      </c>
      <c r="G117">
        <v>46.658999999999999</v>
      </c>
      <c r="H117">
        <v>46.076000000000001</v>
      </c>
      <c r="I117">
        <v>45.488999999999997</v>
      </c>
      <c r="J117">
        <v>44.898000000000003</v>
      </c>
      <c r="K117">
        <v>44.3</v>
      </c>
      <c r="L117">
        <v>43.698999999999998</v>
      </c>
      <c r="M117">
        <v>43.113999999999997</v>
      </c>
      <c r="N117">
        <v>42.566000000000003</v>
      </c>
      <c r="O117">
        <v>42.093000000000004</v>
      </c>
      <c r="P117">
        <v>41.731999999999999</v>
      </c>
      <c r="Q117">
        <v>41.505000000000003</v>
      </c>
      <c r="R117">
        <v>41.42</v>
      </c>
      <c r="S117">
        <v>41.475999999999999</v>
      </c>
      <c r="T117">
        <v>41.688000000000002</v>
      </c>
      <c r="U117">
        <v>42.064999999999998</v>
      </c>
      <c r="V117">
        <v>42.566000000000003</v>
      </c>
      <c r="W117">
        <v>43.125999999999998</v>
      </c>
      <c r="X117">
        <v>43.67</v>
      </c>
      <c r="Y117">
        <v>44.107999999999997</v>
      </c>
      <c r="Z117">
        <v>44.348999999999997</v>
      </c>
      <c r="AA117">
        <v>44.328000000000003</v>
      </c>
      <c r="AB117">
        <v>43.994</v>
      </c>
      <c r="AC117">
        <v>43.31</v>
      </c>
      <c r="AD117">
        <v>42.234999999999999</v>
      </c>
      <c r="AE117">
        <v>40.747</v>
      </c>
      <c r="AF117">
        <v>38.911999999999999</v>
      </c>
      <c r="AG117">
        <v>36.817</v>
      </c>
      <c r="AH117">
        <v>34.543999999999997</v>
      </c>
      <c r="AI117">
        <v>32.183</v>
      </c>
      <c r="AJ117">
        <v>29.823</v>
      </c>
      <c r="AK117">
        <v>27.542000000000002</v>
      </c>
      <c r="AL117">
        <v>25.419</v>
      </c>
      <c r="AM117">
        <v>23.52</v>
      </c>
      <c r="AN117">
        <v>21.9</v>
      </c>
      <c r="AO117">
        <v>20.581</v>
      </c>
      <c r="AP117">
        <v>19.527999999999999</v>
      </c>
      <c r="AQ117">
        <v>18.7</v>
      </c>
      <c r="AR117">
        <v>18.081</v>
      </c>
      <c r="AS117">
        <v>17.654</v>
      </c>
      <c r="AT117">
        <v>17.398</v>
      </c>
      <c r="AU117">
        <v>17.277999999999999</v>
      </c>
      <c r="AV117">
        <v>17.259</v>
      </c>
      <c r="AW117">
        <v>17.309000000000001</v>
      </c>
      <c r="AX117">
        <v>17.401</v>
      </c>
      <c r="AY117">
        <v>17.52</v>
      </c>
      <c r="AZ117">
        <v>17.663</v>
      </c>
      <c r="BA117">
        <v>17.823</v>
      </c>
      <c r="BB117">
        <v>17.986000000000001</v>
      </c>
      <c r="BC117">
        <v>18.154</v>
      </c>
      <c r="BD117">
        <v>18.335000000000001</v>
      </c>
      <c r="BE117">
        <v>18.533000000000001</v>
      </c>
      <c r="BF117">
        <v>18.739000000000001</v>
      </c>
      <c r="BG117">
        <v>18.93</v>
      </c>
      <c r="BH117">
        <v>19.065999999999999</v>
      </c>
      <c r="BI117">
        <v>19.102</v>
      </c>
      <c r="BJ117">
        <v>19.010999999999999</v>
      </c>
      <c r="BK117">
        <v>18.783000000000001</v>
      </c>
      <c r="BL117">
        <v>18.420000000000002</v>
      </c>
    </row>
    <row r="118" spans="1:64" x14ac:dyDescent="0.2">
      <c r="A118" t="s">
        <v>486</v>
      </c>
      <c r="B118" t="s">
        <v>487</v>
      </c>
      <c r="C118" t="s">
        <v>795</v>
      </c>
      <c r="D118" t="s">
        <v>796</v>
      </c>
      <c r="E118">
        <v>42.164000000000001</v>
      </c>
      <c r="F118">
        <v>42.542000000000002</v>
      </c>
      <c r="G118">
        <v>43.167000000000002</v>
      </c>
      <c r="H118">
        <v>43.936</v>
      </c>
      <c r="I118">
        <v>44.738999999999997</v>
      </c>
      <c r="J118">
        <v>45.453000000000003</v>
      </c>
      <c r="K118">
        <v>45.97</v>
      </c>
      <c r="L118">
        <v>46.258000000000003</v>
      </c>
      <c r="M118">
        <v>46.301000000000002</v>
      </c>
      <c r="N118">
        <v>46.088000000000001</v>
      </c>
      <c r="O118">
        <v>45.643999999999998</v>
      </c>
      <c r="P118">
        <v>45.027999999999999</v>
      </c>
      <c r="Q118">
        <v>44.332999999999998</v>
      </c>
      <c r="R118">
        <v>43.642000000000003</v>
      </c>
      <c r="S118">
        <v>42.994</v>
      </c>
      <c r="T118">
        <v>42.408999999999999</v>
      </c>
      <c r="U118">
        <v>41.881</v>
      </c>
      <c r="V118">
        <v>41.381999999999998</v>
      </c>
      <c r="W118">
        <v>40.890999999999998</v>
      </c>
      <c r="X118">
        <v>40.414999999999999</v>
      </c>
      <c r="Y118">
        <v>39.970999999999997</v>
      </c>
      <c r="Z118">
        <v>39.575000000000003</v>
      </c>
      <c r="AA118">
        <v>39.24</v>
      </c>
      <c r="AB118">
        <v>38.969000000000001</v>
      </c>
      <c r="AC118">
        <v>38.756999999999998</v>
      </c>
      <c r="AD118">
        <v>38.588000000000001</v>
      </c>
      <c r="AE118">
        <v>38.442999999999998</v>
      </c>
      <c r="AF118">
        <v>38.298000000000002</v>
      </c>
      <c r="AG118">
        <v>38.137</v>
      </c>
      <c r="AH118">
        <v>37.954000000000001</v>
      </c>
      <c r="AI118">
        <v>37.755000000000003</v>
      </c>
      <c r="AJ118">
        <v>37.557000000000002</v>
      </c>
      <c r="AK118">
        <v>37.375999999999998</v>
      </c>
      <c r="AL118">
        <v>37.219000000000001</v>
      </c>
      <c r="AM118">
        <v>37.082999999999998</v>
      </c>
      <c r="AN118">
        <v>36.953000000000003</v>
      </c>
      <c r="AO118">
        <v>36.808</v>
      </c>
      <c r="AP118">
        <v>36.630000000000003</v>
      </c>
      <c r="AQ118">
        <v>36.406999999999996</v>
      </c>
      <c r="AR118">
        <v>36.136000000000003</v>
      </c>
      <c r="AS118">
        <v>35.820999999999998</v>
      </c>
      <c r="AT118">
        <v>35.47</v>
      </c>
      <c r="AU118">
        <v>35.103999999999999</v>
      </c>
      <c r="AV118">
        <v>34.741999999999997</v>
      </c>
      <c r="AW118">
        <v>34.396000000000001</v>
      </c>
      <c r="AX118">
        <v>34.091999999999999</v>
      </c>
      <c r="AY118">
        <v>33.853999999999999</v>
      </c>
      <c r="AZ118">
        <v>33.680999999999997</v>
      </c>
      <c r="BA118">
        <v>33.558</v>
      </c>
      <c r="BB118">
        <v>33.463999999999999</v>
      </c>
      <c r="BC118">
        <v>33.348999999999997</v>
      </c>
      <c r="BD118">
        <v>33.152000000000001</v>
      </c>
      <c r="BE118">
        <v>32.834000000000003</v>
      </c>
      <c r="BF118">
        <v>32.378</v>
      </c>
      <c r="BG118">
        <v>31.791</v>
      </c>
      <c r="BH118">
        <v>31.109000000000002</v>
      </c>
      <c r="BI118">
        <v>30.388000000000002</v>
      </c>
      <c r="BJ118">
        <v>29.693000000000001</v>
      </c>
      <c r="BK118">
        <v>29.074999999999999</v>
      </c>
      <c r="BL118">
        <v>28.556000000000001</v>
      </c>
    </row>
    <row r="119" spans="1:64" x14ac:dyDescent="0.2">
      <c r="A119" t="s">
        <v>488</v>
      </c>
      <c r="B119" t="s">
        <v>489</v>
      </c>
      <c r="C119" t="s">
        <v>795</v>
      </c>
      <c r="D119" t="s">
        <v>796</v>
      </c>
      <c r="E119">
        <v>28</v>
      </c>
      <c r="F119">
        <v>25.5</v>
      </c>
      <c r="G119">
        <v>25.8</v>
      </c>
      <c r="H119">
        <v>26</v>
      </c>
      <c r="I119">
        <v>25.3</v>
      </c>
      <c r="J119">
        <v>24.6</v>
      </c>
      <c r="K119">
        <v>24</v>
      </c>
      <c r="L119">
        <v>22.2</v>
      </c>
      <c r="M119">
        <v>21</v>
      </c>
      <c r="N119">
        <v>20.7</v>
      </c>
      <c r="O119">
        <v>19.7</v>
      </c>
      <c r="P119">
        <v>20.8</v>
      </c>
      <c r="Q119">
        <v>22.4</v>
      </c>
      <c r="R119">
        <v>21.7</v>
      </c>
      <c r="S119">
        <v>19.899999999999999</v>
      </c>
      <c r="T119">
        <v>20.100000000000001</v>
      </c>
      <c r="U119">
        <v>19.5</v>
      </c>
      <c r="V119">
        <v>18</v>
      </c>
      <c r="W119">
        <v>18.600000000000001</v>
      </c>
      <c r="X119">
        <v>19.8</v>
      </c>
      <c r="Y119">
        <v>19.8</v>
      </c>
      <c r="Z119">
        <v>18.8</v>
      </c>
      <c r="AA119">
        <v>18.5</v>
      </c>
      <c r="AB119">
        <v>18.399999999999999</v>
      </c>
      <c r="AC119">
        <v>17.2</v>
      </c>
      <c r="AD119">
        <v>16</v>
      </c>
      <c r="AE119">
        <v>16.399999999999999</v>
      </c>
      <c r="AF119">
        <v>16.600000000000001</v>
      </c>
      <c r="AG119">
        <v>18.7</v>
      </c>
      <c r="AH119">
        <v>18</v>
      </c>
      <c r="AI119">
        <v>18.7</v>
      </c>
      <c r="AJ119">
        <v>17.600000000000001</v>
      </c>
      <c r="AK119">
        <v>17.7</v>
      </c>
      <c r="AL119">
        <v>17.5</v>
      </c>
      <c r="AM119">
        <v>16.7</v>
      </c>
      <c r="AN119">
        <v>16</v>
      </c>
      <c r="AO119">
        <v>16.100000000000001</v>
      </c>
      <c r="AP119">
        <v>15.3</v>
      </c>
      <c r="AQ119">
        <v>15.2</v>
      </c>
      <c r="AR119">
        <v>14.8</v>
      </c>
      <c r="AS119">
        <v>15.3</v>
      </c>
      <c r="AT119">
        <v>14.4</v>
      </c>
      <c r="AU119">
        <v>14.1</v>
      </c>
      <c r="AV119">
        <v>14.3</v>
      </c>
      <c r="AW119">
        <v>14.5</v>
      </c>
      <c r="AX119">
        <v>14.4</v>
      </c>
      <c r="AY119">
        <v>14.5</v>
      </c>
      <c r="AZ119">
        <v>14.6</v>
      </c>
      <c r="BA119">
        <v>15.2</v>
      </c>
      <c r="BB119">
        <v>15.8</v>
      </c>
      <c r="BC119">
        <v>15.4</v>
      </c>
      <c r="BD119">
        <v>14.1</v>
      </c>
      <c r="BE119">
        <v>14.1</v>
      </c>
      <c r="BF119">
        <v>13.4</v>
      </c>
      <c r="BG119">
        <v>13.4</v>
      </c>
      <c r="BH119">
        <v>12.5</v>
      </c>
      <c r="BI119">
        <v>12</v>
      </c>
      <c r="BJ119">
        <v>11.9</v>
      </c>
      <c r="BK119">
        <v>12</v>
      </c>
      <c r="BL119">
        <v>12.3</v>
      </c>
    </row>
    <row r="120" spans="1:64" x14ac:dyDescent="0.2">
      <c r="A120" t="s">
        <v>490</v>
      </c>
      <c r="B120" t="s">
        <v>491</v>
      </c>
      <c r="C120" t="s">
        <v>795</v>
      </c>
      <c r="D120" t="s">
        <v>796</v>
      </c>
      <c r="E120">
        <v>26.9</v>
      </c>
      <c r="F120">
        <v>25.1</v>
      </c>
      <c r="G120">
        <v>24.9</v>
      </c>
      <c r="H120">
        <v>25</v>
      </c>
      <c r="I120">
        <v>25.7</v>
      </c>
      <c r="J120">
        <v>25.8</v>
      </c>
      <c r="K120">
        <v>25.5</v>
      </c>
      <c r="L120">
        <v>23.7</v>
      </c>
      <c r="M120">
        <v>24.9</v>
      </c>
      <c r="N120">
        <v>25.6</v>
      </c>
      <c r="O120">
        <v>26.1</v>
      </c>
      <c r="P120">
        <v>28</v>
      </c>
      <c r="Q120">
        <v>27.2</v>
      </c>
      <c r="R120">
        <v>27</v>
      </c>
      <c r="S120">
        <v>27.5</v>
      </c>
      <c r="T120">
        <v>27.6</v>
      </c>
      <c r="U120">
        <v>27.9</v>
      </c>
      <c r="V120">
        <v>26.3</v>
      </c>
      <c r="W120">
        <v>25</v>
      </c>
      <c r="X120">
        <v>24.7</v>
      </c>
      <c r="Y120">
        <v>24.3</v>
      </c>
      <c r="Z120">
        <v>23.6</v>
      </c>
      <c r="AA120">
        <v>24</v>
      </c>
      <c r="AB120">
        <v>24</v>
      </c>
      <c r="AC120">
        <v>23.7</v>
      </c>
      <c r="AD120">
        <v>23.5</v>
      </c>
      <c r="AE120">
        <v>23.1</v>
      </c>
      <c r="AF120">
        <v>22.7</v>
      </c>
      <c r="AG120">
        <v>22.6</v>
      </c>
      <c r="AH120">
        <v>22.3</v>
      </c>
      <c r="AI120">
        <v>22.2</v>
      </c>
      <c r="AJ120">
        <v>21.4</v>
      </c>
      <c r="AK120">
        <v>21.5</v>
      </c>
      <c r="AL120">
        <v>21.3</v>
      </c>
      <c r="AM120">
        <v>21.2</v>
      </c>
      <c r="AN120">
        <v>21.1</v>
      </c>
      <c r="AO120">
        <v>21.3</v>
      </c>
      <c r="AP120">
        <v>21.4</v>
      </c>
      <c r="AQ120">
        <v>21.9</v>
      </c>
      <c r="AR120">
        <v>21.5</v>
      </c>
      <c r="AS120">
        <v>21.7</v>
      </c>
      <c r="AT120">
        <v>21.2</v>
      </c>
      <c r="AU120">
        <v>21.2</v>
      </c>
      <c r="AV120">
        <v>21.7</v>
      </c>
      <c r="AW120">
        <v>21.3</v>
      </c>
      <c r="AX120">
        <v>20.8</v>
      </c>
      <c r="AY120">
        <v>21</v>
      </c>
      <c r="AZ120">
        <v>21.1</v>
      </c>
      <c r="BA120">
        <v>21.5</v>
      </c>
      <c r="BB120">
        <v>21.5</v>
      </c>
      <c r="BC120">
        <v>21.8</v>
      </c>
      <c r="BD120">
        <v>21.4</v>
      </c>
      <c r="BE120">
        <v>21.6</v>
      </c>
      <c r="BF120">
        <v>21.3</v>
      </c>
      <c r="BG120">
        <v>21.5</v>
      </c>
      <c r="BH120">
        <v>21.3</v>
      </c>
      <c r="BI120">
        <v>21.2</v>
      </c>
      <c r="BJ120">
        <v>21.1</v>
      </c>
      <c r="BK120">
        <v>20.8</v>
      </c>
      <c r="BL120">
        <v>20.100000000000001</v>
      </c>
    </row>
    <row r="121" spans="1:64" x14ac:dyDescent="0.2">
      <c r="A121" t="s">
        <v>492</v>
      </c>
      <c r="B121" t="s">
        <v>493</v>
      </c>
      <c r="C121" t="s">
        <v>795</v>
      </c>
      <c r="D121" t="s">
        <v>796</v>
      </c>
      <c r="E121">
        <v>18.100000000000001</v>
      </c>
      <c r="F121">
        <v>18.399999999999999</v>
      </c>
      <c r="G121">
        <v>18.399999999999999</v>
      </c>
      <c r="H121">
        <v>18.7</v>
      </c>
      <c r="I121">
        <v>19.7</v>
      </c>
      <c r="J121">
        <v>19</v>
      </c>
      <c r="K121">
        <v>18.7</v>
      </c>
      <c r="L121">
        <v>17.899999999999999</v>
      </c>
      <c r="M121">
        <v>17.7</v>
      </c>
      <c r="N121">
        <v>17.399999999999999</v>
      </c>
      <c r="O121">
        <v>16.7</v>
      </c>
      <c r="P121">
        <v>16.8</v>
      </c>
      <c r="Q121">
        <v>16.3</v>
      </c>
      <c r="R121">
        <v>16</v>
      </c>
      <c r="S121">
        <v>15.8</v>
      </c>
      <c r="T121">
        <v>14.9</v>
      </c>
      <c r="U121">
        <v>14</v>
      </c>
      <c r="V121">
        <v>13.2</v>
      </c>
      <c r="W121">
        <v>12.6</v>
      </c>
      <c r="X121">
        <v>11.9</v>
      </c>
      <c r="Y121">
        <v>11.3</v>
      </c>
      <c r="Z121">
        <v>11</v>
      </c>
      <c r="AA121">
        <v>10.9</v>
      </c>
      <c r="AB121">
        <v>10.6</v>
      </c>
      <c r="AC121">
        <v>10.4</v>
      </c>
      <c r="AD121">
        <v>10.199999999999999</v>
      </c>
      <c r="AE121">
        <v>9.8000000000000007</v>
      </c>
      <c r="AF121">
        <v>9.6999999999999993</v>
      </c>
      <c r="AG121">
        <v>10.1</v>
      </c>
      <c r="AH121">
        <v>9.9</v>
      </c>
      <c r="AI121">
        <v>10</v>
      </c>
      <c r="AJ121">
        <v>9.9</v>
      </c>
      <c r="AK121">
        <v>10</v>
      </c>
      <c r="AL121">
        <v>9.6999999999999993</v>
      </c>
      <c r="AM121">
        <v>9.4</v>
      </c>
      <c r="AN121">
        <v>9.1999999999999993</v>
      </c>
      <c r="AO121">
        <v>9.3000000000000007</v>
      </c>
      <c r="AP121">
        <v>9.4</v>
      </c>
      <c r="AQ121">
        <v>9.4</v>
      </c>
      <c r="AR121">
        <v>9.4</v>
      </c>
      <c r="AS121">
        <v>9.5</v>
      </c>
      <c r="AT121">
        <v>9.4</v>
      </c>
      <c r="AU121">
        <v>9.4</v>
      </c>
      <c r="AV121">
        <v>9.5</v>
      </c>
      <c r="AW121">
        <v>9.8000000000000007</v>
      </c>
      <c r="AX121">
        <v>9.6</v>
      </c>
      <c r="AY121">
        <v>9.6</v>
      </c>
      <c r="AZ121">
        <v>9.6999999999999993</v>
      </c>
      <c r="BA121">
        <v>9.8000000000000007</v>
      </c>
      <c r="BB121">
        <v>9.6</v>
      </c>
      <c r="BC121">
        <v>9.5</v>
      </c>
      <c r="BD121">
        <v>9.1999999999999993</v>
      </c>
      <c r="BE121">
        <v>9</v>
      </c>
      <c r="BF121">
        <v>8.5</v>
      </c>
      <c r="BG121">
        <v>8.3000000000000007</v>
      </c>
      <c r="BH121">
        <v>8</v>
      </c>
      <c r="BI121">
        <v>7.8</v>
      </c>
      <c r="BJ121">
        <v>7.6</v>
      </c>
      <c r="BK121">
        <v>7.3</v>
      </c>
      <c r="BL121">
        <v>7</v>
      </c>
    </row>
    <row r="122" spans="1:64" x14ac:dyDescent="0.2">
      <c r="A122" t="s">
        <v>494</v>
      </c>
      <c r="B122" t="s">
        <v>495</v>
      </c>
      <c r="C122" t="s">
        <v>795</v>
      </c>
      <c r="D122" t="s">
        <v>796</v>
      </c>
      <c r="E122">
        <v>40.594000000000001</v>
      </c>
      <c r="F122">
        <v>40.786999999999999</v>
      </c>
      <c r="G122">
        <v>40.808999999999997</v>
      </c>
      <c r="H122">
        <v>40.658000000000001</v>
      </c>
      <c r="I122">
        <v>40.337000000000003</v>
      </c>
      <c r="J122">
        <v>39.841000000000001</v>
      </c>
      <c r="K122">
        <v>39.162999999999997</v>
      </c>
      <c r="L122">
        <v>38.32</v>
      </c>
      <c r="M122">
        <v>37.347000000000001</v>
      </c>
      <c r="N122">
        <v>36.283000000000001</v>
      </c>
      <c r="O122">
        <v>35.173000000000002</v>
      </c>
      <c r="P122">
        <v>34.058</v>
      </c>
      <c r="Q122">
        <v>32.975000000000001</v>
      </c>
      <c r="R122">
        <v>31.963000000000001</v>
      </c>
      <c r="S122">
        <v>31.058</v>
      </c>
      <c r="T122">
        <v>30.300999999999998</v>
      </c>
      <c r="U122">
        <v>29.722000000000001</v>
      </c>
      <c r="V122">
        <v>29.305</v>
      </c>
      <c r="W122">
        <v>29.023</v>
      </c>
      <c r="X122">
        <v>28.85</v>
      </c>
      <c r="Y122">
        <v>28.74</v>
      </c>
      <c r="Z122">
        <v>28.638000000000002</v>
      </c>
      <c r="AA122">
        <v>28.497</v>
      </c>
      <c r="AB122">
        <v>28.282</v>
      </c>
      <c r="AC122">
        <v>27.977</v>
      </c>
      <c r="AD122">
        <v>27.585000000000001</v>
      </c>
      <c r="AE122">
        <v>27.126999999999999</v>
      </c>
      <c r="AF122">
        <v>26.646000000000001</v>
      </c>
      <c r="AG122">
        <v>26.177</v>
      </c>
      <c r="AH122">
        <v>25.734999999999999</v>
      </c>
      <c r="AI122">
        <v>25.33</v>
      </c>
      <c r="AJ122">
        <v>24.966999999999999</v>
      </c>
      <c r="AK122">
        <v>24.634</v>
      </c>
      <c r="AL122">
        <v>24.315000000000001</v>
      </c>
      <c r="AM122">
        <v>24.001000000000001</v>
      </c>
      <c r="AN122">
        <v>23.672000000000001</v>
      </c>
      <c r="AO122">
        <v>23.303999999999998</v>
      </c>
      <c r="AP122">
        <v>22.887</v>
      </c>
      <c r="AQ122">
        <v>22.42</v>
      </c>
      <c r="AR122">
        <v>21.908000000000001</v>
      </c>
      <c r="AS122">
        <v>21.372</v>
      </c>
      <c r="AT122">
        <v>20.838000000000001</v>
      </c>
      <c r="AU122">
        <v>20.334</v>
      </c>
      <c r="AV122">
        <v>19.881</v>
      </c>
      <c r="AW122">
        <v>19.484999999999999</v>
      </c>
      <c r="AX122">
        <v>19.143999999999998</v>
      </c>
      <c r="AY122">
        <v>18.844999999999999</v>
      </c>
      <c r="AZ122">
        <v>18.565999999999999</v>
      </c>
      <c r="BA122">
        <v>18.291</v>
      </c>
      <c r="BB122">
        <v>18.015999999999998</v>
      </c>
      <c r="BC122">
        <v>17.742000000000001</v>
      </c>
      <c r="BD122">
        <v>17.478000000000002</v>
      </c>
      <c r="BE122">
        <v>17.233000000000001</v>
      </c>
      <c r="BF122">
        <v>17.012</v>
      </c>
      <c r="BG122">
        <v>16.814</v>
      </c>
      <c r="BH122">
        <v>16.632999999999999</v>
      </c>
      <c r="BI122">
        <v>16.46</v>
      </c>
      <c r="BJ122">
        <v>16.286000000000001</v>
      </c>
      <c r="BK122">
        <v>16.103000000000002</v>
      </c>
      <c r="BL122">
        <v>15.907</v>
      </c>
    </row>
    <row r="123" spans="1:64" x14ac:dyDescent="0.2">
      <c r="A123" t="s">
        <v>496</v>
      </c>
      <c r="B123" t="s">
        <v>497</v>
      </c>
      <c r="C123" t="s">
        <v>795</v>
      </c>
      <c r="D123" t="s">
        <v>796</v>
      </c>
      <c r="E123">
        <v>51.645000000000003</v>
      </c>
      <c r="F123">
        <v>52.368000000000002</v>
      </c>
      <c r="G123">
        <v>52.933999999999997</v>
      </c>
      <c r="H123">
        <v>53.289000000000001</v>
      </c>
      <c r="I123">
        <v>53.406999999999996</v>
      </c>
      <c r="J123">
        <v>53.293999999999997</v>
      </c>
      <c r="K123">
        <v>52.984999999999999</v>
      </c>
      <c r="L123">
        <v>52.545999999999999</v>
      </c>
      <c r="M123">
        <v>52.027999999999999</v>
      </c>
      <c r="N123">
        <v>51.447000000000003</v>
      </c>
      <c r="O123">
        <v>50.789000000000001</v>
      </c>
      <c r="P123">
        <v>50.021000000000001</v>
      </c>
      <c r="Q123">
        <v>49.119</v>
      </c>
      <c r="R123">
        <v>48.084000000000003</v>
      </c>
      <c r="S123">
        <v>46.948999999999998</v>
      </c>
      <c r="T123">
        <v>45.77</v>
      </c>
      <c r="U123">
        <v>44.618000000000002</v>
      </c>
      <c r="V123">
        <v>43.548999999999999</v>
      </c>
      <c r="W123">
        <v>42.601999999999997</v>
      </c>
      <c r="X123">
        <v>41.79</v>
      </c>
      <c r="Y123">
        <v>41.094000000000001</v>
      </c>
      <c r="Z123">
        <v>40.468000000000004</v>
      </c>
      <c r="AA123">
        <v>39.851999999999997</v>
      </c>
      <c r="AB123">
        <v>39.207999999999998</v>
      </c>
      <c r="AC123">
        <v>38.529000000000003</v>
      </c>
      <c r="AD123">
        <v>37.835000000000001</v>
      </c>
      <c r="AE123">
        <v>37.165999999999997</v>
      </c>
      <c r="AF123">
        <v>36.563000000000002</v>
      </c>
      <c r="AG123">
        <v>36.052</v>
      </c>
      <c r="AH123">
        <v>35.634</v>
      </c>
      <c r="AI123">
        <v>35.286999999999999</v>
      </c>
      <c r="AJ123">
        <v>34.979999999999997</v>
      </c>
      <c r="AK123">
        <v>34.671999999999997</v>
      </c>
      <c r="AL123">
        <v>34.335999999999999</v>
      </c>
      <c r="AM123">
        <v>33.960999999999999</v>
      </c>
      <c r="AN123">
        <v>33.554000000000002</v>
      </c>
      <c r="AO123">
        <v>33.131</v>
      </c>
      <c r="AP123">
        <v>32.72</v>
      </c>
      <c r="AQ123">
        <v>32.341999999999999</v>
      </c>
      <c r="AR123">
        <v>32.003</v>
      </c>
      <c r="AS123">
        <v>31.709</v>
      </c>
      <c r="AT123">
        <v>31.462</v>
      </c>
      <c r="AU123">
        <v>31.248000000000001</v>
      </c>
      <c r="AV123">
        <v>31.047000000000001</v>
      </c>
      <c r="AW123">
        <v>30.844000000000001</v>
      </c>
      <c r="AX123">
        <v>30.617000000000001</v>
      </c>
      <c r="AY123">
        <v>30.347999999999999</v>
      </c>
      <c r="AZ123">
        <v>30.021000000000001</v>
      </c>
      <c r="BA123">
        <v>29.623999999999999</v>
      </c>
      <c r="BB123">
        <v>29.145</v>
      </c>
      <c r="BC123">
        <v>28.564</v>
      </c>
      <c r="BD123">
        <v>27.861999999999998</v>
      </c>
      <c r="BE123">
        <v>27.05</v>
      </c>
      <c r="BF123">
        <v>26.157</v>
      </c>
      <c r="BG123">
        <v>25.213999999999999</v>
      </c>
      <c r="BH123">
        <v>24.274000000000001</v>
      </c>
      <c r="BI123">
        <v>23.396000000000001</v>
      </c>
      <c r="BJ123">
        <v>22.622</v>
      </c>
      <c r="BK123">
        <v>21.978999999999999</v>
      </c>
      <c r="BL123">
        <v>21.477</v>
      </c>
    </row>
    <row r="124" spans="1:64" x14ac:dyDescent="0.2">
      <c r="A124" t="s">
        <v>498</v>
      </c>
      <c r="B124" t="s">
        <v>499</v>
      </c>
      <c r="C124" t="s">
        <v>795</v>
      </c>
      <c r="D124" t="s">
        <v>796</v>
      </c>
      <c r="E124">
        <v>17.3</v>
      </c>
      <c r="F124">
        <v>17</v>
      </c>
      <c r="G124">
        <v>17.100000000000001</v>
      </c>
      <c r="H124">
        <v>17.399999999999999</v>
      </c>
      <c r="I124">
        <v>17.8</v>
      </c>
      <c r="J124">
        <v>18.7</v>
      </c>
      <c r="K124">
        <v>13.8</v>
      </c>
      <c r="L124">
        <v>19.399999999999999</v>
      </c>
      <c r="M124">
        <v>18.7</v>
      </c>
      <c r="N124">
        <v>18.5</v>
      </c>
      <c r="O124">
        <v>18.7</v>
      </c>
      <c r="P124">
        <v>19.100000000000001</v>
      </c>
      <c r="Q124">
        <v>19.2</v>
      </c>
      <c r="R124">
        <v>19.399999999999999</v>
      </c>
      <c r="S124">
        <v>18.399999999999999</v>
      </c>
      <c r="T124">
        <v>17</v>
      </c>
      <c r="U124">
        <v>16.2</v>
      </c>
      <c r="V124">
        <v>15.4</v>
      </c>
      <c r="W124">
        <v>14.8</v>
      </c>
      <c r="X124">
        <v>14.1</v>
      </c>
      <c r="Y124">
        <v>13.5</v>
      </c>
      <c r="Z124">
        <v>13</v>
      </c>
      <c r="AA124">
        <v>12.8</v>
      </c>
      <c r="AB124">
        <v>12.7</v>
      </c>
      <c r="AC124">
        <v>12.5</v>
      </c>
      <c r="AD124">
        <v>11.9</v>
      </c>
      <c r="AE124">
        <v>11.4</v>
      </c>
      <c r="AF124">
        <v>11.1</v>
      </c>
      <c r="AG124">
        <v>10.8</v>
      </c>
      <c r="AH124">
        <v>10.199999999999999</v>
      </c>
      <c r="AI124">
        <v>10</v>
      </c>
      <c r="AJ124">
        <v>9.9</v>
      </c>
      <c r="AK124">
        <v>9.8000000000000007</v>
      </c>
      <c r="AL124">
        <v>9.6</v>
      </c>
      <c r="AM124">
        <v>10</v>
      </c>
      <c r="AN124">
        <v>9.5399999999999991</v>
      </c>
      <c r="AO124">
        <v>9.6</v>
      </c>
      <c r="AP124">
        <v>9.5</v>
      </c>
      <c r="AQ124">
        <v>9.6</v>
      </c>
      <c r="AR124">
        <v>9.3000000000000007</v>
      </c>
      <c r="AS124">
        <v>9.4</v>
      </c>
      <c r="AT124">
        <v>9.3000000000000007</v>
      </c>
      <c r="AU124">
        <v>9.3000000000000007</v>
      </c>
      <c r="AV124">
        <v>9.1999999999999993</v>
      </c>
      <c r="AW124">
        <v>8.69</v>
      </c>
      <c r="AX124">
        <v>8.41</v>
      </c>
      <c r="AY124">
        <v>8.65</v>
      </c>
      <c r="AZ124">
        <v>8.6300000000000008</v>
      </c>
      <c r="BA124">
        <v>8.6999999999999993</v>
      </c>
      <c r="BB124">
        <v>8.5</v>
      </c>
      <c r="BC124">
        <v>8.5</v>
      </c>
      <c r="BD124">
        <v>8.3000000000000007</v>
      </c>
      <c r="BE124">
        <v>8.1999999999999993</v>
      </c>
      <c r="BF124">
        <v>8.1999999999999993</v>
      </c>
      <c r="BG124">
        <v>8</v>
      </c>
      <c r="BH124">
        <v>8</v>
      </c>
      <c r="BI124">
        <v>7.8</v>
      </c>
      <c r="BJ124">
        <v>7.6</v>
      </c>
      <c r="BK124">
        <v>7.4</v>
      </c>
      <c r="BL124">
        <v>7</v>
      </c>
    </row>
    <row r="125" spans="1:64" x14ac:dyDescent="0.2">
      <c r="A125" t="s">
        <v>500</v>
      </c>
      <c r="B125" t="s">
        <v>501</v>
      </c>
      <c r="C125" t="s">
        <v>795</v>
      </c>
      <c r="D125" t="s">
        <v>796</v>
      </c>
      <c r="E125">
        <v>35.506999999999998</v>
      </c>
      <c r="F125">
        <v>34.869999999999997</v>
      </c>
      <c r="G125">
        <v>33.947000000000003</v>
      </c>
      <c r="H125">
        <v>32.756999999999998</v>
      </c>
      <c r="I125">
        <v>31.37</v>
      </c>
      <c r="J125">
        <v>29.91</v>
      </c>
      <c r="K125">
        <v>28.527999999999999</v>
      </c>
      <c r="L125">
        <v>27.346</v>
      </c>
      <c r="M125">
        <v>26.452000000000002</v>
      </c>
      <c r="N125">
        <v>25.876999999999999</v>
      </c>
      <c r="O125">
        <v>25.6</v>
      </c>
      <c r="P125">
        <v>25.545999999999999</v>
      </c>
      <c r="Q125">
        <v>25.591000000000001</v>
      </c>
      <c r="R125">
        <v>25.632999999999999</v>
      </c>
      <c r="S125">
        <v>25.634</v>
      </c>
      <c r="T125">
        <v>25.581</v>
      </c>
      <c r="U125">
        <v>25.495000000000001</v>
      </c>
      <c r="V125">
        <v>25.423999999999999</v>
      </c>
      <c r="W125">
        <v>25.399000000000001</v>
      </c>
      <c r="X125">
        <v>24</v>
      </c>
      <c r="Y125">
        <v>23.9</v>
      </c>
      <c r="Z125">
        <v>24.4</v>
      </c>
      <c r="AA125">
        <v>24.4</v>
      </c>
      <c r="AB125">
        <v>24.5</v>
      </c>
      <c r="AC125">
        <v>25.5</v>
      </c>
      <c r="AD125">
        <v>25.1</v>
      </c>
      <c r="AE125">
        <v>25.6</v>
      </c>
      <c r="AF125">
        <v>25.7</v>
      </c>
      <c r="AG125">
        <v>24.8</v>
      </c>
      <c r="AH125">
        <v>23</v>
      </c>
      <c r="AI125">
        <v>22.18</v>
      </c>
      <c r="AJ125">
        <v>21.53</v>
      </c>
      <c r="AK125">
        <v>20.54</v>
      </c>
      <c r="AL125">
        <v>19.260000000000002</v>
      </c>
      <c r="AM125">
        <v>18.93</v>
      </c>
      <c r="AN125">
        <v>17.46</v>
      </c>
      <c r="AO125">
        <v>16.25</v>
      </c>
      <c r="AP125">
        <v>15.15</v>
      </c>
      <c r="AQ125">
        <v>14.75</v>
      </c>
      <c r="AR125">
        <v>14.57</v>
      </c>
      <c r="AS125">
        <v>14.92</v>
      </c>
      <c r="AT125">
        <v>14.91</v>
      </c>
      <c r="AU125">
        <v>15.29</v>
      </c>
      <c r="AV125">
        <v>16.63</v>
      </c>
      <c r="AW125">
        <v>18.190000000000001</v>
      </c>
      <c r="AX125">
        <v>18.420000000000002</v>
      </c>
      <c r="AY125">
        <v>19.71</v>
      </c>
      <c r="AZ125">
        <v>20.79</v>
      </c>
      <c r="BA125">
        <v>22.75</v>
      </c>
      <c r="BB125">
        <v>22.14</v>
      </c>
      <c r="BC125">
        <v>22.53</v>
      </c>
      <c r="BD125">
        <v>22.51</v>
      </c>
      <c r="BE125">
        <v>22.7</v>
      </c>
      <c r="BF125">
        <v>22.73</v>
      </c>
      <c r="BG125">
        <v>23.1</v>
      </c>
      <c r="BH125">
        <v>22.71</v>
      </c>
      <c r="BI125">
        <v>22.52</v>
      </c>
      <c r="BJ125">
        <v>21.64</v>
      </c>
      <c r="BK125">
        <v>21.77</v>
      </c>
      <c r="BL125">
        <v>21.73</v>
      </c>
    </row>
    <row r="126" spans="1:64" x14ac:dyDescent="0.2">
      <c r="A126" t="s">
        <v>502</v>
      </c>
      <c r="B126" t="s">
        <v>503</v>
      </c>
      <c r="C126" t="s">
        <v>795</v>
      </c>
      <c r="D126" t="s">
        <v>796</v>
      </c>
      <c r="E126">
        <v>51.155999999999999</v>
      </c>
      <c r="F126">
        <v>51.067999999999998</v>
      </c>
      <c r="G126">
        <v>50.975999999999999</v>
      </c>
      <c r="H126">
        <v>50.887</v>
      </c>
      <c r="I126">
        <v>50.807000000000002</v>
      </c>
      <c r="J126">
        <v>50.747999999999998</v>
      </c>
      <c r="K126">
        <v>50.722999999999999</v>
      </c>
      <c r="L126">
        <v>50.731000000000002</v>
      </c>
      <c r="M126">
        <v>50.768000000000001</v>
      </c>
      <c r="N126">
        <v>50.825000000000003</v>
      </c>
      <c r="O126">
        <v>50.887</v>
      </c>
      <c r="P126">
        <v>50.938000000000002</v>
      </c>
      <c r="Q126">
        <v>50.957999999999998</v>
      </c>
      <c r="R126">
        <v>50.935000000000002</v>
      </c>
      <c r="S126">
        <v>50.859000000000002</v>
      </c>
      <c r="T126">
        <v>50.731999999999999</v>
      </c>
      <c r="U126">
        <v>50.56</v>
      </c>
      <c r="V126">
        <v>50.356000000000002</v>
      </c>
      <c r="W126">
        <v>50.125</v>
      </c>
      <c r="X126">
        <v>49.863</v>
      </c>
      <c r="Y126">
        <v>49.564</v>
      </c>
      <c r="Z126">
        <v>49.219000000000001</v>
      </c>
      <c r="AA126">
        <v>48.817</v>
      </c>
      <c r="AB126">
        <v>48.348999999999997</v>
      </c>
      <c r="AC126">
        <v>47.808</v>
      </c>
      <c r="AD126">
        <v>47.170999999999999</v>
      </c>
      <c r="AE126">
        <v>46.408999999999999</v>
      </c>
      <c r="AF126">
        <v>45.529000000000003</v>
      </c>
      <c r="AG126">
        <v>44.56</v>
      </c>
      <c r="AH126">
        <v>43.543999999999997</v>
      </c>
      <c r="AI126">
        <v>42.56</v>
      </c>
      <c r="AJ126">
        <v>41.698</v>
      </c>
      <c r="AK126">
        <v>41.015000000000001</v>
      </c>
      <c r="AL126">
        <v>40.542000000000002</v>
      </c>
      <c r="AM126">
        <v>40.28</v>
      </c>
      <c r="AN126">
        <v>40.195999999999998</v>
      </c>
      <c r="AO126">
        <v>40.225999999999999</v>
      </c>
      <c r="AP126">
        <v>40.281999999999996</v>
      </c>
      <c r="AQ126">
        <v>40.289000000000001</v>
      </c>
      <c r="AR126">
        <v>40.212000000000003</v>
      </c>
      <c r="AS126">
        <v>40.036999999999999</v>
      </c>
      <c r="AT126">
        <v>39.777000000000001</v>
      </c>
      <c r="AU126">
        <v>39.468000000000004</v>
      </c>
      <c r="AV126">
        <v>39.134999999999998</v>
      </c>
      <c r="AW126">
        <v>38.773000000000003</v>
      </c>
      <c r="AX126">
        <v>38.366</v>
      </c>
      <c r="AY126">
        <v>37.89</v>
      </c>
      <c r="AZ126">
        <v>37.33</v>
      </c>
      <c r="BA126">
        <v>36.677999999999997</v>
      </c>
      <c r="BB126">
        <v>35.942</v>
      </c>
      <c r="BC126">
        <v>35.128</v>
      </c>
      <c r="BD126">
        <v>34.249000000000002</v>
      </c>
      <c r="BE126">
        <v>33.332999999999998</v>
      </c>
      <c r="BF126">
        <v>32.414999999999999</v>
      </c>
      <c r="BG126">
        <v>31.521999999999998</v>
      </c>
      <c r="BH126">
        <v>30.687999999999999</v>
      </c>
      <c r="BI126">
        <v>29.943000000000001</v>
      </c>
      <c r="BJ126">
        <v>29.295999999999999</v>
      </c>
      <c r="BK126">
        <v>28.748000000000001</v>
      </c>
      <c r="BL126">
        <v>28.297999999999998</v>
      </c>
    </row>
    <row r="127" spans="1:64" x14ac:dyDescent="0.2">
      <c r="A127" t="s">
        <v>504</v>
      </c>
      <c r="B127" t="s">
        <v>505</v>
      </c>
      <c r="C127" t="s">
        <v>795</v>
      </c>
      <c r="D127" t="s">
        <v>796</v>
      </c>
      <c r="E127">
        <v>40.682000000000002</v>
      </c>
      <c r="F127">
        <v>40.314999999999998</v>
      </c>
      <c r="G127">
        <v>39.65</v>
      </c>
      <c r="H127">
        <v>38.728999999999999</v>
      </c>
      <c r="I127">
        <v>37.624000000000002</v>
      </c>
      <c r="J127">
        <v>36.44</v>
      </c>
      <c r="K127">
        <v>35.286000000000001</v>
      </c>
      <c r="L127">
        <v>34.247999999999998</v>
      </c>
      <c r="M127">
        <v>33.387999999999998</v>
      </c>
      <c r="N127">
        <v>32.746000000000002</v>
      </c>
      <c r="O127">
        <v>32.317999999999998</v>
      </c>
      <c r="P127">
        <v>32.064</v>
      </c>
      <c r="Q127">
        <v>31.901</v>
      </c>
      <c r="R127">
        <v>31.768000000000001</v>
      </c>
      <c r="S127">
        <v>31.643999999999998</v>
      </c>
      <c r="T127">
        <v>31.533999999999999</v>
      </c>
      <c r="U127">
        <v>31.457999999999998</v>
      </c>
      <c r="V127">
        <v>31.445</v>
      </c>
      <c r="W127">
        <v>31.510999999999999</v>
      </c>
      <c r="X127">
        <v>31.648</v>
      </c>
      <c r="Y127">
        <v>29.6</v>
      </c>
      <c r="Z127">
        <v>30.7</v>
      </c>
      <c r="AA127">
        <v>31.1</v>
      </c>
      <c r="AB127">
        <v>31.3</v>
      </c>
      <c r="AC127">
        <v>32</v>
      </c>
      <c r="AD127">
        <v>32</v>
      </c>
      <c r="AE127">
        <v>32.700000000000003</v>
      </c>
      <c r="AF127">
        <v>32.700000000000003</v>
      </c>
      <c r="AG127">
        <v>31.5</v>
      </c>
      <c r="AH127">
        <v>30.4</v>
      </c>
      <c r="AI127">
        <v>29.1</v>
      </c>
      <c r="AJ127">
        <v>28.8</v>
      </c>
      <c r="AK127">
        <v>28.2</v>
      </c>
      <c r="AL127">
        <v>25.7</v>
      </c>
      <c r="AM127">
        <v>24.3</v>
      </c>
      <c r="AN127">
        <v>25.6</v>
      </c>
      <c r="AO127">
        <v>23.2</v>
      </c>
      <c r="AP127">
        <v>21.6</v>
      </c>
      <c r="AQ127">
        <v>21.7</v>
      </c>
      <c r="AR127">
        <v>21.5</v>
      </c>
      <c r="AS127">
        <v>19.8</v>
      </c>
      <c r="AT127">
        <v>19.8</v>
      </c>
      <c r="AU127">
        <v>20.2</v>
      </c>
      <c r="AV127">
        <v>20.9</v>
      </c>
      <c r="AW127">
        <v>21.5</v>
      </c>
      <c r="AX127">
        <v>21.3</v>
      </c>
      <c r="AY127">
        <v>23.1</v>
      </c>
      <c r="AZ127">
        <v>23.4</v>
      </c>
      <c r="BA127">
        <v>23.9</v>
      </c>
      <c r="BB127">
        <v>25.2</v>
      </c>
      <c r="BC127">
        <v>26.8</v>
      </c>
      <c r="BD127">
        <v>27.1</v>
      </c>
      <c r="BE127">
        <v>27.6</v>
      </c>
      <c r="BF127">
        <v>27.2</v>
      </c>
      <c r="BG127">
        <v>27.7</v>
      </c>
      <c r="BH127">
        <v>27.4</v>
      </c>
      <c r="BI127">
        <v>26</v>
      </c>
      <c r="BJ127">
        <v>24.8</v>
      </c>
      <c r="BK127">
        <v>27.1</v>
      </c>
      <c r="BL127">
        <v>26.9</v>
      </c>
    </row>
    <row r="128" spans="1:64" x14ac:dyDescent="0.2">
      <c r="A128" t="s">
        <v>506</v>
      </c>
      <c r="B128" t="s">
        <v>507</v>
      </c>
      <c r="C128" t="s">
        <v>795</v>
      </c>
      <c r="D128" t="s">
        <v>796</v>
      </c>
      <c r="E128">
        <v>46.625999999999998</v>
      </c>
      <c r="F128">
        <v>46.353000000000002</v>
      </c>
      <c r="G128">
        <v>46.067</v>
      </c>
      <c r="H128">
        <v>45.762</v>
      </c>
      <c r="I128">
        <v>45.435000000000002</v>
      </c>
      <c r="J128">
        <v>45.082000000000001</v>
      </c>
      <c r="K128">
        <v>44.701999999999998</v>
      </c>
      <c r="L128">
        <v>44.302</v>
      </c>
      <c r="M128">
        <v>43.89</v>
      </c>
      <c r="N128">
        <v>43.473999999999997</v>
      </c>
      <c r="O128">
        <v>43.026000000000003</v>
      </c>
      <c r="P128">
        <v>42.508000000000003</v>
      </c>
      <c r="Q128">
        <v>41.927999999999997</v>
      </c>
      <c r="R128">
        <v>41.332999999999998</v>
      </c>
      <c r="S128">
        <v>40.795000000000002</v>
      </c>
      <c r="T128">
        <v>40.491</v>
      </c>
      <c r="U128">
        <v>40.625999999999998</v>
      </c>
      <c r="V128">
        <v>41.287999999999997</v>
      </c>
      <c r="W128">
        <v>42.466000000000001</v>
      </c>
      <c r="X128">
        <v>44.067</v>
      </c>
      <c r="Y128">
        <v>45.883000000000003</v>
      </c>
      <c r="Z128">
        <v>47.64</v>
      </c>
      <c r="AA128">
        <v>49.063000000000002</v>
      </c>
      <c r="AB128">
        <v>49.942999999999998</v>
      </c>
      <c r="AC128">
        <v>50.185000000000002</v>
      </c>
      <c r="AD128">
        <v>49.765999999999998</v>
      </c>
      <c r="AE128">
        <v>48.756</v>
      </c>
      <c r="AF128">
        <v>47.36</v>
      </c>
      <c r="AG128">
        <v>45.768999999999998</v>
      </c>
      <c r="AH128">
        <v>44.076999999999998</v>
      </c>
      <c r="AI128">
        <v>42.357999999999997</v>
      </c>
      <c r="AJ128">
        <v>40.646999999999998</v>
      </c>
      <c r="AK128">
        <v>38.94</v>
      </c>
      <c r="AL128">
        <v>37.250999999999998</v>
      </c>
      <c r="AM128">
        <v>35.619999999999997</v>
      </c>
      <c r="AN128">
        <v>34.079000000000001</v>
      </c>
      <c r="AO128">
        <v>32.643000000000001</v>
      </c>
      <c r="AP128">
        <v>31.309000000000001</v>
      </c>
      <c r="AQ128">
        <v>30.085000000000001</v>
      </c>
      <c r="AR128">
        <v>28.989000000000001</v>
      </c>
      <c r="AS128">
        <v>28.058</v>
      </c>
      <c r="AT128">
        <v>27.326000000000001</v>
      </c>
      <c r="AU128">
        <v>26.792999999999999</v>
      </c>
      <c r="AV128">
        <v>26.44</v>
      </c>
      <c r="AW128">
        <v>26.241</v>
      </c>
      <c r="AX128">
        <v>26.146999999999998</v>
      </c>
      <c r="AY128">
        <v>26.100999999999999</v>
      </c>
      <c r="AZ128">
        <v>26.05</v>
      </c>
      <c r="BA128">
        <v>25.946999999999999</v>
      </c>
      <c r="BB128">
        <v>25.766999999999999</v>
      </c>
      <c r="BC128">
        <v>25.501999999999999</v>
      </c>
      <c r="BD128">
        <v>25.166</v>
      </c>
      <c r="BE128">
        <v>24.797000000000001</v>
      </c>
      <c r="BF128">
        <v>24.422000000000001</v>
      </c>
      <c r="BG128">
        <v>24.047999999999998</v>
      </c>
      <c r="BH128">
        <v>23.673999999999999</v>
      </c>
      <c r="BI128">
        <v>23.291</v>
      </c>
      <c r="BJ128">
        <v>22.888999999999999</v>
      </c>
      <c r="BK128">
        <v>22.463999999999999</v>
      </c>
      <c r="BL128">
        <v>22.02</v>
      </c>
    </row>
    <row r="129" spans="1:64" x14ac:dyDescent="0.2">
      <c r="A129" t="s">
        <v>508</v>
      </c>
      <c r="B129" t="s">
        <v>509</v>
      </c>
      <c r="C129" t="s">
        <v>795</v>
      </c>
      <c r="D129" t="s">
        <v>796</v>
      </c>
      <c r="E129">
        <v>47.472000000000001</v>
      </c>
      <c r="F129">
        <v>46.805999999999997</v>
      </c>
      <c r="G129">
        <v>45.917999999999999</v>
      </c>
      <c r="H129">
        <v>44.826000000000001</v>
      </c>
      <c r="I129">
        <v>43.564</v>
      </c>
      <c r="J129">
        <v>42.156999999999996</v>
      </c>
      <c r="K129">
        <v>40.624000000000002</v>
      </c>
      <c r="L129">
        <v>39.021000000000001</v>
      </c>
      <c r="M129">
        <v>37.424999999999997</v>
      </c>
      <c r="N129">
        <v>35.918999999999997</v>
      </c>
      <c r="O129">
        <v>34.622</v>
      </c>
      <c r="P129">
        <v>33.646000000000001</v>
      </c>
      <c r="Q129">
        <v>33.031999999999996</v>
      </c>
      <c r="R129">
        <v>32.784999999999997</v>
      </c>
      <c r="S129">
        <v>32.89</v>
      </c>
      <c r="T129">
        <v>33.289000000000001</v>
      </c>
      <c r="U129">
        <v>33.892000000000003</v>
      </c>
      <c r="V129">
        <v>34.576000000000001</v>
      </c>
      <c r="W129">
        <v>35.231000000000002</v>
      </c>
      <c r="X129">
        <v>35.798000000000002</v>
      </c>
      <c r="Y129">
        <v>36.241999999999997</v>
      </c>
      <c r="Z129">
        <v>36.569000000000003</v>
      </c>
      <c r="AA129">
        <v>36.823999999999998</v>
      </c>
      <c r="AB129">
        <v>37.039000000000001</v>
      </c>
      <c r="AC129">
        <v>37.207000000000001</v>
      </c>
      <c r="AD129">
        <v>37.320999999999998</v>
      </c>
      <c r="AE129">
        <v>37.369</v>
      </c>
      <c r="AF129">
        <v>37.341999999999999</v>
      </c>
      <c r="AG129">
        <v>37.229999999999997</v>
      </c>
      <c r="AH129">
        <v>37.027000000000001</v>
      </c>
      <c r="AI129">
        <v>36.719000000000001</v>
      </c>
      <c r="AJ129">
        <v>36.292999999999999</v>
      </c>
      <c r="AK129">
        <v>35.756</v>
      </c>
      <c r="AL129">
        <v>35.125999999999998</v>
      </c>
      <c r="AM129">
        <v>34.429000000000002</v>
      </c>
      <c r="AN129">
        <v>33.695999999999998</v>
      </c>
      <c r="AO129">
        <v>32.960999999999999</v>
      </c>
      <c r="AP129">
        <v>32.255000000000003</v>
      </c>
      <c r="AQ129">
        <v>31.609000000000002</v>
      </c>
      <c r="AR129">
        <v>31.044</v>
      </c>
      <c r="AS129">
        <v>30.579000000000001</v>
      </c>
      <c r="AT129">
        <v>30.219000000000001</v>
      </c>
      <c r="AU129">
        <v>29.946999999999999</v>
      </c>
      <c r="AV129">
        <v>29.745000000000001</v>
      </c>
      <c r="AW129">
        <v>29.603999999999999</v>
      </c>
      <c r="AX129">
        <v>29.521000000000001</v>
      </c>
      <c r="AY129">
        <v>29.492000000000001</v>
      </c>
      <c r="AZ129">
        <v>29.503</v>
      </c>
      <c r="BA129">
        <v>29.54</v>
      </c>
      <c r="BB129">
        <v>29.581</v>
      </c>
      <c r="BC129">
        <v>29.605</v>
      </c>
      <c r="BD129">
        <v>29.591999999999999</v>
      </c>
      <c r="BE129">
        <v>29.530999999999999</v>
      </c>
      <c r="BF129">
        <v>29.413</v>
      </c>
      <c r="BG129">
        <v>29.23</v>
      </c>
      <c r="BH129">
        <v>28.98</v>
      </c>
      <c r="BI129">
        <v>28.663</v>
      </c>
      <c r="BJ129">
        <v>28.294</v>
      </c>
      <c r="BK129">
        <v>27.887</v>
      </c>
      <c r="BL129">
        <v>27.452999999999999</v>
      </c>
    </row>
    <row r="130" spans="1:64" x14ac:dyDescent="0.2">
      <c r="A130" t="s">
        <v>510</v>
      </c>
      <c r="B130" t="s">
        <v>511</v>
      </c>
      <c r="C130" t="s">
        <v>795</v>
      </c>
      <c r="D130" t="s">
        <v>796</v>
      </c>
      <c r="O130">
        <v>25.8</v>
      </c>
      <c r="U130">
        <v>26.9</v>
      </c>
      <c r="V130">
        <v>27.8</v>
      </c>
      <c r="W130">
        <v>24.1</v>
      </c>
      <c r="X130">
        <v>27.7</v>
      </c>
      <c r="Y130">
        <v>26.8</v>
      </c>
      <c r="Z130">
        <v>25.9</v>
      </c>
      <c r="AA130">
        <v>29.1</v>
      </c>
      <c r="AB130">
        <v>24.1</v>
      </c>
      <c r="AC130">
        <v>25.3</v>
      </c>
      <c r="AD130">
        <v>23.1</v>
      </c>
      <c r="AE130">
        <v>23</v>
      </c>
      <c r="AF130">
        <v>23.6</v>
      </c>
      <c r="AG130">
        <v>21.3</v>
      </c>
      <c r="AH130">
        <v>22.3</v>
      </c>
      <c r="AK130">
        <v>21.5</v>
      </c>
      <c r="AN130">
        <v>19.399999999999999</v>
      </c>
      <c r="AO130">
        <v>19.7</v>
      </c>
      <c r="AP130">
        <v>20.5</v>
      </c>
      <c r="AT130">
        <v>17.3</v>
      </c>
      <c r="AU130">
        <v>17.3</v>
      </c>
      <c r="BG130">
        <v>12.6</v>
      </c>
    </row>
    <row r="131" spans="1:64" x14ac:dyDescent="0.2">
      <c r="A131" t="s">
        <v>512</v>
      </c>
      <c r="B131" t="s">
        <v>513</v>
      </c>
      <c r="C131" t="s">
        <v>795</v>
      </c>
      <c r="D131" t="s">
        <v>796</v>
      </c>
      <c r="E131">
        <v>42.277000000000001</v>
      </c>
      <c r="F131">
        <v>41.012999999999998</v>
      </c>
      <c r="G131">
        <v>39.579000000000001</v>
      </c>
      <c r="H131">
        <v>38.064999999999998</v>
      </c>
      <c r="I131">
        <v>36.552</v>
      </c>
      <c r="J131">
        <v>35.119</v>
      </c>
      <c r="K131">
        <v>33.82</v>
      </c>
      <c r="L131">
        <v>32.65</v>
      </c>
      <c r="M131">
        <v>31.594999999999999</v>
      </c>
      <c r="N131">
        <v>30.652000000000001</v>
      </c>
      <c r="O131">
        <v>31.2</v>
      </c>
      <c r="P131">
        <v>31.2</v>
      </c>
      <c r="Q131">
        <v>28.4</v>
      </c>
      <c r="R131">
        <v>28.3</v>
      </c>
      <c r="S131">
        <v>26.6</v>
      </c>
      <c r="T131">
        <v>24.8</v>
      </c>
      <c r="U131">
        <v>22.2</v>
      </c>
      <c r="V131">
        <v>22.7</v>
      </c>
      <c r="W131">
        <v>20.3</v>
      </c>
      <c r="X131">
        <v>23</v>
      </c>
      <c r="Y131">
        <v>22.6</v>
      </c>
      <c r="Z131">
        <v>22.4</v>
      </c>
      <c r="AA131">
        <v>21.6</v>
      </c>
      <c r="AB131">
        <v>19.3</v>
      </c>
      <c r="AC131">
        <v>16.7</v>
      </c>
      <c r="AD131">
        <v>16.100000000000001</v>
      </c>
      <c r="AE131">
        <v>15.4</v>
      </c>
      <c r="AF131">
        <v>15</v>
      </c>
      <c r="AG131">
        <v>15.1</v>
      </c>
      <c r="AH131">
        <v>15.1</v>
      </c>
      <c r="AI131">
        <v>15.2</v>
      </c>
      <c r="AJ131">
        <v>16.399999999999999</v>
      </c>
      <c r="AK131">
        <v>16.7</v>
      </c>
      <c r="AL131">
        <v>16</v>
      </c>
      <c r="AM131">
        <v>16</v>
      </c>
      <c r="AN131">
        <v>15.7</v>
      </c>
      <c r="AO131">
        <v>15</v>
      </c>
      <c r="AP131">
        <v>14.5</v>
      </c>
      <c r="AQ131">
        <v>13.7</v>
      </c>
      <c r="AR131">
        <v>13.2</v>
      </c>
      <c r="AS131">
        <v>13.5</v>
      </c>
      <c r="AT131">
        <v>11.7</v>
      </c>
      <c r="AU131">
        <v>10.3</v>
      </c>
      <c r="AV131">
        <v>10.199999999999999</v>
      </c>
      <c r="AW131">
        <v>9.8000000000000007</v>
      </c>
      <c r="AX131">
        <v>9</v>
      </c>
      <c r="AY131">
        <v>9.1999999999999993</v>
      </c>
      <c r="AZ131">
        <v>10.1</v>
      </c>
      <c r="BA131">
        <v>9.4</v>
      </c>
      <c r="BB131">
        <v>9</v>
      </c>
      <c r="BC131">
        <v>9.4</v>
      </c>
      <c r="BD131">
        <v>9.4</v>
      </c>
      <c r="BE131">
        <v>9.6</v>
      </c>
      <c r="BF131">
        <v>8.6</v>
      </c>
      <c r="BG131">
        <v>8.6</v>
      </c>
      <c r="BH131">
        <v>8.6</v>
      </c>
      <c r="BI131">
        <v>7.9</v>
      </c>
      <c r="BJ131">
        <v>7</v>
      </c>
      <c r="BK131">
        <v>6.4</v>
      </c>
      <c r="BL131">
        <v>5.9</v>
      </c>
    </row>
    <row r="132" spans="1:64" x14ac:dyDescent="0.2">
      <c r="A132" t="s">
        <v>514</v>
      </c>
      <c r="B132" t="s">
        <v>515</v>
      </c>
      <c r="C132" t="s">
        <v>795</v>
      </c>
      <c r="D132" t="s">
        <v>796</v>
      </c>
      <c r="E132">
        <v>42.226999999999997</v>
      </c>
      <c r="F132">
        <v>42.9</v>
      </c>
      <c r="G132">
        <v>43.713000000000001</v>
      </c>
      <c r="H132">
        <v>44.616999999999997</v>
      </c>
      <c r="I132">
        <v>45.548000000000002</v>
      </c>
      <c r="J132">
        <v>46.44</v>
      </c>
      <c r="K132">
        <v>47.231999999999999</v>
      </c>
      <c r="L132">
        <v>47.875</v>
      </c>
      <c r="M132">
        <v>48.317999999999998</v>
      </c>
      <c r="N132">
        <v>48.512</v>
      </c>
      <c r="O132">
        <v>48.384999999999998</v>
      </c>
      <c r="P132">
        <v>47.881</v>
      </c>
      <c r="Q132">
        <v>47.024000000000001</v>
      </c>
      <c r="R132">
        <v>45.87</v>
      </c>
      <c r="S132">
        <v>44.485999999999997</v>
      </c>
      <c r="T132">
        <v>42.993000000000002</v>
      </c>
      <c r="U132">
        <v>41.534999999999997</v>
      </c>
      <c r="V132">
        <v>40.216000000000001</v>
      </c>
      <c r="W132">
        <v>39.094000000000001</v>
      </c>
      <c r="X132">
        <v>38.18</v>
      </c>
      <c r="Y132">
        <v>37.415999999999997</v>
      </c>
      <c r="Z132">
        <v>36.692999999999998</v>
      </c>
      <c r="AA132">
        <v>35.875</v>
      </c>
      <c r="AB132">
        <v>34.866</v>
      </c>
      <c r="AC132">
        <v>33.637</v>
      </c>
      <c r="AD132">
        <v>32.161000000000001</v>
      </c>
      <c r="AE132">
        <v>30.44</v>
      </c>
      <c r="AF132">
        <v>28.567</v>
      </c>
      <c r="AG132">
        <v>26.661999999999999</v>
      </c>
      <c r="AH132">
        <v>24.824000000000002</v>
      </c>
      <c r="AI132">
        <v>23.225000000000001</v>
      </c>
      <c r="AJ132">
        <v>22.041</v>
      </c>
      <c r="AK132">
        <v>21.341000000000001</v>
      </c>
      <c r="AL132">
        <v>21.129000000000001</v>
      </c>
      <c r="AM132">
        <v>21.358000000000001</v>
      </c>
      <c r="AN132">
        <v>21.885000000000002</v>
      </c>
      <c r="AO132">
        <v>22.504000000000001</v>
      </c>
      <c r="AP132">
        <v>23.007999999999999</v>
      </c>
      <c r="AQ132">
        <v>23.248000000000001</v>
      </c>
      <c r="AR132">
        <v>23.172999999999998</v>
      </c>
      <c r="AS132">
        <v>22.817</v>
      </c>
      <c r="AT132">
        <v>22.294</v>
      </c>
      <c r="AU132">
        <v>21.77</v>
      </c>
      <c r="AV132">
        <v>21.364999999999998</v>
      </c>
      <c r="AW132">
        <v>21.103000000000002</v>
      </c>
      <c r="AX132">
        <v>20.962</v>
      </c>
      <c r="AY132">
        <v>20.878</v>
      </c>
      <c r="AZ132">
        <v>20.751000000000001</v>
      </c>
      <c r="BA132">
        <v>20.509</v>
      </c>
      <c r="BB132">
        <v>20.129000000000001</v>
      </c>
      <c r="BC132">
        <v>19.61</v>
      </c>
      <c r="BD132">
        <v>18.972000000000001</v>
      </c>
      <c r="BE132">
        <v>18.265000000000001</v>
      </c>
      <c r="BF132">
        <v>17.536999999999999</v>
      </c>
      <c r="BG132">
        <v>16.806999999999999</v>
      </c>
      <c r="BH132">
        <v>16.085999999999999</v>
      </c>
      <c r="BI132">
        <v>15.369</v>
      </c>
      <c r="BJ132">
        <v>14.651</v>
      </c>
      <c r="BK132">
        <v>13.939</v>
      </c>
      <c r="BL132">
        <v>13.250999999999999</v>
      </c>
    </row>
    <row r="133" spans="1:64" x14ac:dyDescent="0.2">
      <c r="A133" t="s">
        <v>516</v>
      </c>
      <c r="B133" t="s">
        <v>517</v>
      </c>
      <c r="C133" t="s">
        <v>795</v>
      </c>
      <c r="D133" t="s">
        <v>796</v>
      </c>
      <c r="E133">
        <v>41.860778533170851</v>
      </c>
      <c r="F133">
        <v>41.617101261190527</v>
      </c>
      <c r="G133">
        <v>41.311566341217144</v>
      </c>
      <c r="H133">
        <v>40.936011285368089</v>
      </c>
      <c r="I133">
        <v>40.490089931595897</v>
      </c>
      <c r="J133">
        <v>39.977995334462676</v>
      </c>
      <c r="K133">
        <v>39.407642123209428</v>
      </c>
      <c r="L133">
        <v>38.799467132174861</v>
      </c>
      <c r="M133">
        <v>38.175138448712715</v>
      </c>
      <c r="N133">
        <v>37.551065118297991</v>
      </c>
      <c r="O133">
        <v>36.944394937358808</v>
      </c>
      <c r="P133">
        <v>36.381042726762978</v>
      </c>
      <c r="Q133">
        <v>35.856816455262255</v>
      </c>
      <c r="R133">
        <v>35.373250226414143</v>
      </c>
      <c r="S133">
        <v>34.931051776316728</v>
      </c>
      <c r="T133">
        <v>34.524893825010821</v>
      </c>
      <c r="U133">
        <v>34.146129254323277</v>
      </c>
      <c r="V133">
        <v>33.775657725237032</v>
      </c>
      <c r="W133">
        <v>33.398983280549949</v>
      </c>
      <c r="X133">
        <v>33.004623155833571</v>
      </c>
      <c r="Y133">
        <v>32.58457879429897</v>
      </c>
      <c r="Z133">
        <v>32.129093671920451</v>
      </c>
      <c r="AA133">
        <v>31.643033024357912</v>
      </c>
      <c r="AB133">
        <v>31.1301761403633</v>
      </c>
      <c r="AC133">
        <v>30.592753964975035</v>
      </c>
      <c r="AD133">
        <v>30.039290195456481</v>
      </c>
      <c r="AE133">
        <v>29.472528218239873</v>
      </c>
      <c r="AF133">
        <v>28.902566869245199</v>
      </c>
      <c r="AG133">
        <v>28.341738146294364</v>
      </c>
      <c r="AH133">
        <v>27.79267000911171</v>
      </c>
      <c r="AI133">
        <v>27.261140817781161</v>
      </c>
      <c r="AJ133">
        <v>26.75247963089565</v>
      </c>
      <c r="AK133">
        <v>26.261314429139588</v>
      </c>
      <c r="AL133">
        <v>25.784565688438345</v>
      </c>
      <c r="AM133">
        <v>25.318313836106544</v>
      </c>
      <c r="AN133">
        <v>24.860923780348923</v>
      </c>
      <c r="AO133">
        <v>24.40393162271403</v>
      </c>
      <c r="AP133">
        <v>23.946571476116755</v>
      </c>
      <c r="AQ133">
        <v>23.483515856863157</v>
      </c>
      <c r="AR133">
        <v>23.017601978178728</v>
      </c>
      <c r="AS133">
        <v>22.545179614790573</v>
      </c>
      <c r="AT133">
        <v>22.067723574611435</v>
      </c>
      <c r="AU133">
        <v>21.588436689496699</v>
      </c>
      <c r="AV133">
        <v>21.115659490596052</v>
      </c>
      <c r="AW133">
        <v>20.653597020622147</v>
      </c>
      <c r="AX133">
        <v>20.21150169594997</v>
      </c>
      <c r="AY133">
        <v>19.796581272646758</v>
      </c>
      <c r="AZ133">
        <v>19.415221437774118</v>
      </c>
      <c r="BA133">
        <v>19.066209497470162</v>
      </c>
      <c r="BB133">
        <v>18.750625921317109</v>
      </c>
      <c r="BC133">
        <v>18.465695862438761</v>
      </c>
      <c r="BD133">
        <v>18.208119186373466</v>
      </c>
      <c r="BE133">
        <v>17.968211823770609</v>
      </c>
      <c r="BF133">
        <v>17.737791480695524</v>
      </c>
      <c r="BG133">
        <v>17.510006736447096</v>
      </c>
      <c r="BH133">
        <v>17.281252791134179</v>
      </c>
      <c r="BI133">
        <v>17.046414988432115</v>
      </c>
      <c r="BJ133">
        <v>16.805667093224891</v>
      </c>
      <c r="BK133">
        <v>16.562991028287922</v>
      </c>
      <c r="BL133">
        <v>16.315463704908662</v>
      </c>
    </row>
    <row r="134" spans="1:64" x14ac:dyDescent="0.2">
      <c r="A134" t="s">
        <v>518</v>
      </c>
      <c r="B134" t="s">
        <v>519</v>
      </c>
      <c r="C134" t="s">
        <v>795</v>
      </c>
      <c r="D134" t="s">
        <v>796</v>
      </c>
      <c r="E134">
        <v>43.308</v>
      </c>
      <c r="F134">
        <v>43.152000000000001</v>
      </c>
      <c r="G134">
        <v>43.03</v>
      </c>
      <c r="H134">
        <v>42.941000000000003</v>
      </c>
      <c r="I134">
        <v>42.883000000000003</v>
      </c>
      <c r="J134">
        <v>42.853999999999999</v>
      </c>
      <c r="K134">
        <v>42.854999999999997</v>
      </c>
      <c r="L134">
        <v>42.881999999999998</v>
      </c>
      <c r="M134">
        <v>42.927</v>
      </c>
      <c r="N134">
        <v>42.98</v>
      </c>
      <c r="O134">
        <v>43.027999999999999</v>
      </c>
      <c r="P134">
        <v>43.058</v>
      </c>
      <c r="Q134">
        <v>43.061</v>
      </c>
      <c r="R134">
        <v>43.036999999999999</v>
      </c>
      <c r="S134">
        <v>42.988</v>
      </c>
      <c r="T134">
        <v>42.920999999999999</v>
      </c>
      <c r="U134">
        <v>42.848999999999997</v>
      </c>
      <c r="V134">
        <v>42.787999999999997</v>
      </c>
      <c r="W134">
        <v>42.75</v>
      </c>
      <c r="X134">
        <v>42.738999999999997</v>
      </c>
      <c r="Y134">
        <v>42.762999999999998</v>
      </c>
      <c r="Z134">
        <v>42.826999999999998</v>
      </c>
      <c r="AA134">
        <v>42.920999999999999</v>
      </c>
      <c r="AB134">
        <v>43.029000000000003</v>
      </c>
      <c r="AC134">
        <v>43.134</v>
      </c>
      <c r="AD134">
        <v>43.226999999999997</v>
      </c>
      <c r="AE134">
        <v>43.3</v>
      </c>
      <c r="AF134">
        <v>43.335000000000001</v>
      </c>
      <c r="AG134">
        <v>43.305999999999997</v>
      </c>
      <c r="AH134">
        <v>43.18</v>
      </c>
      <c r="AI134">
        <v>42.902000000000001</v>
      </c>
      <c r="AJ134">
        <v>42.417999999999999</v>
      </c>
      <c r="AK134">
        <v>41.712000000000003</v>
      </c>
      <c r="AL134">
        <v>40.792000000000002</v>
      </c>
      <c r="AM134">
        <v>39.68</v>
      </c>
      <c r="AN134">
        <v>38.417000000000002</v>
      </c>
      <c r="AO134">
        <v>37.055999999999997</v>
      </c>
      <c r="AP134">
        <v>35.668999999999997</v>
      </c>
      <c r="AQ134">
        <v>34.326999999999998</v>
      </c>
      <c r="AR134">
        <v>33.082000000000001</v>
      </c>
      <c r="AS134">
        <v>31.984999999999999</v>
      </c>
      <c r="AT134">
        <v>31.067</v>
      </c>
      <c r="AU134">
        <v>30.314</v>
      </c>
      <c r="AV134">
        <v>29.7</v>
      </c>
      <c r="AW134">
        <v>29.21</v>
      </c>
      <c r="AX134">
        <v>28.811</v>
      </c>
      <c r="AY134">
        <v>28.46</v>
      </c>
      <c r="AZ134">
        <v>28.114999999999998</v>
      </c>
      <c r="BA134">
        <v>27.742999999999999</v>
      </c>
      <c r="BB134">
        <v>27.329000000000001</v>
      </c>
      <c r="BC134">
        <v>26.875</v>
      </c>
      <c r="BD134">
        <v>26.399000000000001</v>
      </c>
      <c r="BE134">
        <v>25.931999999999999</v>
      </c>
      <c r="BF134">
        <v>25.495999999999999</v>
      </c>
      <c r="BG134">
        <v>25.091000000000001</v>
      </c>
      <c r="BH134">
        <v>24.71</v>
      </c>
      <c r="BI134">
        <v>24.337</v>
      </c>
      <c r="BJ134">
        <v>23.954999999999998</v>
      </c>
      <c r="BK134">
        <v>23.548999999999999</v>
      </c>
      <c r="BL134">
        <v>23.117000000000001</v>
      </c>
    </row>
    <row r="135" spans="1:64" x14ac:dyDescent="0.2">
      <c r="A135" t="s">
        <v>520</v>
      </c>
      <c r="B135" t="s">
        <v>521</v>
      </c>
      <c r="C135" t="s">
        <v>795</v>
      </c>
      <c r="D135" t="s">
        <v>796</v>
      </c>
      <c r="E135">
        <v>38.374000000000002</v>
      </c>
      <c r="F135">
        <v>37.938000000000002</v>
      </c>
      <c r="G135">
        <v>37.426000000000002</v>
      </c>
      <c r="H135">
        <v>36.838000000000001</v>
      </c>
      <c r="I135">
        <v>36.188000000000002</v>
      </c>
      <c r="J135">
        <v>35.496000000000002</v>
      </c>
      <c r="K135">
        <v>34.786999999999999</v>
      </c>
      <c r="L135">
        <v>34.091000000000001</v>
      </c>
      <c r="M135">
        <v>33.436</v>
      </c>
      <c r="N135">
        <v>32.841000000000001</v>
      </c>
      <c r="O135">
        <v>32.326000000000001</v>
      </c>
      <c r="P135">
        <v>31.905000000000001</v>
      </c>
      <c r="Q135">
        <v>31.567</v>
      </c>
      <c r="R135">
        <v>31.292999999999999</v>
      </c>
      <c r="S135">
        <v>31.068000000000001</v>
      </c>
      <c r="T135">
        <v>30.864999999999998</v>
      </c>
      <c r="U135">
        <v>30.65</v>
      </c>
      <c r="V135">
        <v>30.401</v>
      </c>
      <c r="W135">
        <v>30.103999999999999</v>
      </c>
      <c r="X135">
        <v>29.754999999999999</v>
      </c>
      <c r="Y135">
        <v>29.364000000000001</v>
      </c>
      <c r="Z135">
        <v>28.948</v>
      </c>
      <c r="AA135">
        <v>28.539000000000001</v>
      </c>
      <c r="AB135">
        <v>28.163</v>
      </c>
      <c r="AC135">
        <v>27.835000000000001</v>
      </c>
      <c r="AD135">
        <v>27.579000000000001</v>
      </c>
      <c r="AE135">
        <v>27.417000000000002</v>
      </c>
      <c r="AF135">
        <v>27.338000000000001</v>
      </c>
      <c r="AG135">
        <v>27.318999999999999</v>
      </c>
      <c r="AH135">
        <v>27.334</v>
      </c>
      <c r="AI135">
        <v>27.338000000000001</v>
      </c>
      <c r="AJ135">
        <v>27.282</v>
      </c>
      <c r="AK135">
        <v>27.125</v>
      </c>
      <c r="AL135">
        <v>26.835000000000001</v>
      </c>
      <c r="AM135">
        <v>26.396999999999998</v>
      </c>
      <c r="AN135">
        <v>25.795000000000002</v>
      </c>
      <c r="AO135">
        <v>25.032</v>
      </c>
      <c r="AP135">
        <v>24.143000000000001</v>
      </c>
      <c r="AQ135">
        <v>23.172999999999998</v>
      </c>
      <c r="AR135">
        <v>22.155999999999999</v>
      </c>
      <c r="AS135">
        <v>21.119</v>
      </c>
      <c r="AT135">
        <v>20.082999999999998</v>
      </c>
      <c r="AU135">
        <v>19.071000000000002</v>
      </c>
      <c r="AV135">
        <v>18.119</v>
      </c>
      <c r="AW135">
        <v>17.268999999999998</v>
      </c>
      <c r="AX135">
        <v>16.579000000000001</v>
      </c>
      <c r="AY135">
        <v>16.105</v>
      </c>
      <c r="AZ135">
        <v>15.858000000000001</v>
      </c>
      <c r="BA135">
        <v>15.824999999999999</v>
      </c>
      <c r="BB135">
        <v>15.981999999999999</v>
      </c>
      <c r="BC135">
        <v>16.280999999999999</v>
      </c>
      <c r="BD135">
        <v>16.661999999999999</v>
      </c>
      <c r="BE135">
        <v>17.048999999999999</v>
      </c>
      <c r="BF135">
        <v>17.38</v>
      </c>
      <c r="BG135">
        <v>17.617000000000001</v>
      </c>
      <c r="BH135">
        <v>17.736999999999998</v>
      </c>
      <c r="BI135">
        <v>17.744</v>
      </c>
      <c r="BJ135">
        <v>17.670000000000002</v>
      </c>
      <c r="BK135">
        <v>17.545000000000002</v>
      </c>
      <c r="BL135">
        <v>17.376999999999999</v>
      </c>
    </row>
    <row r="136" spans="1:64" x14ac:dyDescent="0.2">
      <c r="A136" t="s">
        <v>522</v>
      </c>
      <c r="B136" t="s">
        <v>523</v>
      </c>
      <c r="C136" t="s">
        <v>795</v>
      </c>
      <c r="D136" t="s">
        <v>796</v>
      </c>
      <c r="E136">
        <v>48.761000000000003</v>
      </c>
      <c r="F136">
        <v>48.811</v>
      </c>
      <c r="G136">
        <v>48.819000000000003</v>
      </c>
      <c r="H136">
        <v>48.789000000000001</v>
      </c>
      <c r="I136">
        <v>48.732999999999997</v>
      </c>
      <c r="J136">
        <v>48.665999999999997</v>
      </c>
      <c r="K136">
        <v>48.603000000000002</v>
      </c>
      <c r="L136">
        <v>48.557000000000002</v>
      </c>
      <c r="M136">
        <v>48.534999999999997</v>
      </c>
      <c r="N136">
        <v>48.54</v>
      </c>
      <c r="O136">
        <v>48.57</v>
      </c>
      <c r="P136">
        <v>48.618000000000002</v>
      </c>
      <c r="Q136">
        <v>48.670999999999999</v>
      </c>
      <c r="R136">
        <v>48.715000000000003</v>
      </c>
      <c r="S136">
        <v>48.746000000000002</v>
      </c>
      <c r="T136">
        <v>48.761000000000003</v>
      </c>
      <c r="U136">
        <v>48.765000000000001</v>
      </c>
      <c r="V136">
        <v>48.76</v>
      </c>
      <c r="W136">
        <v>48.744</v>
      </c>
      <c r="X136">
        <v>48.710999999999999</v>
      </c>
      <c r="Y136">
        <v>48.652000000000001</v>
      </c>
      <c r="Z136">
        <v>48.555</v>
      </c>
      <c r="AA136">
        <v>48.411999999999999</v>
      </c>
      <c r="AB136">
        <v>48.218000000000004</v>
      </c>
      <c r="AC136">
        <v>47.97</v>
      </c>
      <c r="AD136">
        <v>47.658999999999999</v>
      </c>
      <c r="AE136">
        <v>47.279000000000003</v>
      </c>
      <c r="AF136">
        <v>46.838999999999999</v>
      </c>
      <c r="AG136">
        <v>46.356999999999999</v>
      </c>
      <c r="AH136">
        <v>45.853000000000002</v>
      </c>
      <c r="AI136">
        <v>45.363999999999997</v>
      </c>
      <c r="AJ136">
        <v>44.930999999999997</v>
      </c>
      <c r="AK136">
        <v>44.576000000000001</v>
      </c>
      <c r="AL136">
        <v>44.305999999999997</v>
      </c>
      <c r="AM136">
        <v>44.115000000000002</v>
      </c>
      <c r="AN136">
        <v>43.981999999999999</v>
      </c>
      <c r="AO136">
        <v>43.871000000000002</v>
      </c>
      <c r="AP136">
        <v>43.737000000000002</v>
      </c>
      <c r="AQ136">
        <v>43.543999999999997</v>
      </c>
      <c r="AR136">
        <v>43.273000000000003</v>
      </c>
      <c r="AS136">
        <v>42.914000000000001</v>
      </c>
      <c r="AT136">
        <v>42.468000000000004</v>
      </c>
      <c r="AU136">
        <v>41.957999999999998</v>
      </c>
      <c r="AV136">
        <v>41.405999999999999</v>
      </c>
      <c r="AW136">
        <v>40.820999999999998</v>
      </c>
      <c r="AX136">
        <v>40.213000000000001</v>
      </c>
      <c r="AY136">
        <v>39.588000000000001</v>
      </c>
      <c r="AZ136">
        <v>38.950000000000003</v>
      </c>
      <c r="BA136">
        <v>38.308999999999997</v>
      </c>
      <c r="BB136">
        <v>37.673999999999999</v>
      </c>
      <c r="BC136">
        <v>37.052999999999997</v>
      </c>
      <c r="BD136">
        <v>36.451000000000001</v>
      </c>
      <c r="BE136">
        <v>35.872</v>
      </c>
      <c r="BF136">
        <v>35.316000000000003</v>
      </c>
      <c r="BG136">
        <v>34.789000000000001</v>
      </c>
      <c r="BH136">
        <v>34.296999999999997</v>
      </c>
      <c r="BI136">
        <v>33.843000000000004</v>
      </c>
      <c r="BJ136">
        <v>33.426000000000002</v>
      </c>
      <c r="BK136">
        <v>33.042000000000002</v>
      </c>
      <c r="BL136">
        <v>32.686999999999998</v>
      </c>
    </row>
    <row r="137" spans="1:64" x14ac:dyDescent="0.2">
      <c r="A137" t="s">
        <v>524</v>
      </c>
      <c r="B137" t="s">
        <v>525</v>
      </c>
      <c r="C137" t="s">
        <v>795</v>
      </c>
      <c r="D137" t="s">
        <v>796</v>
      </c>
      <c r="E137">
        <v>50.392000000000003</v>
      </c>
      <c r="F137">
        <v>50.320999999999998</v>
      </c>
      <c r="G137">
        <v>50.348999999999997</v>
      </c>
      <c r="H137">
        <v>50.484999999999999</v>
      </c>
      <c r="I137">
        <v>50.707999999999998</v>
      </c>
      <c r="J137">
        <v>50.978000000000002</v>
      </c>
      <c r="K137">
        <v>51.238</v>
      </c>
      <c r="L137">
        <v>51.417999999999999</v>
      </c>
      <c r="M137">
        <v>51.459000000000003</v>
      </c>
      <c r="N137">
        <v>51.325000000000003</v>
      </c>
      <c r="O137">
        <v>50.993000000000002</v>
      </c>
      <c r="P137">
        <v>50.456000000000003</v>
      </c>
      <c r="Q137">
        <v>49.747</v>
      </c>
      <c r="R137">
        <v>48.898000000000003</v>
      </c>
      <c r="S137">
        <v>47.927</v>
      </c>
      <c r="T137">
        <v>46.843000000000004</v>
      </c>
      <c r="U137">
        <v>45.652000000000001</v>
      </c>
      <c r="V137">
        <v>44.372</v>
      </c>
      <c r="W137">
        <v>43.029000000000003</v>
      </c>
      <c r="X137">
        <v>41.658000000000001</v>
      </c>
      <c r="Y137">
        <v>40.304000000000002</v>
      </c>
      <c r="Z137">
        <v>39.009</v>
      </c>
      <c r="AA137">
        <v>37.793999999999997</v>
      </c>
      <c r="AB137">
        <v>36.664000000000001</v>
      </c>
      <c r="AC137">
        <v>35.619</v>
      </c>
      <c r="AD137">
        <v>34.633000000000003</v>
      </c>
      <c r="AE137">
        <v>33.661999999999999</v>
      </c>
      <c r="AF137">
        <v>32.665999999999997</v>
      </c>
      <c r="AG137">
        <v>31.617000000000001</v>
      </c>
      <c r="AH137">
        <v>30.516999999999999</v>
      </c>
      <c r="AI137">
        <v>29.381</v>
      </c>
      <c r="AJ137">
        <v>28.236000000000001</v>
      </c>
      <c r="AK137">
        <v>27.126999999999999</v>
      </c>
      <c r="AL137">
        <v>26.091999999999999</v>
      </c>
      <c r="AM137">
        <v>25.152999999999999</v>
      </c>
      <c r="AN137">
        <v>24.321999999999999</v>
      </c>
      <c r="AO137">
        <v>23.600999999999999</v>
      </c>
      <c r="AP137">
        <v>22.975000000000001</v>
      </c>
      <c r="AQ137">
        <v>22.434999999999999</v>
      </c>
      <c r="AR137">
        <v>21.981999999999999</v>
      </c>
      <c r="AS137">
        <v>21.626000000000001</v>
      </c>
      <c r="AT137">
        <v>21.381</v>
      </c>
      <c r="AU137">
        <v>21.245999999999999</v>
      </c>
      <c r="AV137">
        <v>21.210999999999999</v>
      </c>
      <c r="AW137">
        <v>21.256</v>
      </c>
      <c r="AX137">
        <v>21.363</v>
      </c>
      <c r="AY137">
        <v>21.510999999999999</v>
      </c>
      <c r="AZ137">
        <v>21.672000000000001</v>
      </c>
      <c r="BA137">
        <v>21.815999999999999</v>
      </c>
      <c r="BB137">
        <v>21.911999999999999</v>
      </c>
      <c r="BC137">
        <v>21.928000000000001</v>
      </c>
      <c r="BD137">
        <v>21.837</v>
      </c>
      <c r="BE137">
        <v>21.638000000000002</v>
      </c>
      <c r="BF137">
        <v>21.335999999999999</v>
      </c>
      <c r="BG137">
        <v>20.94</v>
      </c>
      <c r="BH137">
        <v>20.465</v>
      </c>
      <c r="BI137">
        <v>19.934999999999999</v>
      </c>
      <c r="BJ137">
        <v>19.38</v>
      </c>
      <c r="BK137">
        <v>18.829000000000001</v>
      </c>
      <c r="BL137">
        <v>18.3</v>
      </c>
    </row>
    <row r="138" spans="1:64" x14ac:dyDescent="0.2">
      <c r="A138" t="s">
        <v>526</v>
      </c>
      <c r="B138" t="s">
        <v>527</v>
      </c>
      <c r="C138" t="s">
        <v>795</v>
      </c>
      <c r="D138" t="s">
        <v>796</v>
      </c>
      <c r="E138">
        <v>48.988</v>
      </c>
      <c r="F138">
        <v>47.985999999999997</v>
      </c>
      <c r="G138">
        <v>46.881999999999998</v>
      </c>
      <c r="H138">
        <v>45.746000000000002</v>
      </c>
      <c r="I138">
        <v>44.636000000000003</v>
      </c>
      <c r="J138">
        <v>43.576999999999998</v>
      </c>
      <c r="K138">
        <v>42.561</v>
      </c>
      <c r="L138">
        <v>41.561999999999998</v>
      </c>
      <c r="M138">
        <v>40.576000000000001</v>
      </c>
      <c r="N138">
        <v>39.628999999999998</v>
      </c>
      <c r="O138">
        <v>38.786000000000001</v>
      </c>
      <c r="P138">
        <v>38.116999999999997</v>
      </c>
      <c r="Q138">
        <v>37.651000000000003</v>
      </c>
      <c r="R138">
        <v>37.381999999999998</v>
      </c>
      <c r="S138">
        <v>37.28</v>
      </c>
      <c r="T138">
        <v>37.268000000000001</v>
      </c>
      <c r="U138">
        <v>37.244999999999997</v>
      </c>
      <c r="V138">
        <v>37.116999999999997</v>
      </c>
      <c r="W138">
        <v>36.819000000000003</v>
      </c>
      <c r="X138">
        <v>36.329000000000001</v>
      </c>
      <c r="Y138">
        <v>35.664000000000001</v>
      </c>
      <c r="Z138">
        <v>34.877000000000002</v>
      </c>
      <c r="AA138">
        <v>34.052999999999997</v>
      </c>
      <c r="AB138">
        <v>33.256999999999998</v>
      </c>
      <c r="AC138">
        <v>32.511000000000003</v>
      </c>
      <c r="AD138">
        <v>31.818000000000001</v>
      </c>
      <c r="AE138">
        <v>31.161000000000001</v>
      </c>
      <c r="AF138">
        <v>30.498999999999999</v>
      </c>
      <c r="AG138">
        <v>29.803999999999998</v>
      </c>
      <c r="AH138">
        <v>29.067</v>
      </c>
      <c r="AI138">
        <v>28.288</v>
      </c>
      <c r="AJ138">
        <v>27.475000000000001</v>
      </c>
      <c r="AK138">
        <v>26.641999999999999</v>
      </c>
      <c r="AL138">
        <v>25.795999999999999</v>
      </c>
      <c r="AM138">
        <v>24.933</v>
      </c>
      <c r="AN138">
        <v>24.033999999999999</v>
      </c>
      <c r="AO138">
        <v>23.07</v>
      </c>
      <c r="AP138">
        <v>22.033000000000001</v>
      </c>
      <c r="AQ138">
        <v>20.93</v>
      </c>
      <c r="AR138">
        <v>19.786999999999999</v>
      </c>
      <c r="AS138">
        <v>18.646999999999998</v>
      </c>
      <c r="AT138">
        <v>17.562000000000001</v>
      </c>
      <c r="AU138">
        <v>16.579999999999998</v>
      </c>
      <c r="AV138">
        <v>15.733000000000001</v>
      </c>
      <c r="AW138">
        <v>15.037000000000001</v>
      </c>
      <c r="AX138">
        <v>14.493</v>
      </c>
      <c r="AY138">
        <v>14.083</v>
      </c>
      <c r="AZ138">
        <v>13.766</v>
      </c>
      <c r="BA138">
        <v>13.505000000000001</v>
      </c>
      <c r="BB138">
        <v>13.28</v>
      </c>
      <c r="BC138">
        <v>13.08</v>
      </c>
      <c r="BD138">
        <v>12.901</v>
      </c>
      <c r="BE138">
        <v>12.747</v>
      </c>
      <c r="BF138">
        <v>12.618</v>
      </c>
      <c r="BG138">
        <v>12.502000000000001</v>
      </c>
      <c r="BH138">
        <v>12.388999999999999</v>
      </c>
      <c r="BI138">
        <v>12.271000000000001</v>
      </c>
      <c r="BJ138">
        <v>12.143000000000001</v>
      </c>
      <c r="BK138">
        <v>12</v>
      </c>
      <c r="BL138">
        <v>11.839</v>
      </c>
    </row>
    <row r="139" spans="1:64" x14ac:dyDescent="0.2">
      <c r="A139" t="s">
        <v>528</v>
      </c>
      <c r="B139" t="s">
        <v>529</v>
      </c>
      <c r="C139" t="s">
        <v>795</v>
      </c>
      <c r="D139" t="s">
        <v>796</v>
      </c>
      <c r="E139">
        <v>41.259074813793696</v>
      </c>
      <c r="F139">
        <v>41.005910085506166</v>
      </c>
      <c r="G139">
        <v>40.699693937547451</v>
      </c>
      <c r="H139">
        <v>40.321065062702111</v>
      </c>
      <c r="I139">
        <v>39.876096338804125</v>
      </c>
      <c r="J139">
        <v>39.363744869511287</v>
      </c>
      <c r="K139">
        <v>38.780937007132174</v>
      </c>
      <c r="L139">
        <v>38.160305540944535</v>
      </c>
      <c r="M139">
        <v>37.537295057689299</v>
      </c>
      <c r="N139">
        <v>36.923104053120191</v>
      </c>
      <c r="O139">
        <v>36.331091684828429</v>
      </c>
      <c r="P139">
        <v>35.793305851013464</v>
      </c>
      <c r="Q139">
        <v>35.269459756114827</v>
      </c>
      <c r="R139">
        <v>34.792571955388667</v>
      </c>
      <c r="S139">
        <v>34.370966405365913</v>
      </c>
      <c r="T139">
        <v>33.969296229382564</v>
      </c>
      <c r="U139">
        <v>33.601240115053038</v>
      </c>
      <c r="V139">
        <v>33.242118956504193</v>
      </c>
      <c r="W139">
        <v>32.870722847465203</v>
      </c>
      <c r="X139">
        <v>32.481603572053366</v>
      </c>
      <c r="Y139">
        <v>32.069850240958949</v>
      </c>
      <c r="Z139">
        <v>31.624726021568577</v>
      </c>
      <c r="AA139">
        <v>31.151437383150803</v>
      </c>
      <c r="AB139">
        <v>30.65392783778595</v>
      </c>
      <c r="AC139">
        <v>30.13606760174957</v>
      </c>
      <c r="AD139">
        <v>29.610056519585985</v>
      </c>
      <c r="AE139">
        <v>29.071312962659196</v>
      </c>
      <c r="AF139">
        <v>28.529037408166069</v>
      </c>
      <c r="AG139">
        <v>27.991755074102421</v>
      </c>
      <c r="AH139">
        <v>27.464087192280182</v>
      </c>
      <c r="AI139">
        <v>26.947230209638068</v>
      </c>
      <c r="AJ139">
        <v>26.449578149549353</v>
      </c>
      <c r="AK139">
        <v>25.96580403578589</v>
      </c>
      <c r="AL139">
        <v>25.495772567598316</v>
      </c>
      <c r="AM139">
        <v>25.028863885133585</v>
      </c>
      <c r="AN139">
        <v>24.567075852362603</v>
      </c>
      <c r="AO139">
        <v>24.108370593181178</v>
      </c>
      <c r="AP139">
        <v>23.644891174995113</v>
      </c>
      <c r="AQ139">
        <v>23.17912198461773</v>
      </c>
      <c r="AR139">
        <v>22.714728366390762</v>
      </c>
      <c r="AS139">
        <v>22.247341676177157</v>
      </c>
      <c r="AT139">
        <v>21.770562158988646</v>
      </c>
      <c r="AU139">
        <v>21.296584165314247</v>
      </c>
      <c r="AV139">
        <v>20.832955669973806</v>
      </c>
      <c r="AW139">
        <v>20.386262479766987</v>
      </c>
      <c r="AX139">
        <v>19.95809805398579</v>
      </c>
      <c r="AY139">
        <v>19.55354038592052</v>
      </c>
      <c r="AZ139">
        <v>19.184524015057406</v>
      </c>
      <c r="BA139">
        <v>18.849575039576322</v>
      </c>
      <c r="BB139">
        <v>18.545882815389966</v>
      </c>
      <c r="BC139">
        <v>18.268672393862726</v>
      </c>
      <c r="BD139">
        <v>18.017315341614211</v>
      </c>
      <c r="BE139">
        <v>17.77953717952116</v>
      </c>
      <c r="BF139">
        <v>17.549235057007458</v>
      </c>
      <c r="BG139">
        <v>17.320511569323827</v>
      </c>
      <c r="BH139">
        <v>17.088706077636559</v>
      </c>
      <c r="BI139">
        <v>16.850221809952309</v>
      </c>
      <c r="BJ139">
        <v>16.604344799778676</v>
      </c>
      <c r="BK139">
        <v>16.362231835331571</v>
      </c>
      <c r="BL139">
        <v>16.11564495533456</v>
      </c>
    </row>
    <row r="140" spans="1:64" x14ac:dyDescent="0.2">
      <c r="A140" t="s">
        <v>530</v>
      </c>
      <c r="B140" t="s">
        <v>531</v>
      </c>
      <c r="C140" t="s">
        <v>795</v>
      </c>
      <c r="D140" t="s">
        <v>796</v>
      </c>
      <c r="E140">
        <v>47.756182718826494</v>
      </c>
      <c r="F140">
        <v>47.717388446213853</v>
      </c>
      <c r="G140">
        <v>47.671653999785583</v>
      </c>
      <c r="H140">
        <v>47.61849591967237</v>
      </c>
      <c r="I140">
        <v>47.557886190106942</v>
      </c>
      <c r="J140">
        <v>47.489117025476936</v>
      </c>
      <c r="K140">
        <v>47.412087143398857</v>
      </c>
      <c r="L140">
        <v>47.326309831481424</v>
      </c>
      <c r="M140">
        <v>47.231374675107034</v>
      </c>
      <c r="N140">
        <v>47.127705180372459</v>
      </c>
      <c r="O140">
        <v>47.014438227645016</v>
      </c>
      <c r="P140">
        <v>46.891353161741812</v>
      </c>
      <c r="Q140">
        <v>46.759461700412707</v>
      </c>
      <c r="R140">
        <v>46.619806524850475</v>
      </c>
      <c r="S140">
        <v>46.474615610331227</v>
      </c>
      <c r="T140">
        <v>46.329462930961995</v>
      </c>
      <c r="U140">
        <v>46.192300739342926</v>
      </c>
      <c r="V140">
        <v>46.063131419425638</v>
      </c>
      <c r="W140">
        <v>45.936945695888831</v>
      </c>
      <c r="X140">
        <v>45.806266755412693</v>
      </c>
      <c r="Y140">
        <v>45.660107433989182</v>
      </c>
      <c r="Z140">
        <v>45.4862409097559</v>
      </c>
      <c r="AA140">
        <v>45.274322514866796</v>
      </c>
      <c r="AB140">
        <v>45.018350645407139</v>
      </c>
      <c r="AC140">
        <v>44.716055211971444</v>
      </c>
      <c r="AD140">
        <v>44.368626010302336</v>
      </c>
      <c r="AE140">
        <v>43.980812448567931</v>
      </c>
      <c r="AF140">
        <v>43.565944509900397</v>
      </c>
      <c r="AG140">
        <v>43.137506850556633</v>
      </c>
      <c r="AH140">
        <v>42.704956279814894</v>
      </c>
      <c r="AI140">
        <v>42.279093948184816</v>
      </c>
      <c r="AJ140">
        <v>41.869044634393575</v>
      </c>
      <c r="AK140">
        <v>41.476717858231176</v>
      </c>
      <c r="AL140">
        <v>41.100512507765416</v>
      </c>
      <c r="AM140">
        <v>40.736608894448601</v>
      </c>
      <c r="AN140">
        <v>40.379655271036498</v>
      </c>
      <c r="AO140">
        <v>40.023616792923185</v>
      </c>
      <c r="AP140">
        <v>39.662708270590485</v>
      </c>
      <c r="AQ140">
        <v>39.294298349165267</v>
      </c>
      <c r="AR140">
        <v>38.919430889734492</v>
      </c>
      <c r="AS140">
        <v>38.538729832872519</v>
      </c>
      <c r="AT140">
        <v>38.152376185248293</v>
      </c>
      <c r="AU140">
        <v>37.761122060036769</v>
      </c>
      <c r="AV140">
        <v>37.366126308462476</v>
      </c>
      <c r="AW140">
        <v>36.967227480207448</v>
      </c>
      <c r="AX140">
        <v>36.563624497565449</v>
      </c>
      <c r="AY140">
        <v>36.155973319131611</v>
      </c>
      <c r="AZ140">
        <v>35.745480305096422</v>
      </c>
      <c r="BA140">
        <v>35.334567865671453</v>
      </c>
      <c r="BB140">
        <v>34.924038748863559</v>
      </c>
      <c r="BC140">
        <v>34.515487310379896</v>
      </c>
      <c r="BD140">
        <v>34.109934555553174</v>
      </c>
      <c r="BE140">
        <v>33.707754846375146</v>
      </c>
      <c r="BF140">
        <v>33.310005875354527</v>
      </c>
      <c r="BG140">
        <v>32.917990556246906</v>
      </c>
      <c r="BH140">
        <v>32.533497226873941</v>
      </c>
      <c r="BI140">
        <v>32.158359961271792</v>
      </c>
      <c r="BJ140">
        <v>31.791486933442066</v>
      </c>
      <c r="BK140">
        <v>31.432555826735825</v>
      </c>
      <c r="BL140">
        <v>31.080813523371159</v>
      </c>
    </row>
    <row r="141" spans="1:64" x14ac:dyDescent="0.2">
      <c r="A141" t="s">
        <v>532</v>
      </c>
      <c r="B141" t="s">
        <v>533</v>
      </c>
      <c r="C141" t="s">
        <v>795</v>
      </c>
      <c r="D141" t="s">
        <v>796</v>
      </c>
      <c r="E141">
        <v>47.625158551737933</v>
      </c>
      <c r="F141">
        <v>47.528588950950798</v>
      </c>
      <c r="G141">
        <v>47.460327616458898</v>
      </c>
      <c r="H141">
        <v>47.434788032877265</v>
      </c>
      <c r="I141">
        <v>47.452704117765904</v>
      </c>
      <c r="J141">
        <v>47.505205803781209</v>
      </c>
      <c r="K141">
        <v>47.575624699677597</v>
      </c>
      <c r="L141">
        <v>47.638393174377036</v>
      </c>
      <c r="M141">
        <v>47.671525216917487</v>
      </c>
      <c r="N141">
        <v>47.666025859734738</v>
      </c>
      <c r="O141">
        <v>47.611582425970497</v>
      </c>
      <c r="P141">
        <v>47.503067408527158</v>
      </c>
      <c r="Q141">
        <v>47.35020896910801</v>
      </c>
      <c r="R141">
        <v>47.166838031730713</v>
      </c>
      <c r="S141">
        <v>46.964956377346383</v>
      </c>
      <c r="T141">
        <v>46.763706715036641</v>
      </c>
      <c r="U141">
        <v>46.585333445040696</v>
      </c>
      <c r="V141">
        <v>46.44231912138239</v>
      </c>
      <c r="W141">
        <v>46.338830979350647</v>
      </c>
      <c r="X141">
        <v>46.271542729616577</v>
      </c>
      <c r="Y141">
        <v>46.22943800108979</v>
      </c>
      <c r="Z141">
        <v>46.195802511904162</v>
      </c>
      <c r="AA141">
        <v>46.150275784621172</v>
      </c>
      <c r="AB141">
        <v>46.078587048664545</v>
      </c>
      <c r="AC141">
        <v>45.976054869462757</v>
      </c>
      <c r="AD141">
        <v>45.842326201939564</v>
      </c>
      <c r="AE141">
        <v>45.682992310327144</v>
      </c>
      <c r="AF141">
        <v>45.507089422225889</v>
      </c>
      <c r="AG141">
        <v>45.32213584931295</v>
      </c>
      <c r="AH141">
        <v>45.129096896143167</v>
      </c>
      <c r="AI141">
        <v>44.932323577674175</v>
      </c>
      <c r="AJ141">
        <v>44.736468736254771</v>
      </c>
      <c r="AK141">
        <v>44.542996879560015</v>
      </c>
      <c r="AL141">
        <v>44.349039514195702</v>
      </c>
      <c r="AM141">
        <v>44.149577933140797</v>
      </c>
      <c r="AN141">
        <v>43.936116137828833</v>
      </c>
      <c r="AO141">
        <v>43.699929602259033</v>
      </c>
      <c r="AP141">
        <v>43.435751528890592</v>
      </c>
      <c r="AQ141">
        <v>43.142364490616288</v>
      </c>
      <c r="AR141">
        <v>42.821801715066506</v>
      </c>
      <c r="AS141">
        <v>42.478474154825172</v>
      </c>
      <c r="AT141">
        <v>42.118661506209243</v>
      </c>
      <c r="AU141">
        <v>41.747364155742048</v>
      </c>
      <c r="AV141">
        <v>41.36747477588186</v>
      </c>
      <c r="AW141">
        <v>40.978355404490927</v>
      </c>
      <c r="AX141">
        <v>40.576910562833788</v>
      </c>
      <c r="AY141">
        <v>40.160355644394571</v>
      </c>
      <c r="AZ141">
        <v>39.72703702914351</v>
      </c>
      <c r="BA141">
        <v>39.280175595490107</v>
      </c>
      <c r="BB141">
        <v>38.825207717892589</v>
      </c>
      <c r="BC141">
        <v>38.367713563413126</v>
      </c>
      <c r="BD141">
        <v>37.912153546936814</v>
      </c>
      <c r="BE141">
        <v>37.461051384321365</v>
      </c>
      <c r="BF141">
        <v>37.015612135355212</v>
      </c>
      <c r="BG141">
        <v>36.574854533042966</v>
      </c>
      <c r="BH141">
        <v>36.138160829792888</v>
      </c>
      <c r="BI141">
        <v>35.707043932517976</v>
      </c>
      <c r="BJ141">
        <v>35.280583365376344</v>
      </c>
      <c r="BK141">
        <v>34.857206949306558</v>
      </c>
      <c r="BL141">
        <v>34.435486886474578</v>
      </c>
    </row>
    <row r="142" spans="1:64" x14ac:dyDescent="0.2">
      <c r="A142" t="s">
        <v>534</v>
      </c>
      <c r="B142" t="s">
        <v>535</v>
      </c>
      <c r="C142" t="s">
        <v>795</v>
      </c>
      <c r="D142" t="s">
        <v>796</v>
      </c>
      <c r="E142">
        <v>23.1</v>
      </c>
      <c r="F142">
        <v>21.3</v>
      </c>
      <c r="G142">
        <v>20.6</v>
      </c>
      <c r="H142">
        <v>22</v>
      </c>
      <c r="I142">
        <v>20.6</v>
      </c>
      <c r="J142">
        <v>20.6</v>
      </c>
      <c r="K142">
        <v>18.899999999999999</v>
      </c>
      <c r="L142">
        <v>20.399999999999999</v>
      </c>
      <c r="M142">
        <v>20.7</v>
      </c>
      <c r="N142">
        <v>19.899999999999999</v>
      </c>
      <c r="O142">
        <v>20</v>
      </c>
      <c r="P142">
        <v>16.2</v>
      </c>
      <c r="Q142">
        <v>16.2</v>
      </c>
      <c r="R142">
        <v>17.7</v>
      </c>
      <c r="S142">
        <v>13.9</v>
      </c>
      <c r="T142">
        <v>12.8</v>
      </c>
      <c r="U142">
        <v>14.4</v>
      </c>
      <c r="V142">
        <v>12.6</v>
      </c>
      <c r="W142">
        <v>12.5</v>
      </c>
      <c r="X142">
        <v>14.5</v>
      </c>
      <c r="Y142">
        <v>15.4</v>
      </c>
      <c r="Z142">
        <v>14.4</v>
      </c>
      <c r="AA142">
        <v>14.6</v>
      </c>
      <c r="AB142">
        <v>13.2</v>
      </c>
      <c r="AC142">
        <v>15.2</v>
      </c>
      <c r="AD142">
        <v>13.9</v>
      </c>
      <c r="AE142">
        <v>12.9</v>
      </c>
      <c r="AF142">
        <v>13.2</v>
      </c>
      <c r="AG142">
        <v>14.9</v>
      </c>
      <c r="AH142">
        <v>13.2</v>
      </c>
      <c r="AI142">
        <v>13.2</v>
      </c>
      <c r="AJ142">
        <v>14.2</v>
      </c>
      <c r="AK142">
        <v>12.7</v>
      </c>
      <c r="AL142">
        <v>13.8</v>
      </c>
      <c r="AM142">
        <v>11.7</v>
      </c>
      <c r="AN142">
        <v>13.8</v>
      </c>
      <c r="AO142">
        <v>13.1</v>
      </c>
      <c r="AP142">
        <v>13.9</v>
      </c>
      <c r="AQ142">
        <v>12.6</v>
      </c>
      <c r="AR142">
        <v>12.4</v>
      </c>
      <c r="AS142">
        <v>12.9</v>
      </c>
      <c r="AT142">
        <v>12.1</v>
      </c>
      <c r="AU142">
        <v>11.7</v>
      </c>
      <c r="AV142">
        <v>10.199999999999999</v>
      </c>
      <c r="AW142">
        <v>10.8</v>
      </c>
      <c r="AX142">
        <v>11</v>
      </c>
      <c r="AY142">
        <v>10.3</v>
      </c>
      <c r="AZ142">
        <v>10</v>
      </c>
      <c r="BA142">
        <v>9.9</v>
      </c>
      <c r="BB142">
        <v>11.4</v>
      </c>
      <c r="BC142">
        <v>9.1</v>
      </c>
      <c r="BD142">
        <v>10.9</v>
      </c>
      <c r="BE142">
        <v>9.6999999999999993</v>
      </c>
      <c r="BF142">
        <v>9.1999999999999993</v>
      </c>
      <c r="BG142">
        <v>10</v>
      </c>
      <c r="BH142">
        <v>8.6999999999999993</v>
      </c>
      <c r="BI142">
        <v>10</v>
      </c>
      <c r="BJ142">
        <v>8.9</v>
      </c>
      <c r="BK142">
        <v>9.9</v>
      </c>
      <c r="BL142">
        <v>9.1999999999999993</v>
      </c>
    </row>
    <row r="143" spans="1:64" x14ac:dyDescent="0.2">
      <c r="A143" t="s">
        <v>536</v>
      </c>
      <c r="B143" t="s">
        <v>537</v>
      </c>
      <c r="C143" t="s">
        <v>795</v>
      </c>
      <c r="D143" t="s">
        <v>796</v>
      </c>
      <c r="E143">
        <v>37.097999999999999</v>
      </c>
      <c r="F143">
        <v>36.438000000000002</v>
      </c>
      <c r="G143">
        <v>35.764000000000003</v>
      </c>
      <c r="H143">
        <v>35.113999999999997</v>
      </c>
      <c r="I143">
        <v>34.503999999999998</v>
      </c>
      <c r="J143">
        <v>33.924999999999997</v>
      </c>
      <c r="K143">
        <v>33.344999999999999</v>
      </c>
      <c r="L143">
        <v>32.725000000000001</v>
      </c>
      <c r="M143">
        <v>32.048999999999999</v>
      </c>
      <c r="N143">
        <v>31.327999999999999</v>
      </c>
      <c r="O143">
        <v>30.600999999999999</v>
      </c>
      <c r="P143">
        <v>29.916</v>
      </c>
      <c r="Q143">
        <v>29.315999999999999</v>
      </c>
      <c r="R143">
        <v>28.827000000000002</v>
      </c>
      <c r="S143">
        <v>28.45</v>
      </c>
      <c r="T143">
        <v>28.173999999999999</v>
      </c>
      <c r="U143">
        <v>27.971</v>
      </c>
      <c r="V143">
        <v>27.792999999999999</v>
      </c>
      <c r="W143">
        <v>27.594000000000001</v>
      </c>
      <c r="X143">
        <v>27.341999999999999</v>
      </c>
      <c r="Y143">
        <v>27.004000000000001</v>
      </c>
      <c r="Z143">
        <v>26.552</v>
      </c>
      <c r="AA143">
        <v>25.992999999999999</v>
      </c>
      <c r="AB143">
        <v>25.343</v>
      </c>
      <c r="AC143">
        <v>24.620999999999999</v>
      </c>
      <c r="AD143">
        <v>23.856000000000002</v>
      </c>
      <c r="AE143">
        <v>23.088999999999999</v>
      </c>
      <c r="AF143">
        <v>22.356999999999999</v>
      </c>
      <c r="AG143">
        <v>21.693000000000001</v>
      </c>
      <c r="AH143">
        <v>21.114000000000001</v>
      </c>
      <c r="AI143">
        <v>20.623999999999999</v>
      </c>
      <c r="AJ143">
        <v>20.212</v>
      </c>
      <c r="AK143">
        <v>19.853000000000002</v>
      </c>
      <c r="AL143">
        <v>19.527000000000001</v>
      </c>
      <c r="AM143">
        <v>19.231000000000002</v>
      </c>
      <c r="AN143">
        <v>18.971</v>
      </c>
      <c r="AO143">
        <v>18.759</v>
      </c>
      <c r="AP143">
        <v>18.603999999999999</v>
      </c>
      <c r="AQ143">
        <v>18.507999999999999</v>
      </c>
      <c r="AR143">
        <v>18.463999999999999</v>
      </c>
      <c r="AS143">
        <v>18.463000000000001</v>
      </c>
      <c r="AT143">
        <v>18.492000000000001</v>
      </c>
      <c r="AU143">
        <v>18.535</v>
      </c>
      <c r="AV143">
        <v>18.574000000000002</v>
      </c>
      <c r="AW143">
        <v>18.591999999999999</v>
      </c>
      <c r="AX143">
        <v>18.576000000000001</v>
      </c>
      <c r="AY143">
        <v>18.513000000000002</v>
      </c>
      <c r="AZ143">
        <v>18.404</v>
      </c>
      <c r="BA143">
        <v>18.251999999999999</v>
      </c>
      <c r="BB143">
        <v>18.061</v>
      </c>
      <c r="BC143">
        <v>17.838000000000001</v>
      </c>
      <c r="BD143">
        <v>17.594000000000001</v>
      </c>
      <c r="BE143">
        <v>17.343</v>
      </c>
      <c r="BF143">
        <v>17.093</v>
      </c>
      <c r="BG143">
        <v>16.849</v>
      </c>
      <c r="BH143">
        <v>16.609000000000002</v>
      </c>
      <c r="BI143">
        <v>16.364000000000001</v>
      </c>
      <c r="BJ143">
        <v>16.106000000000002</v>
      </c>
      <c r="BK143">
        <v>15.831</v>
      </c>
      <c r="BL143">
        <v>15.544</v>
      </c>
    </row>
    <row r="144" spans="1:64" x14ac:dyDescent="0.2">
      <c r="A144" t="s">
        <v>538</v>
      </c>
      <c r="B144" t="s">
        <v>539</v>
      </c>
      <c r="C144" t="s">
        <v>795</v>
      </c>
      <c r="D144" t="s">
        <v>796</v>
      </c>
      <c r="E144">
        <v>42.966222513058909</v>
      </c>
      <c r="F144">
        <v>42.704535657094588</v>
      </c>
      <c r="G144">
        <v>42.416808894454192</v>
      </c>
      <c r="H144">
        <v>42.110615516618147</v>
      </c>
      <c r="I144">
        <v>41.793411060314504</v>
      </c>
      <c r="J144">
        <v>41.474704322344316</v>
      </c>
      <c r="K144">
        <v>41.160528428425295</v>
      </c>
      <c r="L144">
        <v>40.85368446067006</v>
      </c>
      <c r="M144">
        <v>40.554665967538703</v>
      </c>
      <c r="N144">
        <v>40.265516695964692</v>
      </c>
      <c r="O144">
        <v>39.983620251209537</v>
      </c>
      <c r="P144">
        <v>39.705109281305276</v>
      </c>
      <c r="Q144">
        <v>39.425257413236523</v>
      </c>
      <c r="R144">
        <v>39.142146669524166</v>
      </c>
      <c r="S144">
        <v>38.856724303381647</v>
      </c>
      <c r="T144">
        <v>38.577946205358153</v>
      </c>
      <c r="U144">
        <v>38.315962884328314</v>
      </c>
      <c r="V144">
        <v>38.073862876423206</v>
      </c>
      <c r="W144">
        <v>37.848479322018086</v>
      </c>
      <c r="X144">
        <v>37.615258190221162</v>
      </c>
      <c r="Y144">
        <v>37.37854563633779</v>
      </c>
      <c r="Z144">
        <v>37.122842878418098</v>
      </c>
      <c r="AA144">
        <v>36.839066767999469</v>
      </c>
      <c r="AB144">
        <v>36.533824851124464</v>
      </c>
      <c r="AC144">
        <v>36.130801409508422</v>
      </c>
      <c r="AD144">
        <v>35.651507908787543</v>
      </c>
      <c r="AE144">
        <v>35.164869654762178</v>
      </c>
      <c r="AF144">
        <v>34.576139791704207</v>
      </c>
      <c r="AG144">
        <v>33.95281581808613</v>
      </c>
      <c r="AH144">
        <v>33.293518053672763</v>
      </c>
      <c r="AI144">
        <v>32.67642069170055</v>
      </c>
      <c r="AJ144">
        <v>32.060861748159653</v>
      </c>
      <c r="AK144">
        <v>31.425317951582159</v>
      </c>
      <c r="AL144">
        <v>30.800927586696719</v>
      </c>
      <c r="AM144">
        <v>30.200440923190129</v>
      </c>
      <c r="AN144">
        <v>29.672686123766201</v>
      </c>
      <c r="AO144">
        <v>29.146869089325598</v>
      </c>
      <c r="AP144">
        <v>28.664856991695935</v>
      </c>
      <c r="AQ144">
        <v>28.221462428559519</v>
      </c>
      <c r="AR144">
        <v>27.813994604163877</v>
      </c>
      <c r="AS144">
        <v>27.445302711071573</v>
      </c>
      <c r="AT144">
        <v>27.103380947154381</v>
      </c>
      <c r="AU144">
        <v>26.803450809098777</v>
      </c>
      <c r="AV144">
        <v>26.494960261150272</v>
      </c>
      <c r="AW144">
        <v>26.212443718148258</v>
      </c>
      <c r="AX144">
        <v>25.90054472568514</v>
      </c>
      <c r="AY144">
        <v>25.607892462876364</v>
      </c>
      <c r="AZ144">
        <v>25.304281285214778</v>
      </c>
      <c r="BA144">
        <v>24.990373078220983</v>
      </c>
      <c r="BB144">
        <v>24.6468733873815</v>
      </c>
      <c r="BC144">
        <v>24.282339004074178</v>
      </c>
      <c r="BD144">
        <v>23.930863573570686</v>
      </c>
      <c r="BE144">
        <v>23.597254638417333</v>
      </c>
      <c r="BF144">
        <v>23.280423818546005</v>
      </c>
      <c r="BG144">
        <v>22.973718847961354</v>
      </c>
      <c r="BH144">
        <v>22.675193694347453</v>
      </c>
      <c r="BI144">
        <v>22.373153277540435</v>
      </c>
      <c r="BJ144">
        <v>22.0723493644938</v>
      </c>
      <c r="BK144">
        <v>21.805311509988094</v>
      </c>
      <c r="BL144">
        <v>21.537250928620132</v>
      </c>
    </row>
    <row r="145" spans="1:64" x14ac:dyDescent="0.2">
      <c r="A145" t="s">
        <v>540</v>
      </c>
      <c r="B145" t="s">
        <v>541</v>
      </c>
      <c r="C145" t="s">
        <v>795</v>
      </c>
      <c r="D145" t="s">
        <v>796</v>
      </c>
      <c r="E145">
        <v>35.160353787042197</v>
      </c>
      <c r="F145">
        <v>34.260728348131913</v>
      </c>
      <c r="G145">
        <v>39.494859374932361</v>
      </c>
      <c r="H145">
        <v>41.053914879294624</v>
      </c>
      <c r="I145">
        <v>39.580144370846128</v>
      </c>
      <c r="J145">
        <v>38.947751715071412</v>
      </c>
      <c r="K145">
        <v>37.878201249190148</v>
      </c>
      <c r="L145">
        <v>37.414512355414693</v>
      </c>
      <c r="M145">
        <v>37.655558476205904</v>
      </c>
      <c r="N145">
        <v>36.989403546308957</v>
      </c>
      <c r="O145">
        <v>36.573589480544342</v>
      </c>
      <c r="P145">
        <v>35.562733189206945</v>
      </c>
      <c r="Q145">
        <v>35.113999473325777</v>
      </c>
      <c r="R145">
        <v>34.392895724771918</v>
      </c>
      <c r="S145">
        <v>33.326600684379208</v>
      </c>
      <c r="T145">
        <v>32.627448213119379</v>
      </c>
      <c r="U145">
        <v>31.581725677487764</v>
      </c>
      <c r="V145">
        <v>31.17440339641141</v>
      </c>
      <c r="W145">
        <v>30.864453239580818</v>
      </c>
      <c r="X145">
        <v>30.608776267368835</v>
      </c>
      <c r="Y145">
        <v>30.598874968593911</v>
      </c>
      <c r="Z145">
        <v>31.218256944386511</v>
      </c>
      <c r="AA145">
        <v>31.448436538358685</v>
      </c>
      <c r="AB145">
        <v>30.725971471895438</v>
      </c>
      <c r="AC145">
        <v>30.410225260566179</v>
      </c>
      <c r="AD145">
        <v>30.43797619576474</v>
      </c>
      <c r="AE145">
        <v>30.562171574825122</v>
      </c>
      <c r="AF145">
        <v>30.461791126128951</v>
      </c>
      <c r="AG145">
        <v>29.797579914503096</v>
      </c>
      <c r="AH145">
        <v>29.151197033923694</v>
      </c>
      <c r="AI145">
        <v>28.6065932654965</v>
      </c>
      <c r="AJ145">
        <v>27.813824262260887</v>
      </c>
      <c r="AK145">
        <v>27.068252559090642</v>
      </c>
      <c r="AL145">
        <v>26.633505811594901</v>
      </c>
      <c r="AM145">
        <v>26.206042283882471</v>
      </c>
      <c r="AN145">
        <v>25.724126699809609</v>
      </c>
      <c r="AO145">
        <v>25.378167147147156</v>
      </c>
      <c r="AP145">
        <v>24.988560200694096</v>
      </c>
      <c r="AQ145">
        <v>24.501836629474564</v>
      </c>
      <c r="AR145">
        <v>23.997172060492023</v>
      </c>
      <c r="AS145">
        <v>23.67242037207712</v>
      </c>
      <c r="AT145">
        <v>23.310016618668065</v>
      </c>
      <c r="AU145">
        <v>23.014449414534653</v>
      </c>
      <c r="AV145">
        <v>22.742822374602177</v>
      </c>
      <c r="AW145">
        <v>22.558309183107148</v>
      </c>
      <c r="AX145">
        <v>22.401993997976927</v>
      </c>
      <c r="AY145">
        <v>22.173788453064702</v>
      </c>
      <c r="AZ145">
        <v>22.045982356958717</v>
      </c>
      <c r="BA145">
        <v>21.905233900090252</v>
      </c>
      <c r="BB145">
        <v>21.713150013669075</v>
      </c>
      <c r="BC145">
        <v>21.45781625287788</v>
      </c>
      <c r="BD145">
        <v>21.265397526348639</v>
      </c>
      <c r="BE145">
        <v>21.127546083499158</v>
      </c>
      <c r="BF145">
        <v>20.927499427819082</v>
      </c>
      <c r="BG145">
        <v>20.80699805276512</v>
      </c>
      <c r="BH145">
        <v>20.515762610058612</v>
      </c>
      <c r="BI145">
        <v>20.505755983967575</v>
      </c>
      <c r="BJ145">
        <v>20.169979623079531</v>
      </c>
      <c r="BK145">
        <v>19.657451560067614</v>
      </c>
      <c r="BL145">
        <v>19.368923781021639</v>
      </c>
    </row>
    <row r="146" spans="1:64" x14ac:dyDescent="0.2">
      <c r="A146" t="s">
        <v>542</v>
      </c>
      <c r="B146" t="s">
        <v>543</v>
      </c>
      <c r="C146" t="s">
        <v>795</v>
      </c>
      <c r="D146" t="s">
        <v>796</v>
      </c>
      <c r="E146">
        <v>43.113</v>
      </c>
      <c r="F146">
        <v>43.131999999999998</v>
      </c>
      <c r="G146">
        <v>43.173999999999999</v>
      </c>
      <c r="H146">
        <v>43.241999999999997</v>
      </c>
      <c r="I146">
        <v>43.337000000000003</v>
      </c>
      <c r="J146">
        <v>43.46</v>
      </c>
      <c r="K146">
        <v>43.610999999999997</v>
      </c>
      <c r="L146">
        <v>43.777999999999999</v>
      </c>
      <c r="M146">
        <v>43.945999999999998</v>
      </c>
      <c r="N146">
        <v>44.103000000000002</v>
      </c>
      <c r="O146">
        <v>44.231999999999999</v>
      </c>
      <c r="P146">
        <v>44.320999999999998</v>
      </c>
      <c r="Q146">
        <v>44.360999999999997</v>
      </c>
      <c r="R146">
        <v>44.343000000000004</v>
      </c>
      <c r="S146">
        <v>44.259</v>
      </c>
      <c r="T146">
        <v>44.104999999999997</v>
      </c>
      <c r="U146">
        <v>43.881</v>
      </c>
      <c r="V146">
        <v>43.594999999999999</v>
      </c>
      <c r="W146">
        <v>43.253</v>
      </c>
      <c r="X146">
        <v>42.854999999999997</v>
      </c>
      <c r="Y146">
        <v>42.398000000000003</v>
      </c>
      <c r="Z146">
        <v>41.88</v>
      </c>
      <c r="AA146">
        <v>41.298999999999999</v>
      </c>
      <c r="AB146">
        <v>40.661000000000001</v>
      </c>
      <c r="AC146">
        <v>39.97</v>
      </c>
      <c r="AD146">
        <v>39.228000000000002</v>
      </c>
      <c r="AE146">
        <v>38.433</v>
      </c>
      <c r="AF146">
        <v>37.595999999999997</v>
      </c>
      <c r="AG146">
        <v>36.731999999999999</v>
      </c>
      <c r="AH146">
        <v>35.863999999999997</v>
      </c>
      <c r="AI146">
        <v>35.012999999999998</v>
      </c>
      <c r="AJ146">
        <v>34.200000000000003</v>
      </c>
      <c r="AK146">
        <v>33.442999999999998</v>
      </c>
      <c r="AL146">
        <v>32.759</v>
      </c>
      <c r="AM146">
        <v>32.162999999999997</v>
      </c>
      <c r="AN146">
        <v>31.681999999999999</v>
      </c>
      <c r="AO146">
        <v>31.332000000000001</v>
      </c>
      <c r="AP146">
        <v>31.106999999999999</v>
      </c>
      <c r="AQ146">
        <v>30.986000000000001</v>
      </c>
      <c r="AR146">
        <v>30.946999999999999</v>
      </c>
      <c r="AS146">
        <v>30.952000000000002</v>
      </c>
      <c r="AT146">
        <v>30.96</v>
      </c>
      <c r="AU146">
        <v>30.934999999999999</v>
      </c>
      <c r="AV146">
        <v>30.850999999999999</v>
      </c>
      <c r="AW146">
        <v>30.695</v>
      </c>
      <c r="AX146">
        <v>30.469000000000001</v>
      </c>
      <c r="AY146">
        <v>30.187999999999999</v>
      </c>
      <c r="AZ146">
        <v>29.887</v>
      </c>
      <c r="BA146">
        <v>29.59</v>
      </c>
      <c r="BB146">
        <v>29.306000000000001</v>
      </c>
      <c r="BC146">
        <v>29.042000000000002</v>
      </c>
      <c r="BD146">
        <v>28.797000000000001</v>
      </c>
      <c r="BE146">
        <v>28.559000000000001</v>
      </c>
      <c r="BF146">
        <v>28.318000000000001</v>
      </c>
      <c r="BG146">
        <v>28.068000000000001</v>
      </c>
      <c r="BH146">
        <v>27.798999999999999</v>
      </c>
      <c r="BI146">
        <v>27.501000000000001</v>
      </c>
      <c r="BJ146">
        <v>27.17</v>
      </c>
      <c r="BK146">
        <v>26.808</v>
      </c>
      <c r="BL146">
        <v>26.414999999999999</v>
      </c>
    </row>
    <row r="147" spans="1:64" x14ac:dyDescent="0.2">
      <c r="A147" t="s">
        <v>544</v>
      </c>
      <c r="B147" t="s">
        <v>545</v>
      </c>
      <c r="C147" t="s">
        <v>795</v>
      </c>
      <c r="D147" t="s">
        <v>796</v>
      </c>
      <c r="E147">
        <v>25.785429119291592</v>
      </c>
      <c r="F147">
        <v>23.902068914604957</v>
      </c>
      <c r="G147">
        <v>35.095630001264908</v>
      </c>
      <c r="H147">
        <v>38.663622817596739</v>
      </c>
      <c r="I147">
        <v>35.818876413916144</v>
      </c>
      <c r="J147">
        <v>34.762876502244055</v>
      </c>
      <c r="K147">
        <v>32.786100564180614</v>
      </c>
      <c r="L147">
        <v>32.074207448270272</v>
      </c>
      <c r="M147">
        <v>32.855717183120696</v>
      </c>
      <c r="N147">
        <v>31.73533830753524</v>
      </c>
      <c r="O147">
        <v>31.157239183650557</v>
      </c>
      <c r="P147">
        <v>29.319638499678163</v>
      </c>
      <c r="Q147">
        <v>28.659979158564248</v>
      </c>
      <c r="R147">
        <v>27.418184183103229</v>
      </c>
      <c r="S147">
        <v>25.438654002216069</v>
      </c>
      <c r="T147">
        <v>24.219982817566471</v>
      </c>
      <c r="U147">
        <v>22.229003193454339</v>
      </c>
      <c r="V147">
        <v>21.551872672138401</v>
      </c>
      <c r="W147">
        <v>21.071806337881096</v>
      </c>
      <c r="X147">
        <v>20.726135676620089</v>
      </c>
      <c r="Y147">
        <v>20.900569638924154</v>
      </c>
      <c r="Z147">
        <v>22.482507581362249</v>
      </c>
      <c r="AA147">
        <v>23.277071594360169</v>
      </c>
      <c r="AB147">
        <v>21.964271360247974</v>
      </c>
      <c r="AC147">
        <v>21.631206980194658</v>
      </c>
      <c r="AD147">
        <v>22.166099662421281</v>
      </c>
      <c r="AE147">
        <v>22.928979621025452</v>
      </c>
      <c r="AF147">
        <v>23.325299220745283</v>
      </c>
      <c r="AG147">
        <v>22.474148189758406</v>
      </c>
      <c r="AH147">
        <v>21.700136071358344</v>
      </c>
      <c r="AI147">
        <v>21.105614637814593</v>
      </c>
      <c r="AJ147">
        <v>19.965061976497857</v>
      </c>
      <c r="AK147">
        <v>18.844190594938876</v>
      </c>
      <c r="AL147">
        <v>18.457904728866069</v>
      </c>
      <c r="AM147">
        <v>18.055872288649756</v>
      </c>
      <c r="AN147">
        <v>17.462258478315615</v>
      </c>
      <c r="AO147">
        <v>17.171093397128761</v>
      </c>
      <c r="AP147">
        <v>16.734431273145553</v>
      </c>
      <c r="AQ147">
        <v>16.017367336025412</v>
      </c>
      <c r="AR147">
        <v>15.219373053557145</v>
      </c>
      <c r="AS147">
        <v>14.829921112419184</v>
      </c>
      <c r="AT147">
        <v>14.317207964102082</v>
      </c>
      <c r="AU147">
        <v>13.923401094002518</v>
      </c>
      <c r="AV147">
        <v>13.604951863933284</v>
      </c>
      <c r="AW147">
        <v>13.478340530125815</v>
      </c>
      <c r="AX147">
        <v>13.46591387594264</v>
      </c>
      <c r="AY147">
        <v>13.258012853929657</v>
      </c>
      <c r="AZ147">
        <v>13.32522040525469</v>
      </c>
      <c r="BA147">
        <v>13.39114165199604</v>
      </c>
      <c r="BB147">
        <v>13.357691122867056</v>
      </c>
      <c r="BC147">
        <v>13.194579802374147</v>
      </c>
      <c r="BD147">
        <v>13.172240831652202</v>
      </c>
      <c r="BE147">
        <v>13.286767715909479</v>
      </c>
      <c r="BF147">
        <v>13.216190011566624</v>
      </c>
      <c r="BG147">
        <v>13.368025460642299</v>
      </c>
      <c r="BH147">
        <v>13.036713170884189</v>
      </c>
      <c r="BI147">
        <v>13.490771635044561</v>
      </c>
      <c r="BJ147">
        <v>13.052173092712062</v>
      </c>
      <c r="BK147">
        <v>12.050392330441618</v>
      </c>
      <c r="BL147">
        <v>11.65231653839078</v>
      </c>
    </row>
    <row r="148" spans="1:64" x14ac:dyDescent="0.2">
      <c r="A148" t="s">
        <v>546</v>
      </c>
      <c r="B148" t="s">
        <v>547</v>
      </c>
      <c r="C148" t="s">
        <v>795</v>
      </c>
      <c r="D148" t="s">
        <v>796</v>
      </c>
      <c r="E148">
        <v>22.5</v>
      </c>
      <c r="F148">
        <v>22.2</v>
      </c>
      <c r="G148">
        <v>20.9</v>
      </c>
      <c r="H148">
        <v>19.7</v>
      </c>
      <c r="I148">
        <v>19</v>
      </c>
      <c r="J148">
        <v>18.100000000000001</v>
      </c>
      <c r="K148">
        <v>18</v>
      </c>
      <c r="L148">
        <v>17.7</v>
      </c>
      <c r="M148">
        <v>17.600000000000001</v>
      </c>
      <c r="N148">
        <v>17.5</v>
      </c>
      <c r="O148">
        <v>17.7</v>
      </c>
      <c r="P148">
        <v>17.600000000000001</v>
      </c>
      <c r="Q148">
        <v>17</v>
      </c>
      <c r="R148">
        <v>16</v>
      </c>
      <c r="S148">
        <v>15.9</v>
      </c>
      <c r="T148">
        <v>15.7</v>
      </c>
      <c r="U148">
        <v>15.7</v>
      </c>
      <c r="V148">
        <v>15.5</v>
      </c>
      <c r="W148">
        <v>15.3</v>
      </c>
      <c r="X148">
        <v>15.3</v>
      </c>
      <c r="Y148">
        <v>15.2</v>
      </c>
      <c r="Z148">
        <v>15.2</v>
      </c>
      <c r="AA148">
        <v>15.4</v>
      </c>
      <c r="AB148">
        <v>16.5</v>
      </c>
      <c r="AC148">
        <v>16.399999999999999</v>
      </c>
      <c r="AD148">
        <v>16.5</v>
      </c>
      <c r="AE148">
        <v>16.7</v>
      </c>
      <c r="AF148">
        <v>16.399999999999999</v>
      </c>
      <c r="AG148">
        <v>15.5</v>
      </c>
      <c r="AH148">
        <v>15.1</v>
      </c>
      <c r="AI148">
        <v>15.4</v>
      </c>
      <c r="AJ148">
        <v>15.1</v>
      </c>
      <c r="AK148">
        <v>14.7</v>
      </c>
      <c r="AL148">
        <v>12.9</v>
      </c>
      <c r="AM148">
        <v>11.6</v>
      </c>
      <c r="AN148">
        <v>11.4</v>
      </c>
      <c r="AO148">
        <v>10.8</v>
      </c>
      <c r="AP148">
        <v>10.6</v>
      </c>
      <c r="AQ148">
        <v>10.4</v>
      </c>
      <c r="AR148">
        <v>10.3</v>
      </c>
      <c r="AS148">
        <v>9.8000000000000007</v>
      </c>
      <c r="AT148">
        <v>9</v>
      </c>
      <c r="AU148">
        <v>8.6</v>
      </c>
      <c r="AV148">
        <v>8.8000000000000007</v>
      </c>
      <c r="AW148">
        <v>8.8000000000000007</v>
      </c>
      <c r="AX148">
        <v>8.9</v>
      </c>
      <c r="AY148">
        <v>9.1</v>
      </c>
      <c r="AZ148">
        <v>9.3000000000000007</v>
      </c>
      <c r="BA148">
        <v>9.9</v>
      </c>
      <c r="BB148">
        <v>10.199999999999999</v>
      </c>
      <c r="BC148">
        <v>9.9</v>
      </c>
      <c r="BD148">
        <v>10</v>
      </c>
      <c r="BE148">
        <v>10.199999999999999</v>
      </c>
      <c r="BF148">
        <v>10.1</v>
      </c>
      <c r="BG148">
        <v>10.4</v>
      </c>
      <c r="BH148">
        <v>10.8</v>
      </c>
      <c r="BI148">
        <v>10.7</v>
      </c>
      <c r="BJ148">
        <v>10.1</v>
      </c>
      <c r="BK148">
        <v>10</v>
      </c>
      <c r="BL148">
        <v>9.8000000000000007</v>
      </c>
    </row>
    <row r="149" spans="1:64" x14ac:dyDescent="0.2">
      <c r="A149" t="s">
        <v>548</v>
      </c>
      <c r="B149" t="s">
        <v>549</v>
      </c>
      <c r="C149" t="s">
        <v>795</v>
      </c>
      <c r="D149" t="s">
        <v>796</v>
      </c>
      <c r="E149">
        <v>16</v>
      </c>
      <c r="F149">
        <v>16.100000000000001</v>
      </c>
      <c r="G149">
        <v>16</v>
      </c>
      <c r="H149">
        <v>15.8</v>
      </c>
      <c r="I149">
        <v>16</v>
      </c>
      <c r="J149">
        <v>16</v>
      </c>
      <c r="K149">
        <v>15.6</v>
      </c>
      <c r="L149">
        <v>14.8</v>
      </c>
      <c r="M149">
        <v>14</v>
      </c>
      <c r="N149">
        <v>13.3</v>
      </c>
      <c r="O149">
        <v>13</v>
      </c>
      <c r="P149">
        <v>13</v>
      </c>
      <c r="Q149">
        <v>11.8</v>
      </c>
      <c r="R149">
        <v>10.8</v>
      </c>
      <c r="S149">
        <v>11.1</v>
      </c>
      <c r="T149">
        <v>11.1</v>
      </c>
      <c r="U149">
        <v>10.9</v>
      </c>
      <c r="V149">
        <v>11.2</v>
      </c>
      <c r="W149">
        <v>11.2</v>
      </c>
      <c r="X149">
        <v>11.2</v>
      </c>
      <c r="Y149">
        <v>11.4</v>
      </c>
      <c r="Z149">
        <v>12.1</v>
      </c>
      <c r="AA149">
        <v>11.8</v>
      </c>
      <c r="AB149">
        <v>11.4</v>
      </c>
      <c r="AC149">
        <v>11.5</v>
      </c>
      <c r="AD149">
        <v>11.2</v>
      </c>
      <c r="AE149">
        <v>11.7</v>
      </c>
      <c r="AF149">
        <v>11.4</v>
      </c>
      <c r="AG149">
        <v>12.3</v>
      </c>
      <c r="AH149">
        <v>12.4</v>
      </c>
      <c r="AI149">
        <v>12.9</v>
      </c>
      <c r="AJ149">
        <v>12.9</v>
      </c>
      <c r="AK149">
        <v>13.1</v>
      </c>
      <c r="AL149">
        <v>13.5</v>
      </c>
      <c r="AM149">
        <v>13.5</v>
      </c>
      <c r="AN149">
        <v>13.3</v>
      </c>
      <c r="AO149">
        <v>13.7</v>
      </c>
      <c r="AP149">
        <v>13.1</v>
      </c>
      <c r="AQ149">
        <v>12.7</v>
      </c>
      <c r="AR149">
        <v>13</v>
      </c>
      <c r="AS149">
        <v>13.1</v>
      </c>
      <c r="AT149">
        <v>12.4</v>
      </c>
      <c r="AU149">
        <v>12</v>
      </c>
      <c r="AV149">
        <v>11.7</v>
      </c>
      <c r="AW149">
        <v>11.9</v>
      </c>
      <c r="AX149">
        <v>11.5</v>
      </c>
      <c r="AY149">
        <v>11.7</v>
      </c>
      <c r="AZ149">
        <v>11.4</v>
      </c>
      <c r="BA149">
        <v>11.5</v>
      </c>
      <c r="BB149">
        <v>11.3</v>
      </c>
      <c r="BC149">
        <v>11.6</v>
      </c>
      <c r="BD149">
        <v>10.9</v>
      </c>
      <c r="BE149">
        <v>11.3</v>
      </c>
      <c r="BF149">
        <v>11.3</v>
      </c>
      <c r="BG149">
        <v>10.9</v>
      </c>
      <c r="BH149">
        <v>10.7</v>
      </c>
      <c r="BI149">
        <v>10.4</v>
      </c>
      <c r="BJ149">
        <v>10.4</v>
      </c>
      <c r="BK149">
        <v>10.3</v>
      </c>
      <c r="BL149">
        <v>10</v>
      </c>
    </row>
    <row r="150" spans="1:64" x14ac:dyDescent="0.2">
      <c r="A150" t="s">
        <v>550</v>
      </c>
      <c r="B150" t="s">
        <v>551</v>
      </c>
      <c r="C150" t="s">
        <v>795</v>
      </c>
      <c r="D150" t="s">
        <v>796</v>
      </c>
      <c r="E150">
        <v>16.7</v>
      </c>
      <c r="F150">
        <v>16.7</v>
      </c>
      <c r="G150">
        <v>16.100000000000001</v>
      </c>
      <c r="H150">
        <v>15.3</v>
      </c>
      <c r="I150">
        <v>14.8</v>
      </c>
      <c r="J150">
        <v>13.8</v>
      </c>
      <c r="K150">
        <v>14</v>
      </c>
      <c r="L150">
        <v>14</v>
      </c>
      <c r="M150">
        <v>14.1</v>
      </c>
      <c r="N150">
        <v>14</v>
      </c>
      <c r="O150">
        <v>14.6</v>
      </c>
      <c r="P150">
        <v>14.8</v>
      </c>
      <c r="Q150">
        <v>14.6</v>
      </c>
      <c r="R150">
        <v>14.1</v>
      </c>
      <c r="S150">
        <v>14.3</v>
      </c>
      <c r="T150">
        <v>14.2</v>
      </c>
      <c r="U150">
        <v>14</v>
      </c>
      <c r="V150">
        <v>13.8</v>
      </c>
      <c r="W150">
        <v>13.7</v>
      </c>
      <c r="X150">
        <v>13.8</v>
      </c>
      <c r="Y150">
        <v>14.1</v>
      </c>
      <c r="Z150">
        <v>14.2</v>
      </c>
      <c r="AA150">
        <v>14.8</v>
      </c>
      <c r="AB150">
        <v>15.9</v>
      </c>
      <c r="AC150">
        <v>15.9</v>
      </c>
      <c r="AD150">
        <v>15.4</v>
      </c>
      <c r="AE150">
        <v>16.100000000000001</v>
      </c>
      <c r="AF150">
        <v>16</v>
      </c>
      <c r="AG150">
        <v>15.6</v>
      </c>
      <c r="AH150">
        <v>14.6</v>
      </c>
      <c r="AI150">
        <v>14.2</v>
      </c>
      <c r="AJ150">
        <v>13.1</v>
      </c>
      <c r="AK150">
        <v>12.1</v>
      </c>
      <c r="AL150">
        <v>10.4</v>
      </c>
      <c r="AM150">
        <v>9.6</v>
      </c>
      <c r="AN150">
        <v>8.6999999999999993</v>
      </c>
      <c r="AO150">
        <v>8.1</v>
      </c>
      <c r="AP150">
        <v>7.7</v>
      </c>
      <c r="AQ150">
        <v>7.6</v>
      </c>
      <c r="AR150">
        <v>8.1</v>
      </c>
      <c r="AS150">
        <v>8.6</v>
      </c>
      <c r="AT150">
        <v>8.4</v>
      </c>
      <c r="AU150">
        <v>8.6999999999999993</v>
      </c>
      <c r="AV150">
        <v>9.1999999999999993</v>
      </c>
      <c r="AW150">
        <v>9.1</v>
      </c>
      <c r="AX150">
        <v>9.8000000000000007</v>
      </c>
      <c r="AY150">
        <v>10.3</v>
      </c>
      <c r="AZ150">
        <v>10.9</v>
      </c>
      <c r="BA150">
        <v>11.2</v>
      </c>
      <c r="BB150">
        <v>10.3</v>
      </c>
      <c r="BC150">
        <v>9.4</v>
      </c>
      <c r="BD150">
        <v>9.1</v>
      </c>
      <c r="BE150">
        <v>9.8000000000000007</v>
      </c>
      <c r="BF150">
        <v>10.199999999999999</v>
      </c>
      <c r="BG150">
        <v>10.9</v>
      </c>
      <c r="BH150">
        <v>11.1</v>
      </c>
      <c r="BI150">
        <v>11.2</v>
      </c>
      <c r="BJ150">
        <v>10.7</v>
      </c>
      <c r="BK150">
        <v>10</v>
      </c>
      <c r="BL150">
        <v>9.8000000000000007</v>
      </c>
    </row>
    <row r="151" spans="1:64" x14ac:dyDescent="0.2">
      <c r="A151" t="s">
        <v>552</v>
      </c>
      <c r="B151" t="s">
        <v>553</v>
      </c>
      <c r="C151" t="s">
        <v>795</v>
      </c>
      <c r="D151" t="s">
        <v>796</v>
      </c>
      <c r="E151">
        <v>30.46</v>
      </c>
      <c r="F151">
        <v>28.434999999999999</v>
      </c>
      <c r="G151">
        <v>26.221</v>
      </c>
      <c r="H151">
        <v>23.891999999999999</v>
      </c>
      <c r="I151">
        <v>21.536999999999999</v>
      </c>
      <c r="J151">
        <v>19.265000000000001</v>
      </c>
      <c r="K151">
        <v>17.175000000000001</v>
      </c>
      <c r="L151">
        <v>15.326000000000001</v>
      </c>
      <c r="M151">
        <v>13.762</v>
      </c>
      <c r="N151">
        <v>12.516</v>
      </c>
      <c r="O151">
        <v>11.571</v>
      </c>
      <c r="P151">
        <v>10.869</v>
      </c>
      <c r="Q151">
        <v>10.337999999999999</v>
      </c>
      <c r="R151">
        <v>9.9429999999999996</v>
      </c>
      <c r="S151">
        <v>9.7010000000000005</v>
      </c>
      <c r="T151">
        <v>9.7149999999999999</v>
      </c>
      <c r="U151">
        <v>10.125999999999999</v>
      </c>
      <c r="V151">
        <v>11.002000000000001</v>
      </c>
      <c r="W151">
        <v>12.336</v>
      </c>
      <c r="X151">
        <v>14.044</v>
      </c>
      <c r="Y151">
        <v>15.984999999999999</v>
      </c>
      <c r="Z151">
        <v>17.975000000000001</v>
      </c>
      <c r="AA151">
        <v>19.811</v>
      </c>
      <c r="AB151">
        <v>21.315999999999999</v>
      </c>
      <c r="AC151">
        <v>22.376999999999999</v>
      </c>
      <c r="AD151">
        <v>22.901</v>
      </c>
      <c r="AE151">
        <v>22.850999999999999</v>
      </c>
      <c r="AF151">
        <v>22.33</v>
      </c>
      <c r="AG151">
        <v>21.454000000000001</v>
      </c>
      <c r="AH151">
        <v>20.300999999999998</v>
      </c>
      <c r="AI151">
        <v>18.972000000000001</v>
      </c>
      <c r="AJ151">
        <v>17.574000000000002</v>
      </c>
      <c r="AK151">
        <v>16.195</v>
      </c>
      <c r="AL151">
        <v>14.91</v>
      </c>
      <c r="AM151">
        <v>13.771000000000001</v>
      </c>
      <c r="AN151">
        <v>12.789</v>
      </c>
      <c r="AO151">
        <v>11.930999999999999</v>
      </c>
      <c r="AP151">
        <v>11.132999999999999</v>
      </c>
      <c r="AQ151">
        <v>10.356</v>
      </c>
      <c r="AR151">
        <v>9.61</v>
      </c>
      <c r="AS151">
        <v>8.93</v>
      </c>
      <c r="AT151">
        <v>8.3629999999999995</v>
      </c>
      <c r="AU151">
        <v>7.9509999999999996</v>
      </c>
      <c r="AV151">
        <v>7.72</v>
      </c>
      <c r="AW151">
        <v>7.6740000000000004</v>
      </c>
      <c r="AX151">
        <v>7.8120000000000003</v>
      </c>
      <c r="AY151">
        <v>8.1219999999999999</v>
      </c>
      <c r="AZ151">
        <v>8.5549999999999997</v>
      </c>
      <c r="BA151">
        <v>9.06</v>
      </c>
      <c r="BB151">
        <v>9.5909999999999993</v>
      </c>
      <c r="BC151">
        <v>10.1</v>
      </c>
      <c r="BD151">
        <v>10.544</v>
      </c>
      <c r="BE151">
        <v>10.904</v>
      </c>
      <c r="BF151">
        <v>11.164999999999999</v>
      </c>
      <c r="BG151">
        <v>11.317</v>
      </c>
      <c r="BH151">
        <v>11.36</v>
      </c>
      <c r="BI151">
        <v>11.31</v>
      </c>
      <c r="BJ151">
        <v>11.2</v>
      </c>
      <c r="BK151">
        <v>11.058</v>
      </c>
      <c r="BL151">
        <v>10.894</v>
      </c>
    </row>
    <row r="152" spans="1:64" x14ac:dyDescent="0.2">
      <c r="A152" t="s">
        <v>554</v>
      </c>
      <c r="B152" t="s">
        <v>555</v>
      </c>
      <c r="C152" t="s">
        <v>795</v>
      </c>
      <c r="D152" t="s">
        <v>796</v>
      </c>
      <c r="AA152">
        <v>21</v>
      </c>
      <c r="AB152">
        <v>23.4</v>
      </c>
      <c r="AC152">
        <v>24.3</v>
      </c>
      <c r="AD152">
        <v>25</v>
      </c>
      <c r="AE152">
        <v>23.9</v>
      </c>
      <c r="AF152">
        <v>25.2</v>
      </c>
      <c r="AG152">
        <v>25.5</v>
      </c>
      <c r="AH152">
        <v>26.1</v>
      </c>
      <c r="AI152">
        <v>24.9</v>
      </c>
      <c r="AJ152">
        <v>23.8</v>
      </c>
      <c r="AK152">
        <v>22.2</v>
      </c>
      <c r="AL152">
        <v>20.7</v>
      </c>
      <c r="AM152">
        <v>20.100000000000001</v>
      </c>
      <c r="AN152">
        <v>19.5</v>
      </c>
      <c r="AO152">
        <v>18.899999999999999</v>
      </c>
      <c r="AP152">
        <v>18.399999999999999</v>
      </c>
      <c r="AQ152">
        <v>17.899999999999999</v>
      </c>
      <c r="AR152">
        <v>17.600000000000001</v>
      </c>
      <c r="AS152">
        <v>17.399999999999999</v>
      </c>
      <c r="AT152">
        <v>17.3</v>
      </c>
      <c r="AU152">
        <v>17.3</v>
      </c>
      <c r="AV152">
        <v>17.3</v>
      </c>
      <c r="AW152">
        <v>17.399999999999999</v>
      </c>
      <c r="AX152">
        <v>17.399999999999999</v>
      </c>
      <c r="AY152">
        <v>17.399999999999999</v>
      </c>
      <c r="AZ152">
        <v>17.3</v>
      </c>
      <c r="BA152">
        <v>17.2</v>
      </c>
      <c r="BB152">
        <v>17</v>
      </c>
      <c r="BC152">
        <v>16.8</v>
      </c>
      <c r="BD152">
        <v>16.600000000000001</v>
      </c>
      <c r="BE152">
        <v>16.3</v>
      </c>
      <c r="BF152">
        <v>16</v>
      </c>
      <c r="BG152">
        <v>15.7</v>
      </c>
      <c r="BH152">
        <v>15.5</v>
      </c>
      <c r="BI152">
        <v>15.2</v>
      </c>
      <c r="BJ152">
        <v>15</v>
      </c>
      <c r="BK152">
        <v>14.7</v>
      </c>
      <c r="BL152">
        <v>14.5</v>
      </c>
    </row>
    <row r="153" spans="1:64" x14ac:dyDescent="0.2">
      <c r="A153" t="s">
        <v>556</v>
      </c>
      <c r="B153" t="s">
        <v>557</v>
      </c>
      <c r="C153" t="s">
        <v>795</v>
      </c>
      <c r="D153" t="s">
        <v>796</v>
      </c>
      <c r="E153">
        <v>50.978999999999999</v>
      </c>
      <c r="F153">
        <v>50.536999999999999</v>
      </c>
      <c r="G153">
        <v>49.97</v>
      </c>
      <c r="H153">
        <v>49.281999999999996</v>
      </c>
      <c r="I153">
        <v>48.487000000000002</v>
      </c>
      <c r="J153">
        <v>47.601999999999997</v>
      </c>
      <c r="K153">
        <v>46.649000000000001</v>
      </c>
      <c r="L153">
        <v>45.658999999999999</v>
      </c>
      <c r="M153">
        <v>44.667999999999999</v>
      </c>
      <c r="N153">
        <v>43.707000000000001</v>
      </c>
      <c r="O153">
        <v>42.807000000000002</v>
      </c>
      <c r="P153">
        <v>41.993000000000002</v>
      </c>
      <c r="Q153">
        <v>41.267000000000003</v>
      </c>
      <c r="R153">
        <v>40.624000000000002</v>
      </c>
      <c r="S153">
        <v>40.064999999999998</v>
      </c>
      <c r="T153">
        <v>39.593000000000004</v>
      </c>
      <c r="U153">
        <v>39.206000000000003</v>
      </c>
      <c r="V153">
        <v>38.881</v>
      </c>
      <c r="W153">
        <v>38.582999999999998</v>
      </c>
      <c r="X153">
        <v>38.276000000000003</v>
      </c>
      <c r="Y153">
        <v>37.906999999999996</v>
      </c>
      <c r="Z153">
        <v>37.421999999999997</v>
      </c>
      <c r="AA153">
        <v>36.795000000000002</v>
      </c>
      <c r="AB153">
        <v>36.021000000000001</v>
      </c>
      <c r="AC153">
        <v>35.11</v>
      </c>
      <c r="AD153">
        <v>34.097000000000001</v>
      </c>
      <c r="AE153">
        <v>33.034999999999997</v>
      </c>
      <c r="AF153">
        <v>31.986000000000001</v>
      </c>
      <c r="AG153">
        <v>30.995000000000001</v>
      </c>
      <c r="AH153">
        <v>30.082999999999998</v>
      </c>
      <c r="AI153">
        <v>29.241</v>
      </c>
      <c r="AJ153">
        <v>28.439</v>
      </c>
      <c r="AK153">
        <v>27.638000000000002</v>
      </c>
      <c r="AL153">
        <v>26.817</v>
      </c>
      <c r="AM153">
        <v>25.981000000000002</v>
      </c>
      <c r="AN153">
        <v>25.155000000000001</v>
      </c>
      <c r="AO153">
        <v>24.375</v>
      </c>
      <c r="AP153">
        <v>23.677</v>
      </c>
      <c r="AQ153">
        <v>23.085000000000001</v>
      </c>
      <c r="AR153">
        <v>22.606999999999999</v>
      </c>
      <c r="AS153">
        <v>22.236000000000001</v>
      </c>
      <c r="AT153">
        <v>21.952999999999999</v>
      </c>
      <c r="AU153">
        <v>21.727</v>
      </c>
      <c r="AV153">
        <v>21.533000000000001</v>
      </c>
      <c r="AW153">
        <v>21.361000000000001</v>
      </c>
      <c r="AX153">
        <v>21.218</v>
      </c>
      <c r="AY153">
        <v>21.123000000000001</v>
      </c>
      <c r="AZ153">
        <v>21.085999999999999</v>
      </c>
      <c r="BA153">
        <v>21.105</v>
      </c>
      <c r="BB153">
        <v>21.158000000000001</v>
      </c>
      <c r="BC153">
        <v>21.21</v>
      </c>
      <c r="BD153">
        <v>21.213999999999999</v>
      </c>
      <c r="BE153">
        <v>21.138999999999999</v>
      </c>
      <c r="BF153">
        <v>20.963999999999999</v>
      </c>
      <c r="BG153">
        <v>20.684000000000001</v>
      </c>
      <c r="BH153">
        <v>20.309999999999999</v>
      </c>
      <c r="BI153">
        <v>19.867999999999999</v>
      </c>
      <c r="BJ153">
        <v>19.399000000000001</v>
      </c>
      <c r="BK153">
        <v>18.937000000000001</v>
      </c>
      <c r="BL153">
        <v>18.5</v>
      </c>
    </row>
    <row r="154" spans="1:64" x14ac:dyDescent="0.2">
      <c r="A154" t="s">
        <v>558</v>
      </c>
      <c r="B154" t="s">
        <v>559</v>
      </c>
      <c r="C154" t="s">
        <v>795</v>
      </c>
      <c r="D154" t="s">
        <v>796</v>
      </c>
      <c r="AW154">
        <v>25</v>
      </c>
      <c r="BH154">
        <v>8.1</v>
      </c>
      <c r="BI154">
        <v>7.8</v>
      </c>
      <c r="BK154">
        <v>5.9</v>
      </c>
    </row>
    <row r="155" spans="1:64" x14ac:dyDescent="0.2">
      <c r="A155" t="s">
        <v>560</v>
      </c>
      <c r="B155" t="s">
        <v>561</v>
      </c>
      <c r="C155" t="s">
        <v>795</v>
      </c>
      <c r="D155" t="s">
        <v>796</v>
      </c>
      <c r="E155">
        <v>27.698</v>
      </c>
      <c r="F155">
        <v>26.864000000000001</v>
      </c>
      <c r="G155">
        <v>25.911999999999999</v>
      </c>
      <c r="H155">
        <v>24.870999999999999</v>
      </c>
      <c r="I155">
        <v>23.786000000000001</v>
      </c>
      <c r="J155">
        <v>22.727</v>
      </c>
      <c r="K155">
        <v>21.763999999999999</v>
      </c>
      <c r="L155">
        <v>20.946000000000002</v>
      </c>
      <c r="M155">
        <v>20.309000000000001</v>
      </c>
      <c r="N155">
        <v>19.867999999999999</v>
      </c>
      <c r="O155">
        <v>19.62</v>
      </c>
      <c r="P155">
        <v>19.536000000000001</v>
      </c>
      <c r="Q155">
        <v>19.556999999999999</v>
      </c>
      <c r="R155">
        <v>19.634</v>
      </c>
      <c r="S155">
        <v>19.742000000000001</v>
      </c>
      <c r="T155">
        <v>19.875</v>
      </c>
      <c r="U155">
        <v>20.04</v>
      </c>
      <c r="V155">
        <v>20.248999999999999</v>
      </c>
      <c r="W155">
        <v>20.501000000000001</v>
      </c>
      <c r="X155">
        <v>20.777000000000001</v>
      </c>
      <c r="Y155">
        <v>21.062999999999999</v>
      </c>
      <c r="Z155">
        <v>21.347999999999999</v>
      </c>
      <c r="AA155">
        <v>21.606999999999999</v>
      </c>
      <c r="AB155">
        <v>21.81</v>
      </c>
      <c r="AC155">
        <v>21.919</v>
      </c>
      <c r="AD155">
        <v>21.876000000000001</v>
      </c>
      <c r="AE155">
        <v>21.622</v>
      </c>
      <c r="AF155">
        <v>21.141999999999999</v>
      </c>
      <c r="AG155">
        <v>20.45</v>
      </c>
      <c r="AH155">
        <v>19.574000000000002</v>
      </c>
      <c r="AI155">
        <v>18.574000000000002</v>
      </c>
      <c r="AJ155">
        <v>17.53</v>
      </c>
      <c r="AK155">
        <v>16.52</v>
      </c>
      <c r="AL155">
        <v>15.606999999999999</v>
      </c>
      <c r="AM155">
        <v>14.821</v>
      </c>
      <c r="AN155">
        <v>14.153</v>
      </c>
      <c r="AO155">
        <v>13.565</v>
      </c>
      <c r="AP155">
        <v>13.000999999999999</v>
      </c>
      <c r="AQ155">
        <v>12.426</v>
      </c>
      <c r="AR155">
        <v>11.847</v>
      </c>
      <c r="AS155">
        <v>11.298</v>
      </c>
      <c r="AT155">
        <v>10.832000000000001</v>
      </c>
      <c r="AU155">
        <v>10.494</v>
      </c>
      <c r="AV155">
        <v>10.305</v>
      </c>
      <c r="AW155">
        <v>10.263</v>
      </c>
      <c r="AX155">
        <v>10.345000000000001</v>
      </c>
      <c r="AY155">
        <v>10.51</v>
      </c>
      <c r="AZ155">
        <v>10.704000000000001</v>
      </c>
      <c r="BA155">
        <v>10.878</v>
      </c>
      <c r="BB155">
        <v>11.003</v>
      </c>
      <c r="BC155">
        <v>11.061999999999999</v>
      </c>
      <c r="BD155">
        <v>11.048999999999999</v>
      </c>
      <c r="BE155">
        <v>10.984</v>
      </c>
      <c r="BF155">
        <v>10.885999999999999</v>
      </c>
      <c r="BG155">
        <v>10.759</v>
      </c>
      <c r="BH155">
        <v>10.609</v>
      </c>
      <c r="BI155">
        <v>10.445</v>
      </c>
      <c r="BJ155">
        <v>10.273999999999999</v>
      </c>
      <c r="BK155">
        <v>10.1</v>
      </c>
      <c r="BL155">
        <v>9.93</v>
      </c>
    </row>
    <row r="156" spans="1:64" x14ac:dyDescent="0.2">
      <c r="A156" t="s">
        <v>562</v>
      </c>
      <c r="B156" t="s">
        <v>563</v>
      </c>
      <c r="C156" t="s">
        <v>795</v>
      </c>
      <c r="D156" t="s">
        <v>796</v>
      </c>
      <c r="E156">
        <v>48.704000000000001</v>
      </c>
      <c r="F156">
        <v>48.594000000000001</v>
      </c>
      <c r="G156">
        <v>48.484999999999999</v>
      </c>
      <c r="H156">
        <v>48.383000000000003</v>
      </c>
      <c r="I156">
        <v>48.292000000000002</v>
      </c>
      <c r="J156">
        <v>48.216999999999999</v>
      </c>
      <c r="K156">
        <v>48.161999999999999</v>
      </c>
      <c r="L156">
        <v>48.122</v>
      </c>
      <c r="M156">
        <v>48.093000000000004</v>
      </c>
      <c r="N156">
        <v>48.069000000000003</v>
      </c>
      <c r="O156">
        <v>48.046999999999997</v>
      </c>
      <c r="P156">
        <v>48.021999999999998</v>
      </c>
      <c r="Q156">
        <v>47.988</v>
      </c>
      <c r="R156">
        <v>47.936</v>
      </c>
      <c r="S156">
        <v>47.856000000000002</v>
      </c>
      <c r="T156">
        <v>47.73</v>
      </c>
      <c r="U156">
        <v>47.540999999999997</v>
      </c>
      <c r="V156">
        <v>47.283999999999999</v>
      </c>
      <c r="W156">
        <v>46.968000000000004</v>
      </c>
      <c r="X156">
        <v>46.603000000000002</v>
      </c>
      <c r="Y156">
        <v>46.21</v>
      </c>
      <c r="Z156">
        <v>45.819000000000003</v>
      </c>
      <c r="AA156">
        <v>45.454000000000001</v>
      </c>
      <c r="AB156">
        <v>45.137</v>
      </c>
      <c r="AC156">
        <v>44.88</v>
      </c>
      <c r="AD156">
        <v>44.689</v>
      </c>
      <c r="AE156">
        <v>44.563000000000002</v>
      </c>
      <c r="AF156">
        <v>44.482999999999997</v>
      </c>
      <c r="AG156">
        <v>44.429000000000002</v>
      </c>
      <c r="AH156">
        <v>44.384</v>
      </c>
      <c r="AI156">
        <v>44.338999999999999</v>
      </c>
      <c r="AJ156">
        <v>44.283999999999999</v>
      </c>
      <c r="AK156">
        <v>44.21</v>
      </c>
      <c r="AL156">
        <v>44.103999999999999</v>
      </c>
      <c r="AM156">
        <v>43.95</v>
      </c>
      <c r="AN156">
        <v>43.725000000000001</v>
      </c>
      <c r="AO156">
        <v>43.408999999999999</v>
      </c>
      <c r="AP156">
        <v>42.997999999999998</v>
      </c>
      <c r="AQ156">
        <v>42.497999999999998</v>
      </c>
      <c r="AR156">
        <v>41.917999999999999</v>
      </c>
      <c r="AS156">
        <v>41.274999999999999</v>
      </c>
      <c r="AT156">
        <v>40.591000000000001</v>
      </c>
      <c r="AU156">
        <v>39.893000000000001</v>
      </c>
      <c r="AV156">
        <v>39.206000000000003</v>
      </c>
      <c r="AW156">
        <v>38.546999999999997</v>
      </c>
      <c r="AX156">
        <v>37.923000000000002</v>
      </c>
      <c r="AY156">
        <v>37.334000000000003</v>
      </c>
      <c r="AZ156">
        <v>36.768999999999998</v>
      </c>
      <c r="BA156">
        <v>36.222000000000001</v>
      </c>
      <c r="BB156">
        <v>35.697000000000003</v>
      </c>
      <c r="BC156">
        <v>35.204000000000001</v>
      </c>
      <c r="BD156">
        <v>34.753</v>
      </c>
      <c r="BE156">
        <v>34.347999999999999</v>
      </c>
      <c r="BF156">
        <v>33.988999999999997</v>
      </c>
      <c r="BG156">
        <v>33.673000000000002</v>
      </c>
      <c r="BH156">
        <v>33.392000000000003</v>
      </c>
      <c r="BI156">
        <v>33.137999999999998</v>
      </c>
      <c r="BJ156">
        <v>32.896999999999998</v>
      </c>
      <c r="BK156">
        <v>32.656999999999996</v>
      </c>
      <c r="BL156">
        <v>32.408000000000001</v>
      </c>
    </row>
    <row r="157" spans="1:64" x14ac:dyDescent="0.2">
      <c r="A157" t="s">
        <v>564</v>
      </c>
      <c r="B157" t="s">
        <v>565</v>
      </c>
      <c r="C157" t="s">
        <v>795</v>
      </c>
      <c r="D157" t="s">
        <v>796</v>
      </c>
      <c r="E157">
        <v>54.707000000000001</v>
      </c>
      <c r="F157">
        <v>54.933</v>
      </c>
      <c r="G157">
        <v>54.94</v>
      </c>
      <c r="H157">
        <v>54.765000000000001</v>
      </c>
      <c r="I157">
        <v>54.445999999999998</v>
      </c>
      <c r="J157">
        <v>54.003999999999998</v>
      </c>
      <c r="K157">
        <v>53.448</v>
      </c>
      <c r="L157">
        <v>52.784999999999997</v>
      </c>
      <c r="M157">
        <v>52.03</v>
      </c>
      <c r="N157">
        <v>51.213999999999999</v>
      </c>
      <c r="O157">
        <v>50.347999999999999</v>
      </c>
      <c r="P157">
        <v>49.429000000000002</v>
      </c>
      <c r="Q157">
        <v>48.473999999999997</v>
      </c>
      <c r="R157">
        <v>47.521000000000001</v>
      </c>
      <c r="S157">
        <v>46.627000000000002</v>
      </c>
      <c r="T157">
        <v>45.898000000000003</v>
      </c>
      <c r="U157">
        <v>45.451000000000001</v>
      </c>
      <c r="V157">
        <v>45.326000000000001</v>
      </c>
      <c r="W157">
        <v>45.512999999999998</v>
      </c>
      <c r="X157">
        <v>45.966000000000001</v>
      </c>
      <c r="Y157">
        <v>46.59</v>
      </c>
      <c r="Z157">
        <v>47.256999999999998</v>
      </c>
      <c r="AA157">
        <v>47.816000000000003</v>
      </c>
      <c r="AB157">
        <v>48.136000000000003</v>
      </c>
      <c r="AC157">
        <v>48.134</v>
      </c>
      <c r="AD157">
        <v>47.750999999999998</v>
      </c>
      <c r="AE157">
        <v>46.973999999999997</v>
      </c>
      <c r="AF157">
        <v>45.869</v>
      </c>
      <c r="AG157">
        <v>44.506999999999998</v>
      </c>
      <c r="AH157">
        <v>42.92</v>
      </c>
      <c r="AI157">
        <v>41.125999999999998</v>
      </c>
      <c r="AJ157">
        <v>39.137</v>
      </c>
      <c r="AK157">
        <v>36.991</v>
      </c>
      <c r="AL157">
        <v>34.747</v>
      </c>
      <c r="AM157">
        <v>32.473999999999997</v>
      </c>
      <c r="AN157">
        <v>30.239000000000001</v>
      </c>
      <c r="AO157">
        <v>28.099</v>
      </c>
      <c r="AP157">
        <v>26.094000000000001</v>
      </c>
      <c r="AQ157">
        <v>24.271000000000001</v>
      </c>
      <c r="AR157">
        <v>22.68</v>
      </c>
      <c r="AS157">
        <v>21.385000000000002</v>
      </c>
      <c r="AT157">
        <v>20.439</v>
      </c>
      <c r="AU157">
        <v>19.823</v>
      </c>
      <c r="AV157">
        <v>19.492000000000001</v>
      </c>
      <c r="AW157">
        <v>19.398</v>
      </c>
      <c r="AX157">
        <v>19.471</v>
      </c>
      <c r="AY157">
        <v>19.629000000000001</v>
      </c>
      <c r="AZ157">
        <v>19.786999999999999</v>
      </c>
      <c r="BA157">
        <v>19.864999999999998</v>
      </c>
      <c r="BB157">
        <v>19.812000000000001</v>
      </c>
      <c r="BC157">
        <v>19.585000000000001</v>
      </c>
      <c r="BD157">
        <v>19.167999999999999</v>
      </c>
      <c r="BE157">
        <v>18.603000000000002</v>
      </c>
      <c r="BF157">
        <v>17.939</v>
      </c>
      <c r="BG157">
        <v>17.2</v>
      </c>
      <c r="BH157">
        <v>16.420999999999999</v>
      </c>
      <c r="BI157">
        <v>15.641</v>
      </c>
      <c r="BJ157">
        <v>14.891</v>
      </c>
      <c r="BK157">
        <v>14.199</v>
      </c>
      <c r="BL157">
        <v>13.584</v>
      </c>
    </row>
    <row r="158" spans="1:64" x14ac:dyDescent="0.2">
      <c r="A158" t="s">
        <v>566</v>
      </c>
      <c r="B158" t="s">
        <v>567</v>
      </c>
      <c r="C158" t="s">
        <v>795</v>
      </c>
      <c r="D158" t="s">
        <v>796</v>
      </c>
      <c r="E158">
        <v>47.369083896273906</v>
      </c>
      <c r="F158">
        <v>47.009105705987231</v>
      </c>
      <c r="G158">
        <v>46.676727195344512</v>
      </c>
      <c r="H158">
        <v>46.341656028534508</v>
      </c>
      <c r="I158">
        <v>46.01244742753191</v>
      </c>
      <c r="J158">
        <v>45.651879274428651</v>
      </c>
      <c r="K158">
        <v>45.266545818485753</v>
      </c>
      <c r="L158">
        <v>44.819378690514924</v>
      </c>
      <c r="M158">
        <v>44.426203097750111</v>
      </c>
      <c r="N158">
        <v>44.007896796975174</v>
      </c>
      <c r="O158">
        <v>43.584637189175368</v>
      </c>
      <c r="P158">
        <v>43.209055450811988</v>
      </c>
      <c r="Q158">
        <v>42.806205935512146</v>
      </c>
      <c r="R158">
        <v>42.452426210034126</v>
      </c>
      <c r="S158">
        <v>42.165631802472902</v>
      </c>
      <c r="T158">
        <v>41.925938358390752</v>
      </c>
      <c r="U158">
        <v>41.746817341412232</v>
      </c>
      <c r="V158">
        <v>41.569836231113804</v>
      </c>
      <c r="W158">
        <v>41.416883922822556</v>
      </c>
      <c r="X158">
        <v>41.280168513587711</v>
      </c>
      <c r="Y158">
        <v>41.10266269536568</v>
      </c>
      <c r="Z158">
        <v>40.851523889431746</v>
      </c>
      <c r="AA158">
        <v>40.533726200715364</v>
      </c>
      <c r="AB158">
        <v>40.088719402676219</v>
      </c>
      <c r="AC158">
        <v>39.510109633696274</v>
      </c>
      <c r="AD158">
        <v>38.781805017844214</v>
      </c>
      <c r="AE158">
        <v>37.892345701873509</v>
      </c>
      <c r="AF158">
        <v>36.868656321626112</v>
      </c>
      <c r="AG158">
        <v>35.747561007029816</v>
      </c>
      <c r="AH158">
        <v>34.551877745021869</v>
      </c>
      <c r="AI158">
        <v>33.414341179051867</v>
      </c>
      <c r="AJ158">
        <v>32.174921429324606</v>
      </c>
      <c r="AK158">
        <v>31.059445697052581</v>
      </c>
      <c r="AL158">
        <v>29.913515255329603</v>
      </c>
      <c r="AM158">
        <v>28.848394467521857</v>
      </c>
      <c r="AN158">
        <v>27.849220958494122</v>
      </c>
      <c r="AO158">
        <v>27.010298754409522</v>
      </c>
      <c r="AP158">
        <v>26.271117958663172</v>
      </c>
      <c r="AQ158">
        <v>25.633482262004321</v>
      </c>
      <c r="AR158">
        <v>25.07923567903147</v>
      </c>
      <c r="AS158">
        <v>24.644859962275138</v>
      </c>
      <c r="AT158">
        <v>24.298624674804199</v>
      </c>
      <c r="AU158">
        <v>24.058745469445878</v>
      </c>
      <c r="AV158">
        <v>23.907982455753881</v>
      </c>
      <c r="AW158">
        <v>23.80658883822429</v>
      </c>
      <c r="AX158">
        <v>23.765554033082029</v>
      </c>
      <c r="AY158">
        <v>23.803637860543812</v>
      </c>
      <c r="AZ158">
        <v>23.889614659171919</v>
      </c>
      <c r="BA158">
        <v>24.005141535915484</v>
      </c>
      <c r="BB158">
        <v>24.140090609839593</v>
      </c>
      <c r="BC158">
        <v>24.264811963565993</v>
      </c>
      <c r="BD158">
        <v>24.33338315439088</v>
      </c>
      <c r="BE158">
        <v>24.350216421305781</v>
      </c>
      <c r="BF158">
        <v>24.277559331737947</v>
      </c>
      <c r="BG158">
        <v>24.120687346147694</v>
      </c>
      <c r="BH158">
        <v>23.853313693216499</v>
      </c>
      <c r="BI158">
        <v>23.490529007100246</v>
      </c>
      <c r="BJ158">
        <v>23.056929537146871</v>
      </c>
      <c r="BK158">
        <v>22.578461751927446</v>
      </c>
      <c r="BL158">
        <v>22.068379240084816</v>
      </c>
    </row>
    <row r="159" spans="1:64" x14ac:dyDescent="0.2">
      <c r="A159" t="s">
        <v>568</v>
      </c>
      <c r="B159" t="s">
        <v>569</v>
      </c>
      <c r="C159" t="s">
        <v>795</v>
      </c>
      <c r="D159" t="s">
        <v>796</v>
      </c>
      <c r="E159">
        <v>45.179000000000002</v>
      </c>
      <c r="F159">
        <v>44.918999999999997</v>
      </c>
      <c r="G159">
        <v>44.698</v>
      </c>
      <c r="H159">
        <v>44.517000000000003</v>
      </c>
      <c r="I159">
        <v>44.366</v>
      </c>
      <c r="J159">
        <v>44.231999999999999</v>
      </c>
      <c r="K159">
        <v>44.095999999999997</v>
      </c>
      <c r="L159">
        <v>43.930999999999997</v>
      </c>
      <c r="M159">
        <v>43.712000000000003</v>
      </c>
      <c r="N159">
        <v>43.42</v>
      </c>
      <c r="O159">
        <v>43.029000000000003</v>
      </c>
      <c r="P159">
        <v>42.521999999999998</v>
      </c>
      <c r="Q159">
        <v>41.902999999999999</v>
      </c>
      <c r="R159">
        <v>41.183</v>
      </c>
      <c r="S159">
        <v>40.375</v>
      </c>
      <c r="T159">
        <v>39.493000000000002</v>
      </c>
      <c r="U159">
        <v>38.557000000000002</v>
      </c>
      <c r="V159">
        <v>37.591999999999999</v>
      </c>
      <c r="W159">
        <v>36.628999999999998</v>
      </c>
      <c r="X159">
        <v>35.692999999999998</v>
      </c>
      <c r="Y159">
        <v>34.808999999999997</v>
      </c>
      <c r="Z159">
        <v>33.999000000000002</v>
      </c>
      <c r="AA159">
        <v>33.261000000000003</v>
      </c>
      <c r="AB159">
        <v>32.591999999999999</v>
      </c>
      <c r="AC159">
        <v>31.986999999999998</v>
      </c>
      <c r="AD159">
        <v>31.434000000000001</v>
      </c>
      <c r="AE159">
        <v>30.913</v>
      </c>
      <c r="AF159">
        <v>30.402000000000001</v>
      </c>
      <c r="AG159">
        <v>29.885000000000002</v>
      </c>
      <c r="AH159">
        <v>29.352</v>
      </c>
      <c r="AI159">
        <v>28.802</v>
      </c>
      <c r="AJ159">
        <v>28.24</v>
      </c>
      <c r="AK159">
        <v>27.681000000000001</v>
      </c>
      <c r="AL159">
        <v>27.134</v>
      </c>
      <c r="AM159">
        <v>26.603999999999999</v>
      </c>
      <c r="AN159">
        <v>26.096</v>
      </c>
      <c r="AO159">
        <v>25.611000000000001</v>
      </c>
      <c r="AP159">
        <v>25.148</v>
      </c>
      <c r="AQ159">
        <v>24.702000000000002</v>
      </c>
      <c r="AR159">
        <v>24.271999999999998</v>
      </c>
      <c r="AS159">
        <v>23.85</v>
      </c>
      <c r="AT159">
        <v>23.43</v>
      </c>
      <c r="AU159">
        <v>23.009</v>
      </c>
      <c r="AV159">
        <v>22.584</v>
      </c>
      <c r="AW159">
        <v>22.158000000000001</v>
      </c>
      <c r="AX159">
        <v>21.741</v>
      </c>
      <c r="AY159">
        <v>21.343</v>
      </c>
      <c r="AZ159">
        <v>20.972999999999999</v>
      </c>
      <c r="BA159">
        <v>20.635000000000002</v>
      </c>
      <c r="BB159">
        <v>20.327000000000002</v>
      </c>
      <c r="BC159">
        <v>20.042000000000002</v>
      </c>
      <c r="BD159">
        <v>19.765999999999998</v>
      </c>
      <c r="BE159">
        <v>19.488</v>
      </c>
      <c r="BF159">
        <v>19.198</v>
      </c>
      <c r="BG159">
        <v>18.891999999999999</v>
      </c>
      <c r="BH159">
        <v>18.573</v>
      </c>
      <c r="BI159">
        <v>18.245000000000001</v>
      </c>
      <c r="BJ159">
        <v>17.917999999999999</v>
      </c>
      <c r="BK159">
        <v>17.602</v>
      </c>
      <c r="BL159">
        <v>17.297000000000001</v>
      </c>
    </row>
    <row r="160" spans="1:64" x14ac:dyDescent="0.2">
      <c r="A160" t="s">
        <v>570</v>
      </c>
      <c r="B160" t="s">
        <v>571</v>
      </c>
      <c r="C160" t="s">
        <v>795</v>
      </c>
      <c r="D160" t="s">
        <v>796</v>
      </c>
      <c r="AF160">
        <v>39</v>
      </c>
      <c r="AO160">
        <v>26.1</v>
      </c>
      <c r="AR160">
        <v>41.8</v>
      </c>
      <c r="AX160">
        <v>35</v>
      </c>
      <c r="AY160">
        <v>35</v>
      </c>
      <c r="AZ160">
        <v>35</v>
      </c>
      <c r="BD160">
        <v>29</v>
      </c>
    </row>
    <row r="161" spans="1:64" x14ac:dyDescent="0.2">
      <c r="A161" t="s">
        <v>572</v>
      </c>
      <c r="B161" t="s">
        <v>573</v>
      </c>
      <c r="C161" t="s">
        <v>795</v>
      </c>
      <c r="D161" t="s">
        <v>796</v>
      </c>
      <c r="E161">
        <v>34.352886610541262</v>
      </c>
      <c r="F161">
        <v>33.392961739232291</v>
      </c>
      <c r="G161">
        <v>38.971925658705324</v>
      </c>
      <c r="H161">
        <v>40.635436910539674</v>
      </c>
      <c r="I161">
        <v>39.06384410129602</v>
      </c>
      <c r="J161">
        <v>38.386180793511834</v>
      </c>
      <c r="K161">
        <v>37.241504473928636</v>
      </c>
      <c r="L161">
        <v>36.742063949333016</v>
      </c>
      <c r="M161">
        <v>36.995403186199987</v>
      </c>
      <c r="N161">
        <v>36.284393275676543</v>
      </c>
      <c r="O161">
        <v>35.84347545886493</v>
      </c>
      <c r="P161">
        <v>34.771600842894941</v>
      </c>
      <c r="Q161">
        <v>34.301277129944737</v>
      </c>
      <c r="R161">
        <v>33.541946362194665</v>
      </c>
      <c r="S161">
        <v>32.41478686434057</v>
      </c>
      <c r="T161">
        <v>31.678059596332087</v>
      </c>
      <c r="U161">
        <v>30.568815937818503</v>
      </c>
      <c r="V161">
        <v>30.137631705778883</v>
      </c>
      <c r="W161">
        <v>29.807605040304406</v>
      </c>
      <c r="X161">
        <v>29.533289909510007</v>
      </c>
      <c r="Y161">
        <v>29.520091649368204</v>
      </c>
      <c r="Z161">
        <v>30.180322484911105</v>
      </c>
      <c r="AA161">
        <v>30.425803894976855</v>
      </c>
      <c r="AB161">
        <v>29.653927537150278</v>
      </c>
      <c r="AC161">
        <v>29.318219840501605</v>
      </c>
      <c r="AD161">
        <v>29.351567038511259</v>
      </c>
      <c r="AE161">
        <v>29.489689955781326</v>
      </c>
      <c r="AF161">
        <v>29.388214759283564</v>
      </c>
      <c r="AG161">
        <v>28.682030449466499</v>
      </c>
      <c r="AH161">
        <v>27.993458217835123</v>
      </c>
      <c r="AI161">
        <v>27.412529340465102</v>
      </c>
      <c r="AJ161">
        <v>26.564242535195934</v>
      </c>
      <c r="AK161">
        <v>25.758753462412788</v>
      </c>
      <c r="AL161">
        <v>25.287704981138273</v>
      </c>
      <c r="AM161">
        <v>24.824135924097824</v>
      </c>
      <c r="AN161">
        <v>24.305125700423854</v>
      </c>
      <c r="AO161">
        <v>23.932142895007669</v>
      </c>
      <c r="AP161">
        <v>23.514291742917408</v>
      </c>
      <c r="AQ161">
        <v>22.993152210473685</v>
      </c>
      <c r="AR161">
        <v>22.45306974731438</v>
      </c>
      <c r="AS161">
        <v>22.107668021076169</v>
      </c>
      <c r="AT161">
        <v>21.72105608850455</v>
      </c>
      <c r="AU161">
        <v>21.406549163325604</v>
      </c>
      <c r="AV161">
        <v>21.117913564341659</v>
      </c>
      <c r="AW161">
        <v>20.924479118411302</v>
      </c>
      <c r="AX161">
        <v>20.763019195539666</v>
      </c>
      <c r="AY161">
        <v>20.524610397607685</v>
      </c>
      <c r="AZ161">
        <v>20.397413631984509</v>
      </c>
      <c r="BA161">
        <v>20.258304139059</v>
      </c>
      <c r="BB161">
        <v>20.065089382371756</v>
      </c>
      <c r="BC161">
        <v>19.804161818991105</v>
      </c>
      <c r="BD161">
        <v>19.613550025795959</v>
      </c>
      <c r="BE161">
        <v>19.483829143876932</v>
      </c>
      <c r="BF161">
        <v>19.286116966091843</v>
      </c>
      <c r="BG161">
        <v>19.176003030355798</v>
      </c>
      <c r="BH161">
        <v>18.87681477407115</v>
      </c>
      <c r="BI161">
        <v>18.887873381963619</v>
      </c>
      <c r="BJ161">
        <v>18.538028838321065</v>
      </c>
      <c r="BK161">
        <v>17.990558904154728</v>
      </c>
      <c r="BL161">
        <v>17.690152062701664</v>
      </c>
    </row>
    <row r="162" spans="1:64" x14ac:dyDescent="0.2">
      <c r="A162" t="s">
        <v>574</v>
      </c>
      <c r="B162" t="s">
        <v>575</v>
      </c>
      <c r="C162" t="s">
        <v>795</v>
      </c>
      <c r="D162" t="s">
        <v>796</v>
      </c>
      <c r="E162">
        <v>29.664999999999999</v>
      </c>
      <c r="F162">
        <v>29.113</v>
      </c>
      <c r="G162">
        <v>28.664000000000001</v>
      </c>
      <c r="H162">
        <v>28.303999999999998</v>
      </c>
      <c r="I162">
        <v>28.007000000000001</v>
      </c>
      <c r="J162">
        <v>27.722000000000001</v>
      </c>
      <c r="K162">
        <v>27.395</v>
      </c>
      <c r="L162">
        <v>26.99</v>
      </c>
      <c r="M162">
        <v>26.489000000000001</v>
      </c>
      <c r="N162">
        <v>25.890999999999998</v>
      </c>
      <c r="O162">
        <v>25.219000000000001</v>
      </c>
      <c r="P162">
        <v>24.512</v>
      </c>
      <c r="Q162">
        <v>23.827000000000002</v>
      </c>
      <c r="R162">
        <v>23.207999999999998</v>
      </c>
      <c r="S162">
        <v>22.675999999999998</v>
      </c>
      <c r="T162">
        <v>22.247</v>
      </c>
      <c r="U162">
        <v>21.922999999999998</v>
      </c>
      <c r="V162">
        <v>21.678999999999998</v>
      </c>
      <c r="W162">
        <v>21.484999999999999</v>
      </c>
      <c r="X162">
        <v>21.321999999999999</v>
      </c>
      <c r="Y162">
        <v>21.163</v>
      </c>
      <c r="Z162">
        <v>20.984000000000002</v>
      </c>
      <c r="AA162">
        <v>20.766999999999999</v>
      </c>
      <c r="AB162">
        <v>20.501999999999999</v>
      </c>
      <c r="AC162">
        <v>20.181999999999999</v>
      </c>
      <c r="AD162">
        <v>19.812999999999999</v>
      </c>
      <c r="AE162">
        <v>19.407</v>
      </c>
      <c r="AF162">
        <v>18.986999999999998</v>
      </c>
      <c r="AG162">
        <v>18.565999999999999</v>
      </c>
      <c r="AH162">
        <v>18.148</v>
      </c>
      <c r="AI162">
        <v>17.724</v>
      </c>
      <c r="AJ162">
        <v>17.28</v>
      </c>
      <c r="AK162">
        <v>16.802</v>
      </c>
      <c r="AL162">
        <v>16.289000000000001</v>
      </c>
      <c r="AM162">
        <v>15.749000000000001</v>
      </c>
      <c r="AN162">
        <v>15.2</v>
      </c>
      <c r="AO162">
        <v>14.666</v>
      </c>
      <c r="AP162">
        <v>14.167999999999999</v>
      </c>
      <c r="AQ162">
        <v>13.721</v>
      </c>
      <c r="AR162">
        <v>13.333</v>
      </c>
      <c r="AS162">
        <v>12.994999999999999</v>
      </c>
      <c r="AT162">
        <v>12.692</v>
      </c>
      <c r="AU162">
        <v>12.406000000000001</v>
      </c>
      <c r="AV162">
        <v>12.125</v>
      </c>
      <c r="AW162">
        <v>11.849</v>
      </c>
      <c r="AX162">
        <v>11.593999999999999</v>
      </c>
      <c r="AY162">
        <v>11.379</v>
      </c>
      <c r="AZ162">
        <v>11.223000000000001</v>
      </c>
      <c r="BA162">
        <v>11.131</v>
      </c>
      <c r="BB162">
        <v>11.099</v>
      </c>
      <c r="BC162">
        <v>11.114000000000001</v>
      </c>
      <c r="BD162">
        <v>11.156000000000001</v>
      </c>
      <c r="BE162">
        <v>11.2</v>
      </c>
      <c r="BF162">
        <v>11.224</v>
      </c>
      <c r="BG162">
        <v>11.215</v>
      </c>
      <c r="BH162">
        <v>11.166</v>
      </c>
      <c r="BI162">
        <v>11.074999999999999</v>
      </c>
      <c r="BJ162">
        <v>10.952999999999999</v>
      </c>
      <c r="BK162">
        <v>10.811</v>
      </c>
      <c r="BL162">
        <v>10.653</v>
      </c>
    </row>
    <row r="163" spans="1:64" x14ac:dyDescent="0.2">
      <c r="A163" t="s">
        <v>576</v>
      </c>
      <c r="B163" t="s">
        <v>577</v>
      </c>
      <c r="C163" t="s">
        <v>795</v>
      </c>
      <c r="D163" t="s">
        <v>796</v>
      </c>
      <c r="E163">
        <v>50.189</v>
      </c>
      <c r="F163">
        <v>50.131999999999998</v>
      </c>
      <c r="G163">
        <v>50.103000000000002</v>
      </c>
      <c r="H163">
        <v>50.098999999999997</v>
      </c>
      <c r="I163">
        <v>50.113</v>
      </c>
      <c r="J163">
        <v>50.143000000000001</v>
      </c>
      <c r="K163">
        <v>50.183999999999997</v>
      </c>
      <c r="L163">
        <v>50.232999999999997</v>
      </c>
      <c r="M163">
        <v>50.281999999999996</v>
      </c>
      <c r="N163">
        <v>50.326000000000001</v>
      </c>
      <c r="O163">
        <v>50.356999999999999</v>
      </c>
      <c r="P163">
        <v>50.369</v>
      </c>
      <c r="Q163">
        <v>50.360999999999997</v>
      </c>
      <c r="R163">
        <v>50.331000000000003</v>
      </c>
      <c r="S163">
        <v>50.28</v>
      </c>
      <c r="T163">
        <v>50.207999999999998</v>
      </c>
      <c r="U163">
        <v>50.118000000000002</v>
      </c>
      <c r="V163">
        <v>50.015000000000001</v>
      </c>
      <c r="W163">
        <v>49.905000000000001</v>
      </c>
      <c r="X163">
        <v>49.79</v>
      </c>
      <c r="Y163">
        <v>49.668999999999997</v>
      </c>
      <c r="Z163">
        <v>49.539000000000001</v>
      </c>
      <c r="AA163">
        <v>49.398000000000003</v>
      </c>
      <c r="AB163">
        <v>49.25</v>
      </c>
      <c r="AC163">
        <v>49.101999999999997</v>
      </c>
      <c r="AD163">
        <v>48.966000000000001</v>
      </c>
      <c r="AE163">
        <v>48.856999999999999</v>
      </c>
      <c r="AF163">
        <v>48.781999999999996</v>
      </c>
      <c r="AG163">
        <v>48.746000000000002</v>
      </c>
      <c r="AH163">
        <v>48.744</v>
      </c>
      <c r="AI163">
        <v>48.768999999999998</v>
      </c>
      <c r="AJ163">
        <v>48.805</v>
      </c>
      <c r="AK163">
        <v>48.837000000000003</v>
      </c>
      <c r="AL163">
        <v>48.851999999999997</v>
      </c>
      <c r="AM163">
        <v>48.847000000000001</v>
      </c>
      <c r="AN163">
        <v>48.826000000000001</v>
      </c>
      <c r="AO163">
        <v>48.801000000000002</v>
      </c>
      <c r="AP163">
        <v>48.783000000000001</v>
      </c>
      <c r="AQ163">
        <v>48.776000000000003</v>
      </c>
      <c r="AR163">
        <v>48.779000000000003</v>
      </c>
      <c r="AS163">
        <v>48.783999999999999</v>
      </c>
      <c r="AT163">
        <v>48.784999999999997</v>
      </c>
      <c r="AU163">
        <v>48.767000000000003</v>
      </c>
      <c r="AV163">
        <v>48.713999999999999</v>
      </c>
      <c r="AW163">
        <v>48.613</v>
      </c>
      <c r="AX163">
        <v>48.444000000000003</v>
      </c>
      <c r="AY163">
        <v>48.191000000000003</v>
      </c>
      <c r="AZ163">
        <v>47.853000000000002</v>
      </c>
      <c r="BA163">
        <v>47.433999999999997</v>
      </c>
      <c r="BB163">
        <v>46.939</v>
      </c>
      <c r="BC163">
        <v>46.378999999999998</v>
      </c>
      <c r="BD163">
        <v>45.768999999999998</v>
      </c>
      <c r="BE163">
        <v>45.128999999999998</v>
      </c>
      <c r="BF163">
        <v>44.481999999999999</v>
      </c>
      <c r="BG163">
        <v>43.843000000000004</v>
      </c>
      <c r="BH163">
        <v>43.225999999999999</v>
      </c>
      <c r="BI163">
        <v>42.637999999999998</v>
      </c>
      <c r="BJ163">
        <v>42.078000000000003</v>
      </c>
      <c r="BK163">
        <v>41.542999999999999</v>
      </c>
      <c r="BL163">
        <v>41.034999999999997</v>
      </c>
    </row>
    <row r="164" spans="1:64" x14ac:dyDescent="0.2">
      <c r="A164" t="s">
        <v>578</v>
      </c>
      <c r="B164" t="s">
        <v>579</v>
      </c>
      <c r="C164" t="s">
        <v>795</v>
      </c>
      <c r="D164" t="s">
        <v>796</v>
      </c>
      <c r="E164">
        <v>26.2</v>
      </c>
      <c r="F164">
        <v>23.6</v>
      </c>
      <c r="G164">
        <v>23.2</v>
      </c>
      <c r="H164">
        <v>20.7</v>
      </c>
      <c r="I164">
        <v>19.899999999999999</v>
      </c>
      <c r="J164">
        <v>17.7</v>
      </c>
      <c r="K164">
        <v>16.899999999999999</v>
      </c>
      <c r="L164">
        <v>17</v>
      </c>
      <c r="M164">
        <v>16.7</v>
      </c>
      <c r="N164">
        <v>16.7</v>
      </c>
      <c r="O164">
        <v>17.600000000000001</v>
      </c>
      <c r="P164">
        <v>18.399999999999999</v>
      </c>
      <c r="Q164">
        <v>17.8</v>
      </c>
      <c r="R164">
        <v>17.399999999999999</v>
      </c>
      <c r="S164">
        <v>18</v>
      </c>
      <c r="T164">
        <v>18.8</v>
      </c>
      <c r="U164">
        <v>18.600000000000001</v>
      </c>
      <c r="V164">
        <v>18.899999999999999</v>
      </c>
      <c r="W164">
        <v>18.2</v>
      </c>
      <c r="X164">
        <v>18.600000000000001</v>
      </c>
      <c r="Y164">
        <v>17.7</v>
      </c>
      <c r="Z164">
        <v>16.600000000000001</v>
      </c>
      <c r="AA164">
        <v>18.100000000000001</v>
      </c>
      <c r="AB164">
        <v>17.100000000000001</v>
      </c>
      <c r="AC164">
        <v>16.899999999999999</v>
      </c>
      <c r="AD164">
        <v>16.100000000000001</v>
      </c>
      <c r="AE164">
        <v>15.3</v>
      </c>
      <c r="AF164">
        <v>15.4</v>
      </c>
      <c r="AG164">
        <v>15.9</v>
      </c>
      <c r="AH164">
        <v>15.9</v>
      </c>
      <c r="AI164">
        <v>15.2</v>
      </c>
      <c r="AJ164">
        <v>14.6</v>
      </c>
      <c r="AK164">
        <v>14.9</v>
      </c>
      <c r="AL164">
        <v>13.9</v>
      </c>
      <c r="AM164">
        <v>12.9</v>
      </c>
      <c r="AN164">
        <v>12.2</v>
      </c>
      <c r="AO164">
        <v>13.3</v>
      </c>
      <c r="AP164">
        <v>12.7</v>
      </c>
      <c r="AQ164">
        <v>12.1</v>
      </c>
      <c r="AR164">
        <v>11.4</v>
      </c>
      <c r="AS164">
        <v>11.3</v>
      </c>
      <c r="AT164">
        <v>10.1</v>
      </c>
      <c r="AU164">
        <v>9.9</v>
      </c>
      <c r="AV164">
        <v>10.199999999999999</v>
      </c>
      <c r="AW164">
        <v>9.6999999999999993</v>
      </c>
      <c r="AX164">
        <v>9.6</v>
      </c>
      <c r="AY164">
        <v>9.3000000000000007</v>
      </c>
      <c r="AZ164">
        <v>9.3000000000000007</v>
      </c>
      <c r="BA164">
        <v>9.8000000000000007</v>
      </c>
      <c r="BB164">
        <v>9.8000000000000007</v>
      </c>
      <c r="BC164">
        <v>9.4</v>
      </c>
      <c r="BD164">
        <v>10</v>
      </c>
      <c r="BE164">
        <v>9.8000000000000007</v>
      </c>
      <c r="BF164">
        <v>9.5</v>
      </c>
      <c r="BG164">
        <v>9.6</v>
      </c>
      <c r="BH164">
        <v>9.6999999999999993</v>
      </c>
      <c r="BI164">
        <v>9.8000000000000007</v>
      </c>
      <c r="BJ164">
        <v>9.1999999999999993</v>
      </c>
      <c r="BK164">
        <v>9.1999999999999993</v>
      </c>
      <c r="BL164">
        <v>8.6</v>
      </c>
    </row>
    <row r="165" spans="1:64" x14ac:dyDescent="0.2">
      <c r="A165" t="s">
        <v>580</v>
      </c>
      <c r="B165" t="s">
        <v>581</v>
      </c>
      <c r="C165" t="s">
        <v>795</v>
      </c>
      <c r="D165" t="s">
        <v>796</v>
      </c>
      <c r="E165">
        <v>43.582999999999998</v>
      </c>
      <c r="F165">
        <v>43.216999999999999</v>
      </c>
      <c r="G165">
        <v>42.862000000000002</v>
      </c>
      <c r="H165">
        <v>42.514000000000003</v>
      </c>
      <c r="I165">
        <v>42.170999999999999</v>
      </c>
      <c r="J165">
        <v>41.826000000000001</v>
      </c>
      <c r="K165">
        <v>41.473999999999997</v>
      </c>
      <c r="L165">
        <v>41.110999999999997</v>
      </c>
      <c r="M165">
        <v>40.732999999999997</v>
      </c>
      <c r="N165">
        <v>40.338999999999999</v>
      </c>
      <c r="O165">
        <v>39.927</v>
      </c>
      <c r="P165">
        <v>39.5</v>
      </c>
      <c r="Q165">
        <v>39.061</v>
      </c>
      <c r="R165">
        <v>38.613</v>
      </c>
      <c r="S165">
        <v>38.156999999999996</v>
      </c>
      <c r="T165">
        <v>37.700000000000003</v>
      </c>
      <c r="U165">
        <v>37.247999999999998</v>
      </c>
      <c r="V165">
        <v>36.801000000000002</v>
      </c>
      <c r="W165">
        <v>36.350999999999999</v>
      </c>
      <c r="X165">
        <v>35.887999999999998</v>
      </c>
      <c r="Y165">
        <v>35.386000000000003</v>
      </c>
      <c r="Z165">
        <v>34.817999999999998</v>
      </c>
      <c r="AA165">
        <v>34.167999999999999</v>
      </c>
      <c r="AB165">
        <v>33.433</v>
      </c>
      <c r="AC165">
        <v>32.621000000000002</v>
      </c>
      <c r="AD165">
        <v>31.748999999999999</v>
      </c>
      <c r="AE165">
        <v>30.838999999999999</v>
      </c>
      <c r="AF165">
        <v>29.925000000000001</v>
      </c>
      <c r="AG165">
        <v>29.044</v>
      </c>
      <c r="AH165">
        <v>28.222000000000001</v>
      </c>
      <c r="AI165">
        <v>27.486000000000001</v>
      </c>
      <c r="AJ165">
        <v>26.855</v>
      </c>
      <c r="AK165">
        <v>26.324999999999999</v>
      </c>
      <c r="AL165">
        <v>25.888999999999999</v>
      </c>
      <c r="AM165">
        <v>25.541</v>
      </c>
      <c r="AN165">
        <v>25.277000000000001</v>
      </c>
      <c r="AO165">
        <v>25.088999999999999</v>
      </c>
      <c r="AP165">
        <v>24.954000000000001</v>
      </c>
      <c r="AQ165">
        <v>24.844000000000001</v>
      </c>
      <c r="AR165">
        <v>24.733000000000001</v>
      </c>
      <c r="AS165">
        <v>24.588000000000001</v>
      </c>
      <c r="AT165">
        <v>24.376999999999999</v>
      </c>
      <c r="AU165">
        <v>24.088999999999999</v>
      </c>
      <c r="AV165">
        <v>23.72</v>
      </c>
      <c r="AW165">
        <v>23.271000000000001</v>
      </c>
      <c r="AX165">
        <v>22.745999999999999</v>
      </c>
      <c r="AY165">
        <v>22.16</v>
      </c>
      <c r="AZ165">
        <v>21.542000000000002</v>
      </c>
      <c r="BA165">
        <v>20.925000000000001</v>
      </c>
      <c r="BB165">
        <v>20.329999999999998</v>
      </c>
      <c r="BC165">
        <v>19.782</v>
      </c>
      <c r="BD165">
        <v>19.300999999999998</v>
      </c>
      <c r="BE165">
        <v>18.888999999999999</v>
      </c>
      <c r="BF165">
        <v>18.544</v>
      </c>
      <c r="BG165">
        <v>18.263999999999999</v>
      </c>
      <c r="BH165">
        <v>18.041</v>
      </c>
      <c r="BI165">
        <v>17.861000000000001</v>
      </c>
      <c r="BJ165">
        <v>17.702999999999999</v>
      </c>
      <c r="BK165">
        <v>17.552</v>
      </c>
      <c r="BL165">
        <v>17.396999999999998</v>
      </c>
    </row>
    <row r="166" spans="1:64" x14ac:dyDescent="0.2">
      <c r="A166" t="s">
        <v>582</v>
      </c>
      <c r="B166" t="s">
        <v>583</v>
      </c>
      <c r="C166" t="s">
        <v>795</v>
      </c>
      <c r="D166" t="s">
        <v>796</v>
      </c>
      <c r="E166">
        <v>47.882713780036767</v>
      </c>
      <c r="F166">
        <v>47.543776523340036</v>
      </c>
      <c r="G166">
        <v>47.200095741793106</v>
      </c>
      <c r="H166">
        <v>46.848034584443425</v>
      </c>
      <c r="I166">
        <v>46.484884630335721</v>
      </c>
      <c r="J166">
        <v>46.103303534801377</v>
      </c>
      <c r="K166">
        <v>45.695854455473409</v>
      </c>
      <c r="L166">
        <v>45.262581251235389</v>
      </c>
      <c r="M166">
        <v>44.809519290110572</v>
      </c>
      <c r="N166">
        <v>44.344180881975582</v>
      </c>
      <c r="O166">
        <v>43.881860967243334</v>
      </c>
      <c r="P166">
        <v>43.441811488770405</v>
      </c>
      <c r="Q166">
        <v>43.040119291294161</v>
      </c>
      <c r="R166">
        <v>42.68657557716449</v>
      </c>
      <c r="S166">
        <v>42.386646032173672</v>
      </c>
      <c r="T166">
        <v>42.146840479587198</v>
      </c>
      <c r="U166">
        <v>41.969643033119958</v>
      </c>
      <c r="V166">
        <v>41.836262840229708</v>
      </c>
      <c r="W166">
        <v>41.720307798622386</v>
      </c>
      <c r="X166">
        <v>41.594879823278987</v>
      </c>
      <c r="Y166">
        <v>41.427979005648339</v>
      </c>
      <c r="Z166">
        <v>41.188949423162391</v>
      </c>
      <c r="AA166">
        <v>40.855130241804964</v>
      </c>
      <c r="AB166">
        <v>40.406776123256755</v>
      </c>
      <c r="AC166">
        <v>39.828476881269744</v>
      </c>
      <c r="AD166">
        <v>39.100844304125367</v>
      </c>
      <c r="AE166">
        <v>38.211483569249651</v>
      </c>
      <c r="AF166">
        <v>37.179952184261793</v>
      </c>
      <c r="AG166">
        <v>36.036461860399086</v>
      </c>
      <c r="AH166">
        <v>34.813704443559139</v>
      </c>
      <c r="AI166">
        <v>33.65030285374165</v>
      </c>
      <c r="AJ166">
        <v>32.389907914614895</v>
      </c>
      <c r="AK166">
        <v>31.159201590030229</v>
      </c>
      <c r="AL166">
        <v>29.991231345721598</v>
      </c>
      <c r="AM166">
        <v>28.910957384166327</v>
      </c>
      <c r="AN166">
        <v>27.938906760714389</v>
      </c>
      <c r="AO166">
        <v>27.084190533860877</v>
      </c>
      <c r="AP166">
        <v>26.340480132357694</v>
      </c>
      <c r="AQ166">
        <v>25.6948598532232</v>
      </c>
      <c r="AR166">
        <v>25.155422389972976</v>
      </c>
      <c r="AS166">
        <v>24.729127218197174</v>
      </c>
      <c r="AT166">
        <v>24.411242350121857</v>
      </c>
      <c r="AU166">
        <v>24.194351998781208</v>
      </c>
      <c r="AV166">
        <v>24.063538638292869</v>
      </c>
      <c r="AW166">
        <v>24.012238108177485</v>
      </c>
      <c r="AX166">
        <v>24.037373631283995</v>
      </c>
      <c r="AY166">
        <v>24.14676724974224</v>
      </c>
      <c r="AZ166">
        <v>24.323168272890641</v>
      </c>
      <c r="BA166">
        <v>24.533334663473138</v>
      </c>
      <c r="BB166">
        <v>24.777947210532254</v>
      </c>
      <c r="BC166">
        <v>25.001166754795527</v>
      </c>
      <c r="BD166">
        <v>25.168888482861316</v>
      </c>
      <c r="BE166">
        <v>25.258895233366108</v>
      </c>
      <c r="BF166">
        <v>25.252601242017981</v>
      </c>
      <c r="BG166">
        <v>25.135292886459325</v>
      </c>
      <c r="BH166">
        <v>24.898802444840559</v>
      </c>
      <c r="BI166">
        <v>24.548772418734494</v>
      </c>
      <c r="BJ166">
        <v>24.11553368084779</v>
      </c>
      <c r="BK166">
        <v>23.631351556118322</v>
      </c>
      <c r="BL166">
        <v>23.117069492444063</v>
      </c>
    </row>
    <row r="167" spans="1:64" x14ac:dyDescent="0.2">
      <c r="A167" t="s">
        <v>584</v>
      </c>
      <c r="B167" t="s">
        <v>585</v>
      </c>
      <c r="C167" t="s">
        <v>795</v>
      </c>
      <c r="D167" t="s">
        <v>796</v>
      </c>
      <c r="E167">
        <v>29.553000000000001</v>
      </c>
      <c r="F167">
        <v>28.91</v>
      </c>
      <c r="G167">
        <v>28.152000000000001</v>
      </c>
      <c r="H167">
        <v>27.286000000000001</v>
      </c>
      <c r="I167">
        <v>26.34</v>
      </c>
      <c r="J167">
        <v>25.36</v>
      </c>
      <c r="K167">
        <v>24.402000000000001</v>
      </c>
      <c r="L167">
        <v>23.513999999999999</v>
      </c>
      <c r="M167">
        <v>22.73</v>
      </c>
      <c r="N167">
        <v>22.067</v>
      </c>
      <c r="O167">
        <v>21.52</v>
      </c>
      <c r="P167">
        <v>21.062999999999999</v>
      </c>
      <c r="Q167">
        <v>20.652999999999999</v>
      </c>
      <c r="R167">
        <v>20.257999999999999</v>
      </c>
      <c r="S167">
        <v>19.873999999999999</v>
      </c>
      <c r="T167">
        <v>19.512</v>
      </c>
      <c r="U167">
        <v>19.196999999999999</v>
      </c>
      <c r="V167">
        <v>18.952000000000002</v>
      </c>
      <c r="W167">
        <v>18.783000000000001</v>
      </c>
      <c r="X167">
        <v>18.68</v>
      </c>
      <c r="Y167">
        <v>18.620999999999999</v>
      </c>
      <c r="Z167">
        <v>18.571999999999999</v>
      </c>
      <c r="AA167">
        <v>18.501999999999999</v>
      </c>
      <c r="AB167">
        <v>18.385000000000002</v>
      </c>
      <c r="AC167">
        <v>18.209</v>
      </c>
      <c r="AD167">
        <v>17.975999999999999</v>
      </c>
      <c r="AE167">
        <v>17.696999999999999</v>
      </c>
      <c r="AF167">
        <v>17.395</v>
      </c>
      <c r="AG167">
        <v>17.088999999999999</v>
      </c>
      <c r="AH167">
        <v>16.786999999999999</v>
      </c>
      <c r="AI167">
        <v>16.486999999999998</v>
      </c>
      <c r="AJ167">
        <v>16.181999999999999</v>
      </c>
      <c r="AK167">
        <v>15.864000000000001</v>
      </c>
      <c r="AL167">
        <v>15.532</v>
      </c>
      <c r="AM167">
        <v>15.193</v>
      </c>
      <c r="AN167">
        <v>14.86</v>
      </c>
      <c r="AO167">
        <v>14.547000000000001</v>
      </c>
      <c r="AP167">
        <v>14.268000000000001</v>
      </c>
      <c r="AQ167">
        <v>14.029</v>
      </c>
      <c r="AR167">
        <v>13.836</v>
      </c>
      <c r="AS167">
        <v>13.688000000000001</v>
      </c>
      <c r="AT167">
        <v>13.584</v>
      </c>
      <c r="AU167">
        <v>13.510999999999999</v>
      </c>
      <c r="AV167">
        <v>13.452999999999999</v>
      </c>
      <c r="AW167">
        <v>13.4</v>
      </c>
      <c r="AX167">
        <v>13.333</v>
      </c>
      <c r="AY167">
        <v>13.234999999999999</v>
      </c>
      <c r="AZ167">
        <v>13.1</v>
      </c>
      <c r="BA167">
        <v>12.93</v>
      </c>
      <c r="BB167">
        <v>12.728999999999999</v>
      </c>
      <c r="BC167">
        <v>12.513</v>
      </c>
      <c r="BD167">
        <v>12.305</v>
      </c>
      <c r="BE167">
        <v>12.125</v>
      </c>
      <c r="BF167">
        <v>11.987</v>
      </c>
      <c r="BG167">
        <v>11.893000000000001</v>
      </c>
      <c r="BH167">
        <v>11.837</v>
      </c>
      <c r="BI167">
        <v>11.804</v>
      </c>
      <c r="BJ167">
        <v>11.775</v>
      </c>
      <c r="BK167">
        <v>11.731999999999999</v>
      </c>
      <c r="BL167">
        <v>11.670999999999999</v>
      </c>
    </row>
    <row r="168" spans="1:64" x14ac:dyDescent="0.2">
      <c r="A168" t="s">
        <v>586</v>
      </c>
      <c r="B168" t="s">
        <v>587</v>
      </c>
      <c r="C168" t="s">
        <v>795</v>
      </c>
      <c r="D168" t="s">
        <v>796</v>
      </c>
      <c r="E168">
        <v>45.987000000000002</v>
      </c>
      <c r="F168">
        <v>46.783000000000001</v>
      </c>
      <c r="G168">
        <v>47.307000000000002</v>
      </c>
      <c r="H168">
        <v>47.503</v>
      </c>
      <c r="I168">
        <v>47.366999999999997</v>
      </c>
      <c r="J168">
        <v>46.948</v>
      </c>
      <c r="K168">
        <v>46.344000000000001</v>
      </c>
      <c r="L168">
        <v>45.68</v>
      </c>
      <c r="M168">
        <v>45.055999999999997</v>
      </c>
      <c r="N168">
        <v>44.512</v>
      </c>
      <c r="O168">
        <v>44.043999999999997</v>
      </c>
      <c r="P168">
        <v>43.613</v>
      </c>
      <c r="Q168">
        <v>43.15</v>
      </c>
      <c r="R168">
        <v>42.613999999999997</v>
      </c>
      <c r="S168">
        <v>42.009</v>
      </c>
      <c r="T168">
        <v>41.360999999999997</v>
      </c>
      <c r="U168">
        <v>40.712000000000003</v>
      </c>
      <c r="V168">
        <v>40.109000000000002</v>
      </c>
      <c r="W168">
        <v>39.585000000000001</v>
      </c>
      <c r="X168">
        <v>39.146000000000001</v>
      </c>
      <c r="Y168">
        <v>38.81</v>
      </c>
      <c r="Z168">
        <v>38.584000000000003</v>
      </c>
      <c r="AA168">
        <v>38.429000000000002</v>
      </c>
      <c r="AB168">
        <v>38.29</v>
      </c>
      <c r="AC168">
        <v>38.109000000000002</v>
      </c>
      <c r="AD168">
        <v>37.792999999999999</v>
      </c>
      <c r="AE168">
        <v>37.24</v>
      </c>
      <c r="AF168">
        <v>36.402000000000001</v>
      </c>
      <c r="AG168">
        <v>35.270000000000003</v>
      </c>
      <c r="AH168">
        <v>33.860999999999997</v>
      </c>
      <c r="AI168">
        <v>32.223999999999997</v>
      </c>
      <c r="AJ168">
        <v>30.439</v>
      </c>
      <c r="AK168">
        <v>28.619</v>
      </c>
      <c r="AL168">
        <v>26.872</v>
      </c>
      <c r="AM168">
        <v>25.265000000000001</v>
      </c>
      <c r="AN168">
        <v>23.841000000000001</v>
      </c>
      <c r="AO168">
        <v>22.605</v>
      </c>
      <c r="AP168">
        <v>21.532</v>
      </c>
      <c r="AQ168">
        <v>20.608000000000001</v>
      </c>
      <c r="AR168">
        <v>19.853000000000002</v>
      </c>
      <c r="AS168">
        <v>19.306999999999999</v>
      </c>
      <c r="AT168">
        <v>19.009</v>
      </c>
      <c r="AU168">
        <v>18.969000000000001</v>
      </c>
      <c r="AV168">
        <v>19.175999999999998</v>
      </c>
      <c r="AW168">
        <v>19.606000000000002</v>
      </c>
      <c r="AX168">
        <v>20.236999999999998</v>
      </c>
      <c r="AY168">
        <v>21.041</v>
      </c>
      <c r="AZ168">
        <v>21.957999999999998</v>
      </c>
      <c r="BA168">
        <v>22.916</v>
      </c>
      <c r="BB168">
        <v>23.843</v>
      </c>
      <c r="BC168">
        <v>24.664999999999999</v>
      </c>
      <c r="BD168">
        <v>25.318000000000001</v>
      </c>
      <c r="BE168">
        <v>25.776</v>
      </c>
      <c r="BF168">
        <v>26.026</v>
      </c>
      <c r="BG168">
        <v>26.053000000000001</v>
      </c>
      <c r="BH168">
        <v>25.849</v>
      </c>
      <c r="BI168">
        <v>25.425000000000001</v>
      </c>
      <c r="BJ168">
        <v>24.832999999999998</v>
      </c>
      <c r="BK168">
        <v>24.131</v>
      </c>
      <c r="BL168">
        <v>23.361000000000001</v>
      </c>
    </row>
    <row r="169" spans="1:64" x14ac:dyDescent="0.2">
      <c r="A169" t="s">
        <v>588</v>
      </c>
      <c r="B169" t="s">
        <v>589</v>
      </c>
      <c r="C169" t="s">
        <v>795</v>
      </c>
      <c r="D169" t="s">
        <v>796</v>
      </c>
      <c r="BG169">
        <v>20.5</v>
      </c>
    </row>
    <row r="170" spans="1:64" x14ac:dyDescent="0.2">
      <c r="A170" t="s">
        <v>590</v>
      </c>
      <c r="B170" t="s">
        <v>591</v>
      </c>
      <c r="C170" t="s">
        <v>795</v>
      </c>
      <c r="D170" t="s">
        <v>796</v>
      </c>
      <c r="E170">
        <v>46.143000000000001</v>
      </c>
      <c r="F170">
        <v>46.319000000000003</v>
      </c>
      <c r="G170">
        <v>46.499000000000002</v>
      </c>
      <c r="H170">
        <v>46.667000000000002</v>
      </c>
      <c r="I170">
        <v>46.811999999999998</v>
      </c>
      <c r="J170">
        <v>46.927</v>
      </c>
      <c r="K170">
        <v>47.01</v>
      </c>
      <c r="L170">
        <v>47.067999999999998</v>
      </c>
      <c r="M170">
        <v>47.109000000000002</v>
      </c>
      <c r="N170">
        <v>47.131999999999998</v>
      </c>
      <c r="O170">
        <v>47.140999999999998</v>
      </c>
      <c r="P170">
        <v>47.137999999999998</v>
      </c>
      <c r="Q170">
        <v>47.125999999999998</v>
      </c>
      <c r="R170">
        <v>47.104999999999997</v>
      </c>
      <c r="S170">
        <v>47.076000000000001</v>
      </c>
      <c r="T170">
        <v>47.039000000000001</v>
      </c>
      <c r="U170">
        <v>46.991</v>
      </c>
      <c r="V170">
        <v>46.930999999999997</v>
      </c>
      <c r="W170">
        <v>46.853999999999999</v>
      </c>
      <c r="X170">
        <v>46.756999999999998</v>
      </c>
      <c r="Y170">
        <v>46.628</v>
      </c>
      <c r="Z170">
        <v>46.451999999999998</v>
      </c>
      <c r="AA170">
        <v>46.23</v>
      </c>
      <c r="AB170">
        <v>45.969000000000001</v>
      </c>
      <c r="AC170">
        <v>45.682000000000002</v>
      </c>
      <c r="AD170">
        <v>45.399000000000001</v>
      </c>
      <c r="AE170">
        <v>45.152000000000001</v>
      </c>
      <c r="AF170">
        <v>44.966000000000001</v>
      </c>
      <c r="AG170">
        <v>44.853000000000002</v>
      </c>
      <c r="AH170">
        <v>44.814999999999998</v>
      </c>
      <c r="AI170">
        <v>44.841999999999999</v>
      </c>
      <c r="AJ170">
        <v>44.91</v>
      </c>
      <c r="AK170">
        <v>44.988</v>
      </c>
      <c r="AL170">
        <v>45.048999999999999</v>
      </c>
      <c r="AM170">
        <v>45.078000000000003</v>
      </c>
      <c r="AN170">
        <v>45.073999999999998</v>
      </c>
      <c r="AO170">
        <v>45.045000000000002</v>
      </c>
      <c r="AP170">
        <v>45.000999999999998</v>
      </c>
      <c r="AQ170">
        <v>44.947000000000003</v>
      </c>
      <c r="AR170">
        <v>44.875999999999998</v>
      </c>
      <c r="AS170">
        <v>44.768999999999998</v>
      </c>
      <c r="AT170">
        <v>44.606999999999999</v>
      </c>
      <c r="AU170">
        <v>44.375</v>
      </c>
      <c r="AV170">
        <v>44.067</v>
      </c>
      <c r="AW170">
        <v>43.686999999999998</v>
      </c>
      <c r="AX170">
        <v>43.243000000000002</v>
      </c>
      <c r="AY170">
        <v>42.750999999999998</v>
      </c>
      <c r="AZ170">
        <v>42.234000000000002</v>
      </c>
      <c r="BA170">
        <v>41.713000000000001</v>
      </c>
      <c r="BB170">
        <v>41.203000000000003</v>
      </c>
      <c r="BC170">
        <v>40.715000000000003</v>
      </c>
      <c r="BD170">
        <v>40.253999999999998</v>
      </c>
      <c r="BE170">
        <v>39.816000000000003</v>
      </c>
      <c r="BF170">
        <v>39.396000000000001</v>
      </c>
      <c r="BG170">
        <v>38.993000000000002</v>
      </c>
      <c r="BH170">
        <v>38.606999999999999</v>
      </c>
      <c r="BI170">
        <v>38.235999999999997</v>
      </c>
      <c r="BJ170">
        <v>37.875999999999998</v>
      </c>
      <c r="BK170">
        <v>37.520000000000003</v>
      </c>
      <c r="BL170">
        <v>37.165999999999997</v>
      </c>
    </row>
    <row r="171" spans="1:64" x14ac:dyDescent="0.2">
      <c r="A171" t="s">
        <v>592</v>
      </c>
      <c r="B171" t="s">
        <v>593</v>
      </c>
      <c r="C171" t="s">
        <v>795</v>
      </c>
      <c r="D171" t="s">
        <v>796</v>
      </c>
      <c r="E171">
        <v>49.341000000000001</v>
      </c>
      <c r="F171">
        <v>49.070999999999998</v>
      </c>
      <c r="G171">
        <v>48.758000000000003</v>
      </c>
      <c r="H171">
        <v>48.423000000000002</v>
      </c>
      <c r="I171">
        <v>48.082000000000001</v>
      </c>
      <c r="J171">
        <v>47.75</v>
      </c>
      <c r="K171">
        <v>47.433999999999997</v>
      </c>
      <c r="L171">
        <v>47.13</v>
      </c>
      <c r="M171">
        <v>46.835999999999999</v>
      </c>
      <c r="N171">
        <v>46.552</v>
      </c>
      <c r="O171">
        <v>46.279000000000003</v>
      </c>
      <c r="P171">
        <v>46.012</v>
      </c>
      <c r="Q171">
        <v>45.746000000000002</v>
      </c>
      <c r="R171">
        <v>45.475999999999999</v>
      </c>
      <c r="S171">
        <v>45.2</v>
      </c>
      <c r="T171">
        <v>44.914999999999999</v>
      </c>
      <c r="U171">
        <v>44.621000000000002</v>
      </c>
      <c r="V171">
        <v>44.32</v>
      </c>
      <c r="W171">
        <v>44.012999999999998</v>
      </c>
      <c r="X171">
        <v>43.703000000000003</v>
      </c>
      <c r="Y171">
        <v>43.393000000000001</v>
      </c>
      <c r="Z171">
        <v>43.087000000000003</v>
      </c>
      <c r="AA171">
        <v>42.786000000000001</v>
      </c>
      <c r="AB171">
        <v>42.491999999999997</v>
      </c>
      <c r="AC171">
        <v>42.201000000000001</v>
      </c>
      <c r="AD171">
        <v>41.906999999999996</v>
      </c>
      <c r="AE171">
        <v>41.6</v>
      </c>
      <c r="AF171">
        <v>41.273000000000003</v>
      </c>
      <c r="AG171">
        <v>40.927999999999997</v>
      </c>
      <c r="AH171">
        <v>40.57</v>
      </c>
      <c r="AI171">
        <v>40.212000000000003</v>
      </c>
      <c r="AJ171">
        <v>39.869999999999997</v>
      </c>
      <c r="AK171">
        <v>39.558</v>
      </c>
      <c r="AL171">
        <v>39.286000000000001</v>
      </c>
      <c r="AM171">
        <v>39.055999999999997</v>
      </c>
      <c r="AN171">
        <v>38.865000000000002</v>
      </c>
      <c r="AO171">
        <v>38.706000000000003</v>
      </c>
      <c r="AP171">
        <v>38.564</v>
      </c>
      <c r="AQ171">
        <v>38.427</v>
      </c>
      <c r="AR171">
        <v>38.286999999999999</v>
      </c>
      <c r="AS171">
        <v>38.14</v>
      </c>
      <c r="AT171">
        <v>37.984000000000002</v>
      </c>
      <c r="AU171">
        <v>37.823999999999998</v>
      </c>
      <c r="AV171">
        <v>37.659999999999997</v>
      </c>
      <c r="AW171">
        <v>37.491999999999997</v>
      </c>
      <c r="AX171">
        <v>37.325000000000003</v>
      </c>
      <c r="AY171">
        <v>37.161000000000001</v>
      </c>
      <c r="AZ171">
        <v>37.003</v>
      </c>
      <c r="BA171">
        <v>36.844999999999999</v>
      </c>
      <c r="BB171">
        <v>36.683</v>
      </c>
      <c r="BC171">
        <v>36.502000000000002</v>
      </c>
      <c r="BD171">
        <v>36.287999999999997</v>
      </c>
      <c r="BE171">
        <v>36.031999999999996</v>
      </c>
      <c r="BF171">
        <v>35.728999999999999</v>
      </c>
      <c r="BG171">
        <v>35.381</v>
      </c>
      <c r="BH171">
        <v>34.991</v>
      </c>
      <c r="BI171">
        <v>34.569000000000003</v>
      </c>
      <c r="BJ171">
        <v>34.131999999999998</v>
      </c>
      <c r="BK171">
        <v>33.694000000000003</v>
      </c>
      <c r="BL171">
        <v>33.262</v>
      </c>
    </row>
    <row r="172" spans="1:64" x14ac:dyDescent="0.2">
      <c r="A172" t="s">
        <v>594</v>
      </c>
      <c r="B172" t="s">
        <v>595</v>
      </c>
      <c r="C172" t="s">
        <v>795</v>
      </c>
      <c r="D172" t="s">
        <v>796</v>
      </c>
      <c r="E172">
        <v>44.207999999999998</v>
      </c>
      <c r="F172">
        <v>39.700000000000003</v>
      </c>
      <c r="G172">
        <v>38.799999999999997</v>
      </c>
      <c r="H172">
        <v>40.4</v>
      </c>
      <c r="I172">
        <v>38.9</v>
      </c>
      <c r="J172">
        <v>36</v>
      </c>
      <c r="K172">
        <v>36</v>
      </c>
      <c r="L172">
        <v>31</v>
      </c>
      <c r="M172">
        <v>31.6</v>
      </c>
      <c r="N172">
        <v>27.7</v>
      </c>
      <c r="O172">
        <v>27.5</v>
      </c>
      <c r="P172">
        <v>26.1</v>
      </c>
      <c r="Q172">
        <v>25.3</v>
      </c>
      <c r="R172">
        <v>23</v>
      </c>
      <c r="S172">
        <v>27.3</v>
      </c>
      <c r="T172">
        <v>25.3</v>
      </c>
      <c r="U172">
        <v>25.8</v>
      </c>
      <c r="V172">
        <v>26</v>
      </c>
      <c r="W172">
        <v>27.1</v>
      </c>
      <c r="X172">
        <v>27.5</v>
      </c>
      <c r="Y172">
        <v>27.2</v>
      </c>
      <c r="Z172">
        <v>25.5</v>
      </c>
      <c r="AA172">
        <v>22.6</v>
      </c>
      <c r="AB172">
        <v>21</v>
      </c>
      <c r="AC172">
        <v>20.100000000000001</v>
      </c>
      <c r="AD172">
        <v>19</v>
      </c>
      <c r="AE172">
        <v>18.600000000000001</v>
      </c>
      <c r="AF172">
        <v>19.3</v>
      </c>
      <c r="AG172">
        <v>20.100000000000001</v>
      </c>
      <c r="AH172">
        <v>20.8</v>
      </c>
      <c r="AI172">
        <v>21.3</v>
      </c>
      <c r="AJ172">
        <v>20.7</v>
      </c>
      <c r="AK172">
        <v>21.1</v>
      </c>
      <c r="AL172">
        <v>20.3</v>
      </c>
      <c r="AM172">
        <v>19.600000000000001</v>
      </c>
      <c r="AN172">
        <v>18.3</v>
      </c>
      <c r="AO172">
        <v>18.3</v>
      </c>
      <c r="AP172">
        <v>17.399999999999999</v>
      </c>
      <c r="AQ172">
        <v>16.7</v>
      </c>
      <c r="AR172">
        <v>17.3</v>
      </c>
      <c r="AS172">
        <v>17</v>
      </c>
      <c r="AT172">
        <v>16.5</v>
      </c>
      <c r="AU172">
        <v>16.600000000000001</v>
      </c>
      <c r="AV172">
        <v>15.9</v>
      </c>
      <c r="AW172">
        <v>15.7</v>
      </c>
      <c r="AX172">
        <v>15.3</v>
      </c>
      <c r="AY172">
        <v>14.3</v>
      </c>
      <c r="AZ172">
        <v>13.7</v>
      </c>
      <c r="BA172">
        <v>13.2</v>
      </c>
      <c r="BB172">
        <v>12.3</v>
      </c>
      <c r="BC172">
        <v>12</v>
      </c>
      <c r="BD172">
        <v>11.7</v>
      </c>
      <c r="BE172">
        <v>11.5</v>
      </c>
      <c r="BF172">
        <v>10.9</v>
      </c>
      <c r="BG172">
        <v>10.6</v>
      </c>
      <c r="BH172">
        <v>10.1</v>
      </c>
      <c r="BI172">
        <v>10.4</v>
      </c>
      <c r="BJ172">
        <v>10.7</v>
      </c>
      <c r="BK172">
        <v>10.199999999999999</v>
      </c>
      <c r="BL172">
        <v>10.199999999999999</v>
      </c>
    </row>
    <row r="173" spans="1:64" x14ac:dyDescent="0.2">
      <c r="A173" t="s">
        <v>596</v>
      </c>
      <c r="B173" t="s">
        <v>597</v>
      </c>
      <c r="C173" t="s">
        <v>795</v>
      </c>
      <c r="D173" t="s">
        <v>796</v>
      </c>
      <c r="E173">
        <v>51.405000000000001</v>
      </c>
      <c r="F173">
        <v>51.575000000000003</v>
      </c>
      <c r="G173">
        <v>51.735999999999997</v>
      </c>
      <c r="H173">
        <v>51.884</v>
      </c>
      <c r="I173">
        <v>52.015999999999998</v>
      </c>
      <c r="J173">
        <v>52.122999999999998</v>
      </c>
      <c r="K173">
        <v>52.197000000000003</v>
      </c>
      <c r="L173">
        <v>52.231999999999999</v>
      </c>
      <c r="M173">
        <v>52.23</v>
      </c>
      <c r="N173">
        <v>52.194000000000003</v>
      </c>
      <c r="O173">
        <v>52.134</v>
      </c>
      <c r="P173">
        <v>52.063000000000002</v>
      </c>
      <c r="Q173">
        <v>51.993000000000002</v>
      </c>
      <c r="R173">
        <v>51.930999999999997</v>
      </c>
      <c r="S173">
        <v>51.878999999999998</v>
      </c>
      <c r="T173">
        <v>51.831000000000003</v>
      </c>
      <c r="U173">
        <v>51.777000000000001</v>
      </c>
      <c r="V173">
        <v>51.704999999999998</v>
      </c>
      <c r="W173">
        <v>51.606000000000002</v>
      </c>
      <c r="X173">
        <v>51.48</v>
      </c>
      <c r="Y173">
        <v>51.34</v>
      </c>
      <c r="Z173">
        <v>51.206000000000003</v>
      </c>
      <c r="AA173">
        <v>51.087000000000003</v>
      </c>
      <c r="AB173">
        <v>50.978999999999999</v>
      </c>
      <c r="AC173">
        <v>50.863999999999997</v>
      </c>
      <c r="AD173">
        <v>50.695999999999998</v>
      </c>
      <c r="AE173">
        <v>50.417999999999999</v>
      </c>
      <c r="AF173">
        <v>49.997999999999998</v>
      </c>
      <c r="AG173">
        <v>49.429000000000002</v>
      </c>
      <c r="AH173">
        <v>48.726999999999997</v>
      </c>
      <c r="AI173">
        <v>47.939</v>
      </c>
      <c r="AJ173">
        <v>47.13</v>
      </c>
      <c r="AK173">
        <v>46.369</v>
      </c>
      <c r="AL173">
        <v>45.710999999999999</v>
      </c>
      <c r="AM173">
        <v>45.18</v>
      </c>
      <c r="AN173">
        <v>44.78</v>
      </c>
      <c r="AO173">
        <v>44.494999999999997</v>
      </c>
      <c r="AP173">
        <v>44.276000000000003</v>
      </c>
      <c r="AQ173">
        <v>44.084000000000003</v>
      </c>
      <c r="AR173">
        <v>43.901000000000003</v>
      </c>
      <c r="AS173">
        <v>43.726999999999997</v>
      </c>
      <c r="AT173">
        <v>43.573999999999998</v>
      </c>
      <c r="AU173">
        <v>43.445999999999998</v>
      </c>
      <c r="AV173">
        <v>43.335999999999999</v>
      </c>
      <c r="AW173">
        <v>43.216999999999999</v>
      </c>
      <c r="AX173">
        <v>43.045999999999999</v>
      </c>
      <c r="AY173">
        <v>42.77</v>
      </c>
      <c r="AZ173">
        <v>42.360999999999997</v>
      </c>
      <c r="BA173">
        <v>41.807000000000002</v>
      </c>
      <c r="BB173">
        <v>41.110999999999997</v>
      </c>
      <c r="BC173">
        <v>40.292000000000002</v>
      </c>
      <c r="BD173">
        <v>39.383000000000003</v>
      </c>
      <c r="BE173">
        <v>38.436</v>
      </c>
      <c r="BF173">
        <v>37.506</v>
      </c>
      <c r="BG173">
        <v>36.628999999999998</v>
      </c>
      <c r="BH173">
        <v>35.838999999999999</v>
      </c>
      <c r="BI173">
        <v>35.162999999999997</v>
      </c>
      <c r="BJ173">
        <v>34.593000000000004</v>
      </c>
      <c r="BK173">
        <v>34.118000000000002</v>
      </c>
      <c r="BL173">
        <v>33.729999999999997</v>
      </c>
    </row>
    <row r="174" spans="1:64" x14ac:dyDescent="0.2">
      <c r="A174" t="s">
        <v>598</v>
      </c>
      <c r="B174" t="s">
        <v>599</v>
      </c>
      <c r="C174" t="s">
        <v>795</v>
      </c>
      <c r="D174" t="s">
        <v>796</v>
      </c>
      <c r="E174">
        <v>42.691000000000003</v>
      </c>
      <c r="F174">
        <v>42.317</v>
      </c>
      <c r="G174">
        <v>41.738</v>
      </c>
      <c r="H174">
        <v>40.938000000000002</v>
      </c>
      <c r="I174">
        <v>39.942999999999998</v>
      </c>
      <c r="J174">
        <v>38.808999999999997</v>
      </c>
      <c r="K174">
        <v>37.618000000000002</v>
      </c>
      <c r="L174">
        <v>36.465000000000003</v>
      </c>
      <c r="M174">
        <v>35.429000000000002</v>
      </c>
      <c r="N174">
        <v>34.548999999999999</v>
      </c>
      <c r="O174">
        <v>33.844999999999999</v>
      </c>
      <c r="P174">
        <v>33.302999999999997</v>
      </c>
      <c r="Q174">
        <v>32.871000000000002</v>
      </c>
      <c r="R174">
        <v>32.505000000000003</v>
      </c>
      <c r="S174">
        <v>32.191000000000003</v>
      </c>
      <c r="T174">
        <v>31.925000000000001</v>
      </c>
      <c r="U174">
        <v>31.715</v>
      </c>
      <c r="V174">
        <v>31.562000000000001</v>
      </c>
      <c r="W174">
        <v>31.459</v>
      </c>
      <c r="X174">
        <v>31.385000000000002</v>
      </c>
      <c r="Y174">
        <v>31.308</v>
      </c>
      <c r="Z174">
        <v>31.195</v>
      </c>
      <c r="AA174">
        <v>31.024000000000001</v>
      </c>
      <c r="AB174">
        <v>30.782</v>
      </c>
      <c r="AC174">
        <v>30.466000000000001</v>
      </c>
      <c r="AD174">
        <v>30.088000000000001</v>
      </c>
      <c r="AE174">
        <v>29.672000000000001</v>
      </c>
      <c r="AF174">
        <v>29.25</v>
      </c>
      <c r="AG174">
        <v>28.841999999999999</v>
      </c>
      <c r="AH174">
        <v>28.456</v>
      </c>
      <c r="AI174">
        <v>28.096</v>
      </c>
      <c r="AJ174">
        <v>27.757999999999999</v>
      </c>
      <c r="AK174">
        <v>27.422000000000001</v>
      </c>
      <c r="AL174">
        <v>27.062999999999999</v>
      </c>
      <c r="AM174">
        <v>26.661999999999999</v>
      </c>
      <c r="AN174">
        <v>26.178999999999998</v>
      </c>
      <c r="AO174">
        <v>25.571000000000002</v>
      </c>
      <c r="AP174">
        <v>24.827000000000002</v>
      </c>
      <c r="AQ174">
        <v>23.959</v>
      </c>
      <c r="AR174">
        <v>22.992999999999999</v>
      </c>
      <c r="AS174">
        <v>21.98</v>
      </c>
      <c r="AT174">
        <v>20.983000000000001</v>
      </c>
      <c r="AU174">
        <v>20.065999999999999</v>
      </c>
      <c r="AV174">
        <v>19.276</v>
      </c>
      <c r="AW174">
        <v>18.638999999999999</v>
      </c>
      <c r="AX174">
        <v>18.164000000000001</v>
      </c>
      <c r="AY174">
        <v>17.838999999999999</v>
      </c>
      <c r="AZ174">
        <v>17.619</v>
      </c>
      <c r="BA174">
        <v>17.460999999999999</v>
      </c>
      <c r="BB174">
        <v>17.344999999999999</v>
      </c>
      <c r="BC174">
        <v>17.257999999999999</v>
      </c>
      <c r="BD174">
        <v>17.190000000000001</v>
      </c>
      <c r="BE174">
        <v>17.141999999999999</v>
      </c>
      <c r="BF174">
        <v>17.106000000000002</v>
      </c>
      <c r="BG174">
        <v>17.071000000000002</v>
      </c>
      <c r="BH174">
        <v>17.024000000000001</v>
      </c>
      <c r="BI174">
        <v>16.957000000000001</v>
      </c>
      <c r="BJ174">
        <v>16.867000000000001</v>
      </c>
      <c r="BK174">
        <v>16.751999999999999</v>
      </c>
      <c r="BL174">
        <v>16.608000000000001</v>
      </c>
    </row>
    <row r="175" spans="1:64" x14ac:dyDescent="0.2">
      <c r="A175" t="s">
        <v>600</v>
      </c>
      <c r="B175" t="s">
        <v>601</v>
      </c>
      <c r="C175" t="s">
        <v>795</v>
      </c>
      <c r="D175" t="s">
        <v>796</v>
      </c>
      <c r="E175">
        <v>23.971523863917451</v>
      </c>
      <c r="F175">
        <v>23.544262286964873</v>
      </c>
      <c r="G175">
        <v>22.654811485068613</v>
      </c>
      <c r="H175">
        <v>21.96414032256515</v>
      </c>
      <c r="I175">
        <v>21.310438228526518</v>
      </c>
      <c r="J175">
        <v>19.574726728073987</v>
      </c>
      <c r="K175">
        <v>18.483726501091574</v>
      </c>
      <c r="L175">
        <v>17.837261094174988</v>
      </c>
      <c r="M175">
        <v>17.600000000000001</v>
      </c>
      <c r="N175">
        <v>17.871800362083992</v>
      </c>
      <c r="O175">
        <v>18.306287124996132</v>
      </c>
      <c r="P175">
        <v>17.161742457960401</v>
      </c>
      <c r="Q175">
        <v>15.628716603066652</v>
      </c>
      <c r="R175">
        <v>14.876763489568125</v>
      </c>
      <c r="S175">
        <v>14.857824167769008</v>
      </c>
      <c r="T175">
        <v>14.71614403912908</v>
      </c>
      <c r="U175">
        <v>14.697217527768963</v>
      </c>
      <c r="V175">
        <v>15.138716847903867</v>
      </c>
      <c r="W175">
        <v>15.019000025721628</v>
      </c>
      <c r="X175">
        <v>15.58034783185731</v>
      </c>
      <c r="Y175">
        <v>15.851101145689604</v>
      </c>
      <c r="Z175">
        <v>15.751196834869914</v>
      </c>
      <c r="AA175">
        <v>15.821748267439567</v>
      </c>
      <c r="AB175">
        <v>15.541271949491627</v>
      </c>
      <c r="AC175">
        <v>15.541135290030908</v>
      </c>
      <c r="AD175">
        <v>15.711823759803933</v>
      </c>
      <c r="AE175">
        <v>15.492161092648981</v>
      </c>
      <c r="AF175">
        <v>15.572065401189626</v>
      </c>
      <c r="AG175">
        <v>15.851865126457852</v>
      </c>
      <c r="AH175">
        <v>16.250501222992327</v>
      </c>
      <c r="AI175">
        <v>16.529834049301847</v>
      </c>
      <c r="AJ175">
        <v>16.070157268153014</v>
      </c>
      <c r="AK175">
        <v>15.690413609861304</v>
      </c>
      <c r="AL175">
        <v>15.220784857691713</v>
      </c>
      <c r="AM175">
        <v>14.81131565883501</v>
      </c>
      <c r="AN175">
        <v>14.401507642788745</v>
      </c>
      <c r="AO175">
        <v>14.162276619018046</v>
      </c>
      <c r="AP175">
        <v>13.943010618735775</v>
      </c>
      <c r="AQ175">
        <v>14.014224247454177</v>
      </c>
      <c r="AR175">
        <v>13.905262800646453</v>
      </c>
      <c r="AS175">
        <v>14.036979130936873</v>
      </c>
      <c r="AT175">
        <v>13.766127885689167</v>
      </c>
      <c r="AU175">
        <v>13.655818112727449</v>
      </c>
      <c r="AV175">
        <v>13.755668654285115</v>
      </c>
      <c r="AW175">
        <v>13.655665188230698</v>
      </c>
      <c r="AX175">
        <v>13.665410923245622</v>
      </c>
      <c r="AY175">
        <v>13.965096962240233</v>
      </c>
      <c r="AZ175">
        <v>13.994736926946359</v>
      </c>
      <c r="BA175">
        <v>13.733717091169092</v>
      </c>
      <c r="BB175">
        <v>13.282506353203019</v>
      </c>
      <c r="BC175">
        <v>12.811625003964796</v>
      </c>
      <c r="BD175">
        <v>12.53084540255751</v>
      </c>
      <c r="BE175">
        <v>12.440211781743509</v>
      </c>
      <c r="BF175">
        <v>12.239802213789599</v>
      </c>
      <c r="BG175">
        <v>12.329398675237348</v>
      </c>
      <c r="BH175">
        <v>12.22920214509365</v>
      </c>
      <c r="BI175">
        <v>12.038709261889318</v>
      </c>
      <c r="BJ175">
        <v>11.64801529309756</v>
      </c>
      <c r="BK175">
        <v>11.44666561992427</v>
      </c>
      <c r="BL175">
        <v>11.245382028199071</v>
      </c>
    </row>
    <row r="176" spans="1:64" x14ac:dyDescent="0.2">
      <c r="A176" t="s">
        <v>602</v>
      </c>
      <c r="B176" t="s">
        <v>603</v>
      </c>
      <c r="C176" t="s">
        <v>795</v>
      </c>
      <c r="D176" t="s">
        <v>796</v>
      </c>
      <c r="E176">
        <v>42.17</v>
      </c>
      <c r="F176">
        <v>42.057000000000002</v>
      </c>
      <c r="G176">
        <v>41.948999999999998</v>
      </c>
      <c r="H176">
        <v>41.853999999999999</v>
      </c>
      <c r="I176">
        <v>41.781999999999996</v>
      </c>
      <c r="J176">
        <v>41.767000000000003</v>
      </c>
      <c r="K176">
        <v>41.845999999999997</v>
      </c>
      <c r="L176">
        <v>42.03</v>
      </c>
      <c r="M176">
        <v>42.311</v>
      </c>
      <c r="N176">
        <v>42.664999999999999</v>
      </c>
      <c r="O176">
        <v>43.043999999999997</v>
      </c>
      <c r="P176">
        <v>43.386000000000003</v>
      </c>
      <c r="Q176">
        <v>43.634999999999998</v>
      </c>
      <c r="R176">
        <v>43.753999999999998</v>
      </c>
      <c r="S176">
        <v>43.728000000000002</v>
      </c>
      <c r="T176">
        <v>43.558999999999997</v>
      </c>
      <c r="U176">
        <v>43.273000000000003</v>
      </c>
      <c r="V176">
        <v>42.92</v>
      </c>
      <c r="W176">
        <v>42.543999999999997</v>
      </c>
      <c r="X176">
        <v>42.164000000000001</v>
      </c>
      <c r="Y176">
        <v>41.796999999999997</v>
      </c>
      <c r="Z176">
        <v>41.448</v>
      </c>
      <c r="AA176">
        <v>41.106999999999999</v>
      </c>
      <c r="AB176">
        <v>40.762</v>
      </c>
      <c r="AC176">
        <v>40.409999999999997</v>
      </c>
      <c r="AD176">
        <v>40.045999999999999</v>
      </c>
      <c r="AE176">
        <v>39.661000000000001</v>
      </c>
      <c r="AF176">
        <v>39.247</v>
      </c>
      <c r="AG176">
        <v>38.798999999999999</v>
      </c>
      <c r="AH176">
        <v>38.314999999999998</v>
      </c>
      <c r="AI176">
        <v>37.795000000000002</v>
      </c>
      <c r="AJ176">
        <v>37.241</v>
      </c>
      <c r="AK176">
        <v>36.658999999999999</v>
      </c>
      <c r="AL176">
        <v>36.055999999999997</v>
      </c>
      <c r="AM176">
        <v>35.432000000000002</v>
      </c>
      <c r="AN176">
        <v>34.773000000000003</v>
      </c>
      <c r="AO176">
        <v>34.055999999999997</v>
      </c>
      <c r="AP176">
        <v>33.28</v>
      </c>
      <c r="AQ176">
        <v>32.465000000000003</v>
      </c>
      <c r="AR176">
        <v>31.640999999999998</v>
      </c>
      <c r="AS176">
        <v>30.866</v>
      </c>
      <c r="AT176">
        <v>30.207999999999998</v>
      </c>
      <c r="AU176">
        <v>29.71</v>
      </c>
      <c r="AV176">
        <v>29.398</v>
      </c>
      <c r="AW176">
        <v>29.273</v>
      </c>
      <c r="AX176">
        <v>29.321000000000002</v>
      </c>
      <c r="AY176">
        <v>29.507999999999999</v>
      </c>
      <c r="AZ176">
        <v>29.768999999999998</v>
      </c>
      <c r="BA176">
        <v>30.041</v>
      </c>
      <c r="BB176">
        <v>30.28</v>
      </c>
      <c r="BC176">
        <v>30.448</v>
      </c>
      <c r="BD176">
        <v>30.52</v>
      </c>
      <c r="BE176">
        <v>30.498999999999999</v>
      </c>
      <c r="BF176">
        <v>30.390999999999998</v>
      </c>
      <c r="BG176">
        <v>30.192</v>
      </c>
      <c r="BH176">
        <v>29.904</v>
      </c>
      <c r="BI176">
        <v>29.533999999999999</v>
      </c>
      <c r="BJ176">
        <v>29.105</v>
      </c>
      <c r="BK176">
        <v>28.638999999999999</v>
      </c>
      <c r="BL176">
        <v>28.152000000000001</v>
      </c>
    </row>
    <row r="177" spans="1:64" x14ac:dyDescent="0.2">
      <c r="A177" t="s">
        <v>604</v>
      </c>
      <c r="B177" t="s">
        <v>605</v>
      </c>
      <c r="C177" t="s">
        <v>795</v>
      </c>
      <c r="D177" t="s">
        <v>796</v>
      </c>
      <c r="E177">
        <v>34</v>
      </c>
      <c r="F177">
        <v>33.200000000000003</v>
      </c>
      <c r="G177">
        <v>32.4</v>
      </c>
      <c r="H177">
        <v>33.1</v>
      </c>
      <c r="I177">
        <v>33.799999999999997</v>
      </c>
      <c r="J177">
        <v>34.5</v>
      </c>
      <c r="K177">
        <v>34.950000000000003</v>
      </c>
      <c r="L177">
        <v>35.4</v>
      </c>
      <c r="M177">
        <v>35.299999999999997</v>
      </c>
      <c r="N177">
        <v>35.1</v>
      </c>
      <c r="O177">
        <v>35</v>
      </c>
      <c r="P177">
        <v>34.799999999999997</v>
      </c>
      <c r="Q177">
        <v>34.6</v>
      </c>
      <c r="R177">
        <v>33.299999999999997</v>
      </c>
      <c r="S177">
        <v>32</v>
      </c>
      <c r="T177">
        <v>31.1</v>
      </c>
      <c r="U177">
        <v>29</v>
      </c>
      <c r="V177">
        <v>28.8</v>
      </c>
      <c r="W177">
        <v>26.4</v>
      </c>
      <c r="X177">
        <v>26.3</v>
      </c>
      <c r="Y177">
        <v>26.2</v>
      </c>
      <c r="Z177">
        <v>27.7</v>
      </c>
      <c r="AA177">
        <v>26.3</v>
      </c>
      <c r="AB177">
        <v>25.8</v>
      </c>
      <c r="AC177">
        <v>24.8</v>
      </c>
      <c r="AD177">
        <v>23.4</v>
      </c>
      <c r="AE177">
        <v>24.9</v>
      </c>
      <c r="AF177">
        <v>25.7</v>
      </c>
      <c r="AG177">
        <v>24.7</v>
      </c>
      <c r="AH177">
        <v>23.6</v>
      </c>
      <c r="AI177">
        <v>25.6</v>
      </c>
      <c r="AJ177">
        <v>25.7</v>
      </c>
      <c r="AK177">
        <v>24.5</v>
      </c>
      <c r="AL177">
        <v>23.5</v>
      </c>
      <c r="AM177">
        <v>22.5</v>
      </c>
      <c r="AN177">
        <v>21.9</v>
      </c>
      <c r="AO177">
        <v>22.3</v>
      </c>
      <c r="AP177">
        <v>22.3</v>
      </c>
      <c r="AQ177">
        <v>21.2</v>
      </c>
      <c r="AR177">
        <v>20.6</v>
      </c>
      <c r="AS177">
        <v>21.4</v>
      </c>
      <c r="AT177">
        <v>19.899999999999999</v>
      </c>
      <c r="AU177">
        <v>18.899999999999999</v>
      </c>
      <c r="AV177">
        <v>18.2</v>
      </c>
      <c r="AW177">
        <v>17.399999999999999</v>
      </c>
      <c r="AX177">
        <v>17.399999999999999</v>
      </c>
      <c r="AY177">
        <v>17.899999999999999</v>
      </c>
      <c r="AZ177">
        <v>17.100000000000001</v>
      </c>
      <c r="BA177">
        <v>16.5</v>
      </c>
      <c r="BB177">
        <v>16.7</v>
      </c>
      <c r="BC177">
        <v>16.7</v>
      </c>
      <c r="BD177">
        <v>16.2</v>
      </c>
      <c r="BE177">
        <v>16.899999999999999</v>
      </c>
      <c r="BF177">
        <v>16.600000000000001</v>
      </c>
      <c r="BG177">
        <v>16.3</v>
      </c>
      <c r="BH177">
        <v>15.4</v>
      </c>
      <c r="BI177">
        <v>15.4</v>
      </c>
      <c r="BJ177">
        <v>14.5</v>
      </c>
      <c r="BK177">
        <v>14.2</v>
      </c>
      <c r="BL177">
        <v>14</v>
      </c>
    </row>
    <row r="178" spans="1:64" x14ac:dyDescent="0.2">
      <c r="A178" t="s">
        <v>606</v>
      </c>
      <c r="B178" t="s">
        <v>607</v>
      </c>
      <c r="C178" t="s">
        <v>795</v>
      </c>
      <c r="D178" t="s">
        <v>796</v>
      </c>
      <c r="E178">
        <v>58.122</v>
      </c>
      <c r="F178">
        <v>58.194000000000003</v>
      </c>
      <c r="G178">
        <v>58.226999999999997</v>
      </c>
      <c r="H178">
        <v>58.213999999999999</v>
      </c>
      <c r="I178">
        <v>58.152000000000001</v>
      </c>
      <c r="J178">
        <v>58.036999999999999</v>
      </c>
      <c r="K178">
        <v>57.871000000000002</v>
      </c>
      <c r="L178">
        <v>57.662999999999997</v>
      </c>
      <c r="M178">
        <v>57.430999999999997</v>
      </c>
      <c r="N178">
        <v>57.186999999999998</v>
      </c>
      <c r="O178">
        <v>56.948</v>
      </c>
      <c r="P178">
        <v>56.732999999999997</v>
      </c>
      <c r="Q178">
        <v>56.55</v>
      </c>
      <c r="R178">
        <v>56.408999999999999</v>
      </c>
      <c r="S178">
        <v>56.314999999999998</v>
      </c>
      <c r="T178">
        <v>56.274000000000001</v>
      </c>
      <c r="U178">
        <v>56.29</v>
      </c>
      <c r="V178">
        <v>56.350999999999999</v>
      </c>
      <c r="W178">
        <v>56.439</v>
      </c>
      <c r="X178">
        <v>56.539000000000001</v>
      </c>
      <c r="Y178">
        <v>56.628999999999998</v>
      </c>
      <c r="Z178">
        <v>56.682000000000002</v>
      </c>
      <c r="AA178">
        <v>56.686</v>
      </c>
      <c r="AB178">
        <v>56.634</v>
      </c>
      <c r="AC178">
        <v>56.524000000000001</v>
      </c>
      <c r="AD178">
        <v>56.366</v>
      </c>
      <c r="AE178">
        <v>56.177999999999997</v>
      </c>
      <c r="AF178">
        <v>55.982999999999997</v>
      </c>
      <c r="AG178">
        <v>55.798999999999999</v>
      </c>
      <c r="AH178">
        <v>55.633000000000003</v>
      </c>
      <c r="AI178">
        <v>55.484999999999999</v>
      </c>
      <c r="AJ178">
        <v>55.350999999999999</v>
      </c>
      <c r="AK178">
        <v>55.218000000000004</v>
      </c>
      <c r="AL178">
        <v>55.073999999999998</v>
      </c>
      <c r="AM178">
        <v>54.914000000000001</v>
      </c>
      <c r="AN178">
        <v>54.734000000000002</v>
      </c>
      <c r="AO178">
        <v>54.533999999999999</v>
      </c>
      <c r="AP178">
        <v>54.314</v>
      </c>
      <c r="AQ178">
        <v>54.076000000000001</v>
      </c>
      <c r="AR178">
        <v>53.82</v>
      </c>
      <c r="AS178">
        <v>53.540999999999997</v>
      </c>
      <c r="AT178">
        <v>53.24</v>
      </c>
      <c r="AU178">
        <v>52.914999999999999</v>
      </c>
      <c r="AV178">
        <v>52.567999999999998</v>
      </c>
      <c r="AW178">
        <v>52.201999999999998</v>
      </c>
      <c r="AX178">
        <v>51.82</v>
      </c>
      <c r="AY178">
        <v>51.427999999999997</v>
      </c>
      <c r="AZ178">
        <v>51.029000000000003</v>
      </c>
      <c r="BA178">
        <v>50.625</v>
      </c>
      <c r="BB178">
        <v>50.216999999999999</v>
      </c>
      <c r="BC178">
        <v>49.802</v>
      </c>
      <c r="BD178">
        <v>49.374000000000002</v>
      </c>
      <c r="BE178">
        <v>48.929000000000002</v>
      </c>
      <c r="BF178">
        <v>48.466000000000001</v>
      </c>
      <c r="BG178">
        <v>47.988</v>
      </c>
      <c r="BH178">
        <v>47.502000000000002</v>
      </c>
      <c r="BI178">
        <v>47.017000000000003</v>
      </c>
      <c r="BJ178">
        <v>46.54</v>
      </c>
      <c r="BK178">
        <v>46.079000000000001</v>
      </c>
      <c r="BL178">
        <v>45.637</v>
      </c>
    </row>
    <row r="179" spans="1:64" x14ac:dyDescent="0.2">
      <c r="A179" t="s">
        <v>608</v>
      </c>
      <c r="B179" t="s">
        <v>609</v>
      </c>
      <c r="C179" t="s">
        <v>795</v>
      </c>
      <c r="D179" t="s">
        <v>796</v>
      </c>
      <c r="E179">
        <v>46.335000000000001</v>
      </c>
      <c r="F179">
        <v>46.286999999999999</v>
      </c>
      <c r="G179">
        <v>46.213999999999999</v>
      </c>
      <c r="H179">
        <v>46.122999999999998</v>
      </c>
      <c r="I179">
        <v>46.024000000000001</v>
      </c>
      <c r="J179">
        <v>45.94</v>
      </c>
      <c r="K179">
        <v>45.898000000000003</v>
      </c>
      <c r="L179">
        <v>45.912999999999997</v>
      </c>
      <c r="M179">
        <v>45.993000000000002</v>
      </c>
      <c r="N179">
        <v>46.133000000000003</v>
      </c>
      <c r="O179">
        <v>46.323999999999998</v>
      </c>
      <c r="P179">
        <v>46.545999999999999</v>
      </c>
      <c r="Q179">
        <v>46.77</v>
      </c>
      <c r="R179">
        <v>46.97</v>
      </c>
      <c r="S179">
        <v>47.128999999999998</v>
      </c>
      <c r="T179">
        <v>47.232999999999997</v>
      </c>
      <c r="U179">
        <v>47.276000000000003</v>
      </c>
      <c r="V179">
        <v>47.262999999999998</v>
      </c>
      <c r="W179">
        <v>47.201999999999998</v>
      </c>
      <c r="X179">
        <v>47.094000000000001</v>
      </c>
      <c r="Y179">
        <v>46.94</v>
      </c>
      <c r="Z179">
        <v>46.741</v>
      </c>
      <c r="AA179">
        <v>46.506</v>
      </c>
      <c r="AB179">
        <v>46.243000000000002</v>
      </c>
      <c r="AC179">
        <v>45.962000000000003</v>
      </c>
      <c r="AD179">
        <v>45.670999999999999</v>
      </c>
      <c r="AE179">
        <v>45.375</v>
      </c>
      <c r="AF179">
        <v>45.079000000000001</v>
      </c>
      <c r="AG179">
        <v>44.79</v>
      </c>
      <c r="AH179">
        <v>44.515999999999998</v>
      </c>
      <c r="AI179">
        <v>44.265000000000001</v>
      </c>
      <c r="AJ179">
        <v>44.043999999999997</v>
      </c>
      <c r="AK179">
        <v>43.853000000000002</v>
      </c>
      <c r="AL179">
        <v>43.69</v>
      </c>
      <c r="AM179">
        <v>43.555999999999997</v>
      </c>
      <c r="AN179">
        <v>43.448999999999998</v>
      </c>
      <c r="AO179">
        <v>43.369</v>
      </c>
      <c r="AP179">
        <v>43.308</v>
      </c>
      <c r="AQ179">
        <v>43.259</v>
      </c>
      <c r="AR179">
        <v>43.210999999999999</v>
      </c>
      <c r="AS179">
        <v>43.155999999999999</v>
      </c>
      <c r="AT179">
        <v>43.082999999999998</v>
      </c>
      <c r="AU179">
        <v>42.988999999999997</v>
      </c>
      <c r="AV179">
        <v>42.868000000000002</v>
      </c>
      <c r="AW179">
        <v>42.716999999999999</v>
      </c>
      <c r="AX179">
        <v>42.536999999999999</v>
      </c>
      <c r="AY179">
        <v>42.332999999999998</v>
      </c>
      <c r="AZ179">
        <v>42.110999999999997</v>
      </c>
      <c r="BA179">
        <v>41.874000000000002</v>
      </c>
      <c r="BB179">
        <v>41.62</v>
      </c>
      <c r="BC179">
        <v>41.341000000000001</v>
      </c>
      <c r="BD179">
        <v>41.024999999999999</v>
      </c>
      <c r="BE179">
        <v>40.667999999999999</v>
      </c>
      <c r="BF179">
        <v>40.267000000000003</v>
      </c>
      <c r="BG179">
        <v>39.828000000000003</v>
      </c>
      <c r="BH179">
        <v>39.359000000000002</v>
      </c>
      <c r="BI179">
        <v>38.872999999999998</v>
      </c>
      <c r="BJ179">
        <v>38.384</v>
      </c>
      <c r="BK179">
        <v>37.905000000000001</v>
      </c>
      <c r="BL179">
        <v>37.445999999999998</v>
      </c>
    </row>
    <row r="180" spans="1:64" x14ac:dyDescent="0.2">
      <c r="A180" t="s">
        <v>610</v>
      </c>
      <c r="B180" t="s">
        <v>611</v>
      </c>
      <c r="C180" t="s">
        <v>795</v>
      </c>
      <c r="D180" t="s">
        <v>796</v>
      </c>
      <c r="E180">
        <v>51.819000000000003</v>
      </c>
      <c r="F180">
        <v>50.87</v>
      </c>
      <c r="G180">
        <v>49.921999999999997</v>
      </c>
      <c r="H180">
        <v>49.024000000000001</v>
      </c>
      <c r="I180">
        <v>48.218000000000004</v>
      </c>
      <c r="J180">
        <v>47.540999999999997</v>
      </c>
      <c r="K180">
        <v>47.02</v>
      </c>
      <c r="L180">
        <v>46.637999999999998</v>
      </c>
      <c r="M180">
        <v>46.374000000000002</v>
      </c>
      <c r="N180">
        <v>46.213000000000001</v>
      </c>
      <c r="O180">
        <v>46.134</v>
      </c>
      <c r="P180">
        <v>46.110999999999997</v>
      </c>
      <c r="Q180">
        <v>46.109000000000002</v>
      </c>
      <c r="R180">
        <v>46.095999999999997</v>
      </c>
      <c r="S180">
        <v>46.045000000000002</v>
      </c>
      <c r="T180">
        <v>45.942999999999998</v>
      </c>
      <c r="U180">
        <v>45.789000000000001</v>
      </c>
      <c r="V180">
        <v>45.588999999999999</v>
      </c>
      <c r="W180">
        <v>45.343000000000004</v>
      </c>
      <c r="X180">
        <v>45.034999999999997</v>
      </c>
      <c r="Y180">
        <v>44.639000000000003</v>
      </c>
      <c r="Z180">
        <v>44.125</v>
      </c>
      <c r="AA180">
        <v>43.484000000000002</v>
      </c>
      <c r="AB180">
        <v>42.719000000000001</v>
      </c>
      <c r="AC180">
        <v>41.841000000000001</v>
      </c>
      <c r="AD180">
        <v>40.875</v>
      </c>
      <c r="AE180">
        <v>39.856999999999999</v>
      </c>
      <c r="AF180">
        <v>38.823999999999998</v>
      </c>
      <c r="AG180">
        <v>37.807000000000002</v>
      </c>
      <c r="AH180">
        <v>36.82</v>
      </c>
      <c r="AI180">
        <v>35.865000000000002</v>
      </c>
      <c r="AJ180">
        <v>34.923000000000002</v>
      </c>
      <c r="AK180">
        <v>33.973999999999997</v>
      </c>
      <c r="AL180">
        <v>33.006999999999998</v>
      </c>
      <c r="AM180">
        <v>32.030999999999999</v>
      </c>
      <c r="AN180">
        <v>31.062999999999999</v>
      </c>
      <c r="AO180">
        <v>30.123999999999999</v>
      </c>
      <c r="AP180">
        <v>29.238</v>
      </c>
      <c r="AQ180">
        <v>28.423999999999999</v>
      </c>
      <c r="AR180">
        <v>27.693000000000001</v>
      </c>
      <c r="AS180">
        <v>27.053999999999998</v>
      </c>
      <c r="AT180">
        <v>26.507999999999999</v>
      </c>
      <c r="AU180">
        <v>26.04</v>
      </c>
      <c r="AV180">
        <v>25.635000000000002</v>
      </c>
      <c r="AW180">
        <v>25.279</v>
      </c>
      <c r="AX180">
        <v>24.960999999999999</v>
      </c>
      <c r="AY180">
        <v>24.67</v>
      </c>
      <c r="AZ180">
        <v>24.395</v>
      </c>
      <c r="BA180">
        <v>24.125</v>
      </c>
      <c r="BB180">
        <v>23.849</v>
      </c>
      <c r="BC180">
        <v>23.558</v>
      </c>
      <c r="BD180">
        <v>23.248999999999999</v>
      </c>
      <c r="BE180">
        <v>22.923999999999999</v>
      </c>
      <c r="BF180">
        <v>22.585000000000001</v>
      </c>
      <c r="BG180">
        <v>22.231000000000002</v>
      </c>
      <c r="BH180">
        <v>21.859000000000002</v>
      </c>
      <c r="BI180">
        <v>21.468</v>
      </c>
      <c r="BJ180">
        <v>21.06</v>
      </c>
      <c r="BK180">
        <v>20.640999999999998</v>
      </c>
      <c r="BL180">
        <v>20.215</v>
      </c>
    </row>
    <row r="181" spans="1:64" x14ac:dyDescent="0.2">
      <c r="A181" t="s">
        <v>612</v>
      </c>
      <c r="B181" t="s">
        <v>613</v>
      </c>
      <c r="C181" t="s">
        <v>795</v>
      </c>
      <c r="D181" t="s">
        <v>796</v>
      </c>
      <c r="E181">
        <v>20.8</v>
      </c>
      <c r="F181">
        <v>21.3</v>
      </c>
      <c r="G181">
        <v>20.9</v>
      </c>
      <c r="H181">
        <v>20.9</v>
      </c>
      <c r="I181">
        <v>20.7</v>
      </c>
      <c r="J181">
        <v>19.899999999999999</v>
      </c>
      <c r="K181">
        <v>19.2</v>
      </c>
      <c r="L181">
        <v>18.899999999999999</v>
      </c>
      <c r="M181">
        <v>18.600000000000001</v>
      </c>
      <c r="N181">
        <v>19.2</v>
      </c>
      <c r="O181">
        <v>18.3</v>
      </c>
      <c r="P181">
        <v>17.2</v>
      </c>
      <c r="Q181">
        <v>16.100000000000001</v>
      </c>
      <c r="R181">
        <v>14.5</v>
      </c>
      <c r="S181">
        <v>13.7</v>
      </c>
      <c r="T181">
        <v>13</v>
      </c>
      <c r="U181">
        <v>12.9</v>
      </c>
      <c r="V181">
        <v>12.5</v>
      </c>
      <c r="W181">
        <v>12.6</v>
      </c>
      <c r="X181">
        <v>12.5</v>
      </c>
      <c r="Y181">
        <v>12.8</v>
      </c>
      <c r="Z181">
        <v>12.5</v>
      </c>
      <c r="AA181">
        <v>12</v>
      </c>
      <c r="AB181">
        <v>11.8</v>
      </c>
      <c r="AC181">
        <v>12.1</v>
      </c>
      <c r="AD181">
        <v>12.3</v>
      </c>
      <c r="AE181">
        <v>12.7</v>
      </c>
      <c r="AF181">
        <v>12.7</v>
      </c>
      <c r="AG181">
        <v>12.6</v>
      </c>
      <c r="AH181">
        <v>12.7</v>
      </c>
      <c r="AI181">
        <v>13.2</v>
      </c>
      <c r="AJ181">
        <v>13.2</v>
      </c>
      <c r="AK181">
        <v>13</v>
      </c>
      <c r="AL181">
        <v>12.8</v>
      </c>
      <c r="AM181">
        <v>12.7</v>
      </c>
      <c r="AN181">
        <v>12.3</v>
      </c>
      <c r="AO181">
        <v>12.2</v>
      </c>
      <c r="AP181">
        <v>12.3</v>
      </c>
      <c r="AQ181">
        <v>12.7</v>
      </c>
      <c r="AR181">
        <v>12.7</v>
      </c>
      <c r="AS181">
        <v>13</v>
      </c>
      <c r="AT181">
        <v>12.6</v>
      </c>
      <c r="AU181">
        <v>12.5</v>
      </c>
      <c r="AV181">
        <v>12.3</v>
      </c>
      <c r="AW181">
        <v>11.9</v>
      </c>
      <c r="AX181">
        <v>11.5</v>
      </c>
      <c r="AY181">
        <v>11.3</v>
      </c>
      <c r="AZ181">
        <v>11.1</v>
      </c>
      <c r="BA181">
        <v>11.2</v>
      </c>
      <c r="BB181">
        <v>11.2</v>
      </c>
      <c r="BC181">
        <v>11.1</v>
      </c>
      <c r="BD181">
        <v>10.8</v>
      </c>
      <c r="BE181">
        <v>10.5</v>
      </c>
      <c r="BF181">
        <v>10.199999999999999</v>
      </c>
      <c r="BG181">
        <v>10.4</v>
      </c>
      <c r="BH181">
        <v>10.1</v>
      </c>
      <c r="BI181">
        <v>10.1</v>
      </c>
      <c r="BJ181">
        <v>9.9</v>
      </c>
      <c r="BK181">
        <v>9.8000000000000007</v>
      </c>
      <c r="BL181">
        <v>9.6999999999999993</v>
      </c>
    </row>
    <row r="182" spans="1:64" x14ac:dyDescent="0.2">
      <c r="A182" t="s">
        <v>614</v>
      </c>
      <c r="B182" t="s">
        <v>615</v>
      </c>
      <c r="C182" t="s">
        <v>795</v>
      </c>
      <c r="D182" t="s">
        <v>796</v>
      </c>
      <c r="E182">
        <v>17.3</v>
      </c>
      <c r="F182">
        <v>17.3</v>
      </c>
      <c r="G182">
        <v>17.100000000000001</v>
      </c>
      <c r="H182">
        <v>17.3</v>
      </c>
      <c r="I182">
        <v>17.7</v>
      </c>
      <c r="J182">
        <v>17.8</v>
      </c>
      <c r="K182">
        <v>17.899999999999999</v>
      </c>
      <c r="L182">
        <v>17.600000000000001</v>
      </c>
      <c r="M182">
        <v>17.600000000000001</v>
      </c>
      <c r="N182">
        <v>17.600000000000001</v>
      </c>
      <c r="O182">
        <v>16.7</v>
      </c>
      <c r="P182">
        <v>16.8</v>
      </c>
      <c r="Q182">
        <v>16.3</v>
      </c>
      <c r="R182">
        <v>15.5</v>
      </c>
      <c r="S182">
        <v>15</v>
      </c>
      <c r="T182">
        <v>14.1</v>
      </c>
      <c r="U182">
        <v>13.3</v>
      </c>
      <c r="V182">
        <v>12.6</v>
      </c>
      <c r="W182">
        <v>12.8</v>
      </c>
      <c r="X182">
        <v>12.7</v>
      </c>
      <c r="Y182">
        <v>12.5</v>
      </c>
      <c r="Z182">
        <v>12.4</v>
      </c>
      <c r="AA182">
        <v>12.5</v>
      </c>
      <c r="AB182">
        <v>12.1</v>
      </c>
      <c r="AC182">
        <v>12.1</v>
      </c>
      <c r="AD182">
        <v>12.3</v>
      </c>
      <c r="AE182">
        <v>12.6</v>
      </c>
      <c r="AF182">
        <v>12.9</v>
      </c>
      <c r="AG182">
        <v>13.7</v>
      </c>
      <c r="AH182">
        <v>14</v>
      </c>
      <c r="AI182">
        <v>14.4</v>
      </c>
      <c r="AJ182">
        <v>14.3</v>
      </c>
      <c r="AK182">
        <v>14</v>
      </c>
      <c r="AL182">
        <v>13.8</v>
      </c>
      <c r="AM182">
        <v>13.9</v>
      </c>
      <c r="AN182">
        <v>13.8</v>
      </c>
      <c r="AO182">
        <v>13.9</v>
      </c>
      <c r="AP182">
        <v>13.6</v>
      </c>
      <c r="AQ182">
        <v>13.2</v>
      </c>
      <c r="AR182">
        <v>13.3</v>
      </c>
      <c r="AS182">
        <v>13.2</v>
      </c>
      <c r="AT182">
        <v>12.6</v>
      </c>
      <c r="AU182">
        <v>12.2</v>
      </c>
      <c r="AV182">
        <v>12.4</v>
      </c>
      <c r="AW182">
        <v>12.4</v>
      </c>
      <c r="AX182">
        <v>12.3</v>
      </c>
      <c r="AY182">
        <v>12.6</v>
      </c>
      <c r="AZ182">
        <v>12.4</v>
      </c>
      <c r="BA182">
        <v>12.7</v>
      </c>
      <c r="BB182">
        <v>12.8</v>
      </c>
      <c r="BC182">
        <v>12.6</v>
      </c>
      <c r="BD182">
        <v>12.2</v>
      </c>
      <c r="BE182">
        <v>12</v>
      </c>
      <c r="BF182">
        <v>11.6</v>
      </c>
      <c r="BG182">
        <v>11.5</v>
      </c>
      <c r="BH182">
        <v>11.3</v>
      </c>
      <c r="BI182">
        <v>11.3</v>
      </c>
      <c r="BJ182">
        <v>10.7</v>
      </c>
      <c r="BK182">
        <v>10.4</v>
      </c>
      <c r="BL182">
        <v>10.199999999999999</v>
      </c>
    </row>
    <row r="183" spans="1:64" x14ac:dyDescent="0.2">
      <c r="A183" t="s">
        <v>616</v>
      </c>
      <c r="B183" t="s">
        <v>617</v>
      </c>
      <c r="C183" t="s">
        <v>795</v>
      </c>
      <c r="D183" t="s">
        <v>796</v>
      </c>
      <c r="E183">
        <v>44.817999999999998</v>
      </c>
      <c r="F183">
        <v>44.463000000000001</v>
      </c>
      <c r="G183">
        <v>44.139000000000003</v>
      </c>
      <c r="H183">
        <v>43.853000000000002</v>
      </c>
      <c r="I183">
        <v>43.604999999999997</v>
      </c>
      <c r="J183">
        <v>43.393000000000001</v>
      </c>
      <c r="K183">
        <v>43.212000000000003</v>
      </c>
      <c r="L183">
        <v>43.052999999999997</v>
      </c>
      <c r="M183">
        <v>42.91</v>
      </c>
      <c r="N183">
        <v>42.777000000000001</v>
      </c>
      <c r="O183">
        <v>42.658000000000001</v>
      </c>
      <c r="P183">
        <v>42.557000000000002</v>
      </c>
      <c r="Q183">
        <v>42.478000000000002</v>
      </c>
      <c r="R183">
        <v>42.415999999999997</v>
      </c>
      <c r="S183">
        <v>42.366</v>
      </c>
      <c r="T183">
        <v>42.317999999999998</v>
      </c>
      <c r="U183">
        <v>42.26</v>
      </c>
      <c r="V183">
        <v>42.180999999999997</v>
      </c>
      <c r="W183">
        <v>42.073</v>
      </c>
      <c r="X183">
        <v>41.929000000000002</v>
      </c>
      <c r="Y183">
        <v>41.749000000000002</v>
      </c>
      <c r="Z183">
        <v>41.533000000000001</v>
      </c>
      <c r="AA183">
        <v>41.289000000000001</v>
      </c>
      <c r="AB183">
        <v>41.021999999999998</v>
      </c>
      <c r="AC183">
        <v>40.731999999999999</v>
      </c>
      <c r="AD183">
        <v>40.418999999999997</v>
      </c>
      <c r="AE183">
        <v>40.081000000000003</v>
      </c>
      <c r="AF183">
        <v>39.716000000000001</v>
      </c>
      <c r="AG183">
        <v>39.323</v>
      </c>
      <c r="AH183">
        <v>38.901000000000003</v>
      </c>
      <c r="AI183">
        <v>38.457999999999998</v>
      </c>
      <c r="AJ183">
        <v>38.005000000000003</v>
      </c>
      <c r="AK183">
        <v>37.542000000000002</v>
      </c>
      <c r="AL183">
        <v>37.061999999999998</v>
      </c>
      <c r="AM183">
        <v>36.552999999999997</v>
      </c>
      <c r="AN183">
        <v>35.984999999999999</v>
      </c>
      <c r="AO183">
        <v>35.320999999999998</v>
      </c>
      <c r="AP183">
        <v>34.542000000000002</v>
      </c>
      <c r="AQ183">
        <v>33.645000000000003</v>
      </c>
      <c r="AR183">
        <v>32.64</v>
      </c>
      <c r="AS183">
        <v>31.547000000000001</v>
      </c>
      <c r="AT183">
        <v>30.398</v>
      </c>
      <c r="AU183">
        <v>29.236000000000001</v>
      </c>
      <c r="AV183">
        <v>28.105</v>
      </c>
      <c r="AW183">
        <v>27.036999999999999</v>
      </c>
      <c r="AX183">
        <v>26.061</v>
      </c>
      <c r="AY183">
        <v>25.196000000000002</v>
      </c>
      <c r="AZ183">
        <v>24.434000000000001</v>
      </c>
      <c r="BA183">
        <v>23.766999999999999</v>
      </c>
      <c r="BB183">
        <v>23.189</v>
      </c>
      <c r="BC183">
        <v>22.692</v>
      </c>
      <c r="BD183">
        <v>22.262</v>
      </c>
      <c r="BE183">
        <v>21.879000000000001</v>
      </c>
      <c r="BF183">
        <v>21.523</v>
      </c>
      <c r="BG183">
        <v>21.18</v>
      </c>
      <c r="BH183">
        <v>20.844000000000001</v>
      </c>
      <c r="BI183">
        <v>20.515000000000001</v>
      </c>
      <c r="BJ183">
        <v>20.196000000000002</v>
      </c>
      <c r="BK183">
        <v>19.887</v>
      </c>
      <c r="BL183">
        <v>19.577999999999999</v>
      </c>
    </row>
    <row r="184" spans="1:64" x14ac:dyDescent="0.2">
      <c r="A184" t="s">
        <v>618</v>
      </c>
      <c r="B184" t="s">
        <v>619</v>
      </c>
      <c r="C184" t="s">
        <v>795</v>
      </c>
      <c r="D184" t="s">
        <v>796</v>
      </c>
    </row>
    <row r="185" spans="1:64" x14ac:dyDescent="0.2">
      <c r="A185" t="s">
        <v>620</v>
      </c>
      <c r="B185" t="s">
        <v>621</v>
      </c>
      <c r="C185" t="s">
        <v>795</v>
      </c>
      <c r="D185" t="s">
        <v>796</v>
      </c>
      <c r="E185">
        <v>26.5</v>
      </c>
      <c r="F185">
        <v>27.1</v>
      </c>
      <c r="G185">
        <v>26.2</v>
      </c>
      <c r="H185">
        <v>25.5</v>
      </c>
      <c r="I185">
        <v>24.2</v>
      </c>
      <c r="J185">
        <v>22.9</v>
      </c>
      <c r="K185">
        <v>22.5</v>
      </c>
      <c r="L185">
        <v>22.5</v>
      </c>
      <c r="M185">
        <v>22.7</v>
      </c>
      <c r="N185">
        <v>22.3</v>
      </c>
      <c r="O185">
        <v>22.1</v>
      </c>
      <c r="P185">
        <v>22.6</v>
      </c>
      <c r="Q185">
        <v>21.8</v>
      </c>
      <c r="R185">
        <v>20.5</v>
      </c>
      <c r="S185">
        <v>19.600000000000001</v>
      </c>
      <c r="T185">
        <v>18.3</v>
      </c>
      <c r="U185">
        <v>17.7</v>
      </c>
      <c r="V185">
        <v>17.3</v>
      </c>
      <c r="W185">
        <v>16.3</v>
      </c>
      <c r="X185">
        <v>16.8</v>
      </c>
      <c r="Y185">
        <v>16.2</v>
      </c>
      <c r="Z185">
        <v>16.2</v>
      </c>
      <c r="AA185">
        <v>15.8</v>
      </c>
      <c r="AB185">
        <v>15.8</v>
      </c>
      <c r="AC185">
        <v>16</v>
      </c>
      <c r="AD185">
        <v>15.9</v>
      </c>
      <c r="AE185">
        <v>16.3</v>
      </c>
      <c r="AF185">
        <v>16.8</v>
      </c>
      <c r="AG185">
        <v>17.3</v>
      </c>
      <c r="AH185">
        <v>17.5</v>
      </c>
      <c r="AI185">
        <v>17.5</v>
      </c>
      <c r="AJ185">
        <v>17.399999999999999</v>
      </c>
      <c r="AK185">
        <v>17.28</v>
      </c>
      <c r="AL185">
        <v>16.53</v>
      </c>
      <c r="AM185">
        <v>15.95</v>
      </c>
      <c r="AN185">
        <v>15.77</v>
      </c>
      <c r="AO185">
        <v>15.34</v>
      </c>
      <c r="AP185">
        <v>15.23</v>
      </c>
      <c r="AQ185">
        <v>14.51</v>
      </c>
      <c r="AR185">
        <v>14.87</v>
      </c>
      <c r="AS185">
        <v>14.66</v>
      </c>
      <c r="AT185">
        <v>14.36</v>
      </c>
      <c r="AU185">
        <v>13.67</v>
      </c>
      <c r="AV185">
        <v>13.94</v>
      </c>
      <c r="AW185">
        <v>14.2</v>
      </c>
      <c r="AX185">
        <v>13.96</v>
      </c>
      <c r="AY185">
        <v>14.14</v>
      </c>
      <c r="AZ185">
        <v>15.15</v>
      </c>
      <c r="BA185">
        <v>15.1</v>
      </c>
      <c r="BB185">
        <v>14.53</v>
      </c>
      <c r="BC185">
        <v>14.68</v>
      </c>
      <c r="BD185">
        <v>14</v>
      </c>
      <c r="BE185">
        <v>13.87</v>
      </c>
      <c r="BF185">
        <v>13.2</v>
      </c>
      <c r="BG185">
        <v>12.67</v>
      </c>
      <c r="BH185">
        <v>13.23</v>
      </c>
      <c r="BI185">
        <v>12.6</v>
      </c>
      <c r="BJ185">
        <v>12.38</v>
      </c>
      <c r="BK185">
        <v>11.84</v>
      </c>
      <c r="BL185">
        <v>11.96</v>
      </c>
    </row>
    <row r="186" spans="1:64" x14ac:dyDescent="0.2">
      <c r="A186" t="s">
        <v>622</v>
      </c>
      <c r="B186" t="s">
        <v>623</v>
      </c>
      <c r="C186" t="s">
        <v>795</v>
      </c>
      <c r="D186" t="s">
        <v>796</v>
      </c>
      <c r="E186">
        <v>23.472810842991183</v>
      </c>
      <c r="F186">
        <v>23.334400098682529</v>
      </c>
      <c r="G186">
        <v>23.015984126964057</v>
      </c>
      <c r="H186">
        <v>22.884778829630047</v>
      </c>
      <c r="I186">
        <v>22.766343758336365</v>
      </c>
      <c r="J186">
        <v>22.113758570756556</v>
      </c>
      <c r="K186">
        <v>21.103500236101791</v>
      </c>
      <c r="L186">
        <v>21.315225074690492</v>
      </c>
      <c r="M186">
        <v>20.95929581838632</v>
      </c>
      <c r="N186">
        <v>20.781465702878087</v>
      </c>
      <c r="O186">
        <v>20.673678826480629</v>
      </c>
      <c r="P186">
        <v>20.375702091563813</v>
      </c>
      <c r="Q186">
        <v>19.581827966696469</v>
      </c>
      <c r="R186">
        <v>19.126488839792888</v>
      </c>
      <c r="S186">
        <v>18.868025130262318</v>
      </c>
      <c r="T186">
        <v>18.361357482433377</v>
      </c>
      <c r="U186">
        <v>18.036068064768152</v>
      </c>
      <c r="V186">
        <v>17.852511639280522</v>
      </c>
      <c r="W186">
        <v>17.534743756111727</v>
      </c>
      <c r="X186">
        <v>17.602330418221037</v>
      </c>
      <c r="Y186">
        <v>17.489034168639868</v>
      </c>
      <c r="Z186">
        <v>17.200783869123782</v>
      </c>
      <c r="AA186">
        <v>17.073690326407384</v>
      </c>
      <c r="AB186">
        <v>16.74711084381855</v>
      </c>
      <c r="AC186">
        <v>16.486444703982269</v>
      </c>
      <c r="AD186">
        <v>16.343232558084576</v>
      </c>
      <c r="AE186">
        <v>16.074955997084661</v>
      </c>
      <c r="AF186">
        <v>15.961633742106612</v>
      </c>
      <c r="AG186">
        <v>15.951495784966216</v>
      </c>
      <c r="AH186">
        <v>15.827721800120413</v>
      </c>
      <c r="AI186">
        <v>15.851609521054311</v>
      </c>
      <c r="AJ186">
        <v>15.59927224463906</v>
      </c>
      <c r="AK186">
        <v>15.348289874628112</v>
      </c>
      <c r="AL186">
        <v>14.988474816925896</v>
      </c>
      <c r="AM186">
        <v>14.72282102055205</v>
      </c>
      <c r="AN186">
        <v>14.372380463247584</v>
      </c>
      <c r="AO186">
        <v>14.22762943284352</v>
      </c>
      <c r="AP186">
        <v>14.059635177231137</v>
      </c>
      <c r="AQ186">
        <v>13.934990083011909</v>
      </c>
      <c r="AR186">
        <v>13.755749146612315</v>
      </c>
      <c r="AS186">
        <v>13.77822411183042</v>
      </c>
      <c r="AT186">
        <v>13.46169952492812</v>
      </c>
      <c r="AU186">
        <v>13.286076153460055</v>
      </c>
      <c r="AV186">
        <v>13.251657494103428</v>
      </c>
      <c r="AW186">
        <v>13.122035216659723</v>
      </c>
      <c r="AX186">
        <v>12.98947586245319</v>
      </c>
      <c r="AY186">
        <v>13.09652457560798</v>
      </c>
      <c r="AZ186">
        <v>13.134527377930175</v>
      </c>
      <c r="BA186">
        <v>13.082887741288484</v>
      </c>
      <c r="BB186">
        <v>12.810081486270583</v>
      </c>
      <c r="BC186">
        <v>12.669309561275613</v>
      </c>
      <c r="BD186">
        <v>12.439784242129527</v>
      </c>
      <c r="BE186">
        <v>12.335943103927706</v>
      </c>
      <c r="BF186">
        <v>12.075721371728147</v>
      </c>
      <c r="BG186">
        <v>12.061625599069957</v>
      </c>
      <c r="BH186">
        <v>11.944581641598569</v>
      </c>
      <c r="BI186">
        <v>11.827570973432964</v>
      </c>
      <c r="BJ186">
        <v>11.551783364651815</v>
      </c>
      <c r="BK186">
        <v>11.32596566799528</v>
      </c>
      <c r="BL186">
        <v>11.084236301581811</v>
      </c>
    </row>
    <row r="187" spans="1:64" x14ac:dyDescent="0.2">
      <c r="A187" t="s">
        <v>624</v>
      </c>
      <c r="B187" t="s">
        <v>625</v>
      </c>
      <c r="C187" t="s">
        <v>795</v>
      </c>
      <c r="D187" t="s">
        <v>796</v>
      </c>
      <c r="E187">
        <v>49.347000000000001</v>
      </c>
      <c r="F187">
        <v>49.271999999999998</v>
      </c>
      <c r="G187">
        <v>49.183</v>
      </c>
      <c r="H187">
        <v>49.082000000000001</v>
      </c>
      <c r="I187">
        <v>48.975000000000001</v>
      </c>
      <c r="J187">
        <v>48.854999999999997</v>
      </c>
      <c r="K187">
        <v>48.713000000000001</v>
      </c>
      <c r="L187">
        <v>48.55</v>
      </c>
      <c r="M187">
        <v>48.375999999999998</v>
      </c>
      <c r="N187">
        <v>48.209000000000003</v>
      </c>
      <c r="O187">
        <v>48.094000000000001</v>
      </c>
      <c r="P187">
        <v>48.085000000000001</v>
      </c>
      <c r="Q187">
        <v>48.201999999999998</v>
      </c>
      <c r="R187">
        <v>48.442999999999998</v>
      </c>
      <c r="S187">
        <v>48.781999999999996</v>
      </c>
      <c r="T187">
        <v>49.173000000000002</v>
      </c>
      <c r="U187">
        <v>49.552999999999997</v>
      </c>
      <c r="V187">
        <v>49.85</v>
      </c>
      <c r="W187">
        <v>50.003</v>
      </c>
      <c r="X187">
        <v>49.972999999999999</v>
      </c>
      <c r="Y187">
        <v>49.744</v>
      </c>
      <c r="Z187">
        <v>49.322000000000003</v>
      </c>
      <c r="AA187">
        <v>48.741999999999997</v>
      </c>
      <c r="AB187">
        <v>48.027000000000001</v>
      </c>
      <c r="AC187">
        <v>47.177</v>
      </c>
      <c r="AD187">
        <v>46.162999999999997</v>
      </c>
      <c r="AE187">
        <v>44.948999999999998</v>
      </c>
      <c r="AF187">
        <v>43.524999999999999</v>
      </c>
      <c r="AG187">
        <v>41.91</v>
      </c>
      <c r="AH187">
        <v>40.143000000000001</v>
      </c>
      <c r="AI187">
        <v>38.281999999999996</v>
      </c>
      <c r="AJ187">
        <v>36.395000000000003</v>
      </c>
      <c r="AK187">
        <v>34.548999999999999</v>
      </c>
      <c r="AL187">
        <v>32.802999999999997</v>
      </c>
      <c r="AM187">
        <v>31.196000000000002</v>
      </c>
      <c r="AN187">
        <v>29.742999999999999</v>
      </c>
      <c r="AO187">
        <v>28.431999999999999</v>
      </c>
      <c r="AP187">
        <v>27.225000000000001</v>
      </c>
      <c r="AQ187">
        <v>26.1</v>
      </c>
      <c r="AR187">
        <v>25.062999999999999</v>
      </c>
      <c r="AS187">
        <v>24.138999999999999</v>
      </c>
      <c r="AT187">
        <v>23.361000000000001</v>
      </c>
      <c r="AU187">
        <v>22.747</v>
      </c>
      <c r="AV187">
        <v>22.298999999999999</v>
      </c>
      <c r="AW187">
        <v>22.004000000000001</v>
      </c>
      <c r="AX187">
        <v>21.838000000000001</v>
      </c>
      <c r="AY187">
        <v>21.77</v>
      </c>
      <c r="AZ187">
        <v>21.757000000000001</v>
      </c>
      <c r="BA187">
        <v>21.757000000000001</v>
      </c>
      <c r="BB187">
        <v>21.736999999999998</v>
      </c>
      <c r="BC187">
        <v>21.675999999999998</v>
      </c>
      <c r="BD187">
        <v>21.57</v>
      </c>
      <c r="BE187">
        <v>21.423999999999999</v>
      </c>
      <c r="BF187">
        <v>21.24</v>
      </c>
      <c r="BG187">
        <v>21.004999999999999</v>
      </c>
      <c r="BH187">
        <v>20.696999999999999</v>
      </c>
      <c r="BI187">
        <v>20.292000000000002</v>
      </c>
      <c r="BJ187">
        <v>19.786000000000001</v>
      </c>
      <c r="BK187">
        <v>19.189</v>
      </c>
      <c r="BL187">
        <v>18.513000000000002</v>
      </c>
    </row>
    <row r="188" spans="1:64" x14ac:dyDescent="0.2">
      <c r="A188" t="s">
        <v>626</v>
      </c>
      <c r="B188" t="s">
        <v>627</v>
      </c>
      <c r="C188" t="s">
        <v>795</v>
      </c>
      <c r="D188" t="s">
        <v>796</v>
      </c>
      <c r="E188">
        <v>37.544716459456623</v>
      </c>
      <c r="F188">
        <v>37.015560520352508</v>
      </c>
      <c r="G188">
        <v>36.831458980824934</v>
      </c>
      <c r="H188">
        <v>36.693475476763858</v>
      </c>
      <c r="I188">
        <v>36.472400449095829</v>
      </c>
      <c r="J188">
        <v>35.987295659127106</v>
      </c>
      <c r="K188">
        <v>35.844260339522471</v>
      </c>
      <c r="L188">
        <v>35.406998502290676</v>
      </c>
      <c r="M188">
        <v>35.500952281207603</v>
      </c>
      <c r="N188">
        <v>35.270715334897112</v>
      </c>
      <c r="O188">
        <v>35.326810084115678</v>
      </c>
      <c r="P188">
        <v>35.300512371131724</v>
      </c>
      <c r="Q188">
        <v>35.181033787356419</v>
      </c>
      <c r="R188">
        <v>34.912056663474793</v>
      </c>
      <c r="S188">
        <v>35.214853273025099</v>
      </c>
      <c r="T188">
        <v>35.046822773484784</v>
      </c>
      <c r="U188">
        <v>35.079755979223947</v>
      </c>
      <c r="V188">
        <v>35.10792373988415</v>
      </c>
      <c r="W188">
        <v>35.220150983394795</v>
      </c>
      <c r="X188">
        <v>35.31788524625609</v>
      </c>
      <c r="Y188">
        <v>35.338984722872219</v>
      </c>
      <c r="Z188">
        <v>35.231187959473466</v>
      </c>
      <c r="AA188">
        <v>34.999691606466953</v>
      </c>
      <c r="AB188">
        <v>34.839381981429248</v>
      </c>
      <c r="AC188">
        <v>34.600943254213924</v>
      </c>
      <c r="AD188">
        <v>34.212333593369692</v>
      </c>
      <c r="AE188">
        <v>33.916522378332061</v>
      </c>
      <c r="AF188">
        <v>33.700223273585308</v>
      </c>
      <c r="AG188">
        <v>33.44640591932064</v>
      </c>
      <c r="AH188">
        <v>33.093140149045681</v>
      </c>
      <c r="AI188">
        <v>32.655331750356943</v>
      </c>
      <c r="AJ188">
        <v>32.066001503483484</v>
      </c>
      <c r="AK188">
        <v>31.668424881776456</v>
      </c>
      <c r="AL188">
        <v>31.081650932107706</v>
      </c>
      <c r="AM188">
        <v>30.552676331441031</v>
      </c>
      <c r="AN188">
        <v>30.002184299239445</v>
      </c>
      <c r="AO188">
        <v>29.610278148508375</v>
      </c>
      <c r="AP188">
        <v>29.100286537480507</v>
      </c>
      <c r="AQ188">
        <v>28.664198307458062</v>
      </c>
      <c r="AR188">
        <v>28.353593325528205</v>
      </c>
      <c r="AS188">
        <v>28.070160051451392</v>
      </c>
      <c r="AT188">
        <v>27.736395812430331</v>
      </c>
      <c r="AU188">
        <v>27.530225754199176</v>
      </c>
      <c r="AV188">
        <v>27.29119805743537</v>
      </c>
      <c r="AW188">
        <v>27.073642049626645</v>
      </c>
      <c r="AX188">
        <v>26.823282174649133</v>
      </c>
      <c r="AY188">
        <v>26.515184207392334</v>
      </c>
      <c r="AZ188">
        <v>26.240277473558461</v>
      </c>
      <c r="BA188">
        <v>25.946855241882009</v>
      </c>
      <c r="BB188">
        <v>25.614958155521663</v>
      </c>
      <c r="BC188">
        <v>25.327704111089471</v>
      </c>
      <c r="BD188">
        <v>25.03693502524489</v>
      </c>
      <c r="BE188">
        <v>24.776411637167431</v>
      </c>
      <c r="BF188">
        <v>24.501928041906279</v>
      </c>
      <c r="BG188">
        <v>24.263005114078375</v>
      </c>
      <c r="BH188">
        <v>23.999676679070252</v>
      </c>
      <c r="BI188">
        <v>23.744610847992831</v>
      </c>
      <c r="BJ188">
        <v>23.441426564881823</v>
      </c>
      <c r="BK188">
        <v>23.122627823002311</v>
      </c>
      <c r="BL188">
        <v>22.770969864921558</v>
      </c>
    </row>
    <row r="189" spans="1:64" x14ac:dyDescent="0.2">
      <c r="A189" t="s">
        <v>628</v>
      </c>
      <c r="B189" t="s">
        <v>629</v>
      </c>
      <c r="C189" t="s">
        <v>795</v>
      </c>
      <c r="D189" t="s">
        <v>796</v>
      </c>
      <c r="E189">
        <v>44.110999999999997</v>
      </c>
      <c r="F189">
        <v>44.185000000000002</v>
      </c>
      <c r="G189">
        <v>44.215000000000003</v>
      </c>
      <c r="H189">
        <v>44.2</v>
      </c>
      <c r="I189">
        <v>44.143999999999998</v>
      </c>
      <c r="J189">
        <v>44.048999999999999</v>
      </c>
      <c r="K189">
        <v>43.911999999999999</v>
      </c>
      <c r="L189">
        <v>43.741999999999997</v>
      </c>
      <c r="M189">
        <v>43.545999999999999</v>
      </c>
      <c r="N189">
        <v>43.337000000000003</v>
      </c>
      <c r="O189">
        <v>43.13</v>
      </c>
      <c r="P189">
        <v>42.936999999999998</v>
      </c>
      <c r="Q189">
        <v>42.767000000000003</v>
      </c>
      <c r="R189">
        <v>42.627000000000002</v>
      </c>
      <c r="S189">
        <v>42.518999999999998</v>
      </c>
      <c r="T189">
        <v>42.442</v>
      </c>
      <c r="U189">
        <v>42.390999999999998</v>
      </c>
      <c r="V189">
        <v>42.353999999999999</v>
      </c>
      <c r="W189">
        <v>42.322000000000003</v>
      </c>
      <c r="X189">
        <v>42.29</v>
      </c>
      <c r="Y189">
        <v>42.26</v>
      </c>
      <c r="Z189">
        <v>42.241</v>
      </c>
      <c r="AA189">
        <v>42.234000000000002</v>
      </c>
      <c r="AB189">
        <v>42.234000000000002</v>
      </c>
      <c r="AC189">
        <v>42.228999999999999</v>
      </c>
      <c r="AD189">
        <v>42.204000000000001</v>
      </c>
      <c r="AE189">
        <v>42.14</v>
      </c>
      <c r="AF189">
        <v>42.021000000000001</v>
      </c>
      <c r="AG189">
        <v>41.835000000000001</v>
      </c>
      <c r="AH189">
        <v>41.570999999999998</v>
      </c>
      <c r="AI189">
        <v>41.222000000000001</v>
      </c>
      <c r="AJ189">
        <v>40.783999999999999</v>
      </c>
      <c r="AK189">
        <v>40.267000000000003</v>
      </c>
      <c r="AL189">
        <v>39.686999999999998</v>
      </c>
      <c r="AM189">
        <v>39.052999999999997</v>
      </c>
      <c r="AN189">
        <v>38.375</v>
      </c>
      <c r="AO189">
        <v>37.659999999999997</v>
      </c>
      <c r="AP189">
        <v>36.918999999999997</v>
      </c>
      <c r="AQ189">
        <v>36.167999999999999</v>
      </c>
      <c r="AR189">
        <v>35.423999999999999</v>
      </c>
      <c r="AS189">
        <v>34.703000000000003</v>
      </c>
      <c r="AT189">
        <v>34.018999999999998</v>
      </c>
      <c r="AU189">
        <v>33.375999999999998</v>
      </c>
      <c r="AV189">
        <v>32.780999999999999</v>
      </c>
      <c r="AW189">
        <v>32.238999999999997</v>
      </c>
      <c r="AX189">
        <v>31.754999999999999</v>
      </c>
      <c r="AY189">
        <v>31.332000000000001</v>
      </c>
      <c r="AZ189">
        <v>30.96</v>
      </c>
      <c r="BA189">
        <v>30.631</v>
      </c>
      <c r="BB189">
        <v>30.338999999999999</v>
      </c>
      <c r="BC189">
        <v>30.082000000000001</v>
      </c>
      <c r="BD189">
        <v>29.86</v>
      </c>
      <c r="BE189">
        <v>29.667000000000002</v>
      </c>
      <c r="BF189">
        <v>29.491</v>
      </c>
      <c r="BG189">
        <v>29.318000000000001</v>
      </c>
      <c r="BH189">
        <v>29.123999999999999</v>
      </c>
      <c r="BI189">
        <v>28.888000000000002</v>
      </c>
      <c r="BJ189">
        <v>28.599</v>
      </c>
      <c r="BK189">
        <v>28.25</v>
      </c>
      <c r="BL189">
        <v>27.841000000000001</v>
      </c>
    </row>
    <row r="190" spans="1:64" x14ac:dyDescent="0.2">
      <c r="A190" t="s">
        <v>630</v>
      </c>
      <c r="B190" t="s">
        <v>631</v>
      </c>
      <c r="C190" t="s">
        <v>795</v>
      </c>
      <c r="D190" t="s">
        <v>796</v>
      </c>
      <c r="E190">
        <v>41.429000000000002</v>
      </c>
      <c r="F190">
        <v>41.241</v>
      </c>
      <c r="G190">
        <v>41</v>
      </c>
      <c r="H190">
        <v>40.703000000000003</v>
      </c>
      <c r="I190">
        <v>40.356000000000002</v>
      </c>
      <c r="J190">
        <v>39.963000000000001</v>
      </c>
      <c r="K190">
        <v>39.534999999999997</v>
      </c>
      <c r="L190">
        <v>39.08</v>
      </c>
      <c r="M190">
        <v>38.603000000000002</v>
      </c>
      <c r="N190">
        <v>38.106000000000002</v>
      </c>
      <c r="O190">
        <v>37.582999999999998</v>
      </c>
      <c r="P190">
        <v>37.021000000000001</v>
      </c>
      <c r="Q190">
        <v>36.414999999999999</v>
      </c>
      <c r="R190">
        <v>35.762999999999998</v>
      </c>
      <c r="S190">
        <v>35.073999999999998</v>
      </c>
      <c r="T190">
        <v>34.356999999999999</v>
      </c>
      <c r="U190">
        <v>33.628</v>
      </c>
      <c r="V190">
        <v>32.904000000000003</v>
      </c>
      <c r="W190">
        <v>32.200000000000003</v>
      </c>
      <c r="X190">
        <v>31.527999999999999</v>
      </c>
      <c r="Y190">
        <v>30.898</v>
      </c>
      <c r="Z190">
        <v>30.314</v>
      </c>
      <c r="AA190">
        <v>29.771000000000001</v>
      </c>
      <c r="AB190">
        <v>29.262</v>
      </c>
      <c r="AC190">
        <v>28.785</v>
      </c>
      <c r="AD190">
        <v>28.332999999999998</v>
      </c>
      <c r="AE190">
        <v>27.896999999999998</v>
      </c>
      <c r="AF190">
        <v>27.472999999999999</v>
      </c>
      <c r="AG190">
        <v>27.056000000000001</v>
      </c>
      <c r="AH190">
        <v>26.648</v>
      </c>
      <c r="AI190">
        <v>26.254999999999999</v>
      </c>
      <c r="AJ190">
        <v>25.890999999999998</v>
      </c>
      <c r="AK190">
        <v>25.562000000000001</v>
      </c>
      <c r="AL190">
        <v>25.271999999999998</v>
      </c>
      <c r="AM190">
        <v>25.015999999999998</v>
      </c>
      <c r="AN190">
        <v>24.780999999999999</v>
      </c>
      <c r="AO190">
        <v>24.55</v>
      </c>
      <c r="AP190">
        <v>24.308</v>
      </c>
      <c r="AQ190">
        <v>24.044</v>
      </c>
      <c r="AR190">
        <v>23.757999999999999</v>
      </c>
      <c r="AS190">
        <v>23.452000000000002</v>
      </c>
      <c r="AT190">
        <v>23.138999999999999</v>
      </c>
      <c r="AU190">
        <v>22.832000000000001</v>
      </c>
      <c r="AV190">
        <v>22.542999999999999</v>
      </c>
      <c r="AW190">
        <v>22.277999999999999</v>
      </c>
      <c r="AX190">
        <v>22.04</v>
      </c>
      <c r="AY190">
        <v>21.83</v>
      </c>
      <c r="AZ190">
        <v>21.64</v>
      </c>
      <c r="BA190">
        <v>21.46</v>
      </c>
      <c r="BB190">
        <v>21.285</v>
      </c>
      <c r="BC190">
        <v>21.102</v>
      </c>
      <c r="BD190">
        <v>20.902000000000001</v>
      </c>
      <c r="BE190">
        <v>20.678000000000001</v>
      </c>
      <c r="BF190">
        <v>20.428999999999998</v>
      </c>
      <c r="BG190">
        <v>20.155000000000001</v>
      </c>
      <c r="BH190">
        <v>19.863</v>
      </c>
      <c r="BI190">
        <v>19.562000000000001</v>
      </c>
      <c r="BJ190">
        <v>19.263000000000002</v>
      </c>
      <c r="BK190">
        <v>18.975999999999999</v>
      </c>
      <c r="BL190">
        <v>18.704999999999998</v>
      </c>
    </row>
    <row r="191" spans="1:64" x14ac:dyDescent="0.2">
      <c r="A191" t="s">
        <v>632</v>
      </c>
      <c r="B191" t="s">
        <v>633</v>
      </c>
      <c r="C191" t="s">
        <v>795</v>
      </c>
      <c r="D191" t="s">
        <v>796</v>
      </c>
      <c r="E191">
        <v>46.923000000000002</v>
      </c>
      <c r="F191">
        <v>46.643000000000001</v>
      </c>
      <c r="G191">
        <v>46.311999999999998</v>
      </c>
      <c r="H191">
        <v>45.929000000000002</v>
      </c>
      <c r="I191">
        <v>45.494</v>
      </c>
      <c r="J191">
        <v>45.014000000000003</v>
      </c>
      <c r="K191">
        <v>44.494999999999997</v>
      </c>
      <c r="L191">
        <v>43.948</v>
      </c>
      <c r="M191">
        <v>43.383000000000003</v>
      </c>
      <c r="N191">
        <v>42.805999999999997</v>
      </c>
      <c r="O191">
        <v>42.219000000000001</v>
      </c>
      <c r="P191">
        <v>41.62</v>
      </c>
      <c r="Q191">
        <v>41.008000000000003</v>
      </c>
      <c r="R191">
        <v>40.381</v>
      </c>
      <c r="S191">
        <v>39.746000000000002</v>
      </c>
      <c r="T191">
        <v>39.109000000000002</v>
      </c>
      <c r="U191">
        <v>38.476999999999997</v>
      </c>
      <c r="V191">
        <v>37.854999999999997</v>
      </c>
      <c r="W191">
        <v>37.249000000000002</v>
      </c>
      <c r="X191">
        <v>36.661000000000001</v>
      </c>
      <c r="Y191">
        <v>36.1</v>
      </c>
      <c r="Z191">
        <v>35.57</v>
      </c>
      <c r="AA191">
        <v>35.067</v>
      </c>
      <c r="AB191">
        <v>34.582000000000001</v>
      </c>
      <c r="AC191">
        <v>34.106999999999999</v>
      </c>
      <c r="AD191">
        <v>33.625999999999998</v>
      </c>
      <c r="AE191">
        <v>33.122</v>
      </c>
      <c r="AF191">
        <v>32.582999999999998</v>
      </c>
      <c r="AG191">
        <v>31.998999999999999</v>
      </c>
      <c r="AH191">
        <v>31.366</v>
      </c>
      <c r="AI191">
        <v>30.677</v>
      </c>
      <c r="AJ191">
        <v>29.928999999999998</v>
      </c>
      <c r="AK191">
        <v>29.135999999999999</v>
      </c>
      <c r="AL191">
        <v>28.315999999999999</v>
      </c>
      <c r="AM191">
        <v>27.486000000000001</v>
      </c>
      <c r="AN191">
        <v>26.667000000000002</v>
      </c>
      <c r="AO191">
        <v>25.876999999999999</v>
      </c>
      <c r="AP191">
        <v>25.132000000000001</v>
      </c>
      <c r="AQ191">
        <v>24.448</v>
      </c>
      <c r="AR191">
        <v>23.838999999999999</v>
      </c>
      <c r="AS191">
        <v>23.327999999999999</v>
      </c>
      <c r="AT191">
        <v>22.934999999999999</v>
      </c>
      <c r="AU191">
        <v>22.65</v>
      </c>
      <c r="AV191">
        <v>22.452999999999999</v>
      </c>
      <c r="AW191">
        <v>22.32</v>
      </c>
      <c r="AX191">
        <v>22.204000000000001</v>
      </c>
      <c r="AY191">
        <v>22.052</v>
      </c>
      <c r="AZ191">
        <v>21.827999999999999</v>
      </c>
      <c r="BA191">
        <v>21.512</v>
      </c>
      <c r="BB191">
        <v>21.103000000000002</v>
      </c>
      <c r="BC191">
        <v>20.620999999999999</v>
      </c>
      <c r="BD191">
        <v>20.109000000000002</v>
      </c>
      <c r="BE191">
        <v>19.617000000000001</v>
      </c>
      <c r="BF191">
        <v>19.184999999999999</v>
      </c>
      <c r="BG191">
        <v>18.827000000000002</v>
      </c>
      <c r="BH191">
        <v>18.544</v>
      </c>
      <c r="BI191">
        <v>18.323</v>
      </c>
      <c r="BJ191">
        <v>18.134</v>
      </c>
      <c r="BK191">
        <v>17.949000000000002</v>
      </c>
      <c r="BL191">
        <v>17.756</v>
      </c>
    </row>
    <row r="192" spans="1:64" x14ac:dyDescent="0.2">
      <c r="A192" t="s">
        <v>634</v>
      </c>
      <c r="B192" t="s">
        <v>635</v>
      </c>
      <c r="C192" t="s">
        <v>795</v>
      </c>
      <c r="D192" t="s">
        <v>796</v>
      </c>
      <c r="E192">
        <v>44.302</v>
      </c>
      <c r="F192">
        <v>43.77</v>
      </c>
      <c r="G192">
        <v>43.238999999999997</v>
      </c>
      <c r="H192">
        <v>42.707999999999998</v>
      </c>
      <c r="I192">
        <v>42.179000000000002</v>
      </c>
      <c r="J192">
        <v>41.652000000000001</v>
      </c>
      <c r="K192">
        <v>41.128</v>
      </c>
      <c r="L192">
        <v>40.612000000000002</v>
      </c>
      <c r="M192">
        <v>40.112000000000002</v>
      </c>
      <c r="N192">
        <v>39.636000000000003</v>
      </c>
      <c r="O192">
        <v>39.197000000000003</v>
      </c>
      <c r="P192">
        <v>38.81</v>
      </c>
      <c r="Q192">
        <v>38.479999999999997</v>
      </c>
      <c r="R192">
        <v>38.204000000000001</v>
      </c>
      <c r="S192">
        <v>37.972999999999999</v>
      </c>
      <c r="T192">
        <v>37.771000000000001</v>
      </c>
      <c r="U192">
        <v>37.578000000000003</v>
      </c>
      <c r="V192">
        <v>37.372</v>
      </c>
      <c r="W192">
        <v>37.137999999999998</v>
      </c>
      <c r="X192">
        <v>36.869</v>
      </c>
      <c r="Y192">
        <v>36.567</v>
      </c>
      <c r="Z192">
        <v>36.241999999999997</v>
      </c>
      <c r="AA192">
        <v>35.911000000000001</v>
      </c>
      <c r="AB192">
        <v>35.582999999999998</v>
      </c>
      <c r="AC192">
        <v>35.261000000000003</v>
      </c>
      <c r="AD192">
        <v>34.936</v>
      </c>
      <c r="AE192">
        <v>34.6</v>
      </c>
      <c r="AF192">
        <v>34.241</v>
      </c>
      <c r="AG192">
        <v>33.856000000000002</v>
      </c>
      <c r="AH192">
        <v>33.445999999999998</v>
      </c>
      <c r="AI192">
        <v>33.020000000000003</v>
      </c>
      <c r="AJ192">
        <v>32.587000000000003</v>
      </c>
      <c r="AK192">
        <v>32.161999999999999</v>
      </c>
      <c r="AL192">
        <v>31.754000000000001</v>
      </c>
      <c r="AM192">
        <v>31.369</v>
      </c>
      <c r="AN192">
        <v>31.015999999999998</v>
      </c>
      <c r="AO192">
        <v>30.7</v>
      </c>
      <c r="AP192">
        <v>30.414999999999999</v>
      </c>
      <c r="AQ192">
        <v>30.148</v>
      </c>
      <c r="AR192">
        <v>29.887</v>
      </c>
      <c r="AS192">
        <v>29.606000000000002</v>
      </c>
      <c r="AT192">
        <v>29.279</v>
      </c>
      <c r="AU192">
        <v>28.89</v>
      </c>
      <c r="AV192">
        <v>28.436</v>
      </c>
      <c r="AW192">
        <v>27.922000000000001</v>
      </c>
      <c r="AX192">
        <v>27.372</v>
      </c>
      <c r="AY192">
        <v>26.823</v>
      </c>
      <c r="AZ192">
        <v>26.306999999999999</v>
      </c>
      <c r="BA192">
        <v>25.841000000000001</v>
      </c>
      <c r="BB192">
        <v>25.422000000000001</v>
      </c>
      <c r="BC192">
        <v>25.024000000000001</v>
      </c>
      <c r="BD192">
        <v>24.602</v>
      </c>
      <c r="BE192">
        <v>24.12</v>
      </c>
      <c r="BF192">
        <v>23.562000000000001</v>
      </c>
      <c r="BG192">
        <v>22.934999999999999</v>
      </c>
      <c r="BH192">
        <v>22.273</v>
      </c>
      <c r="BI192">
        <v>21.623000000000001</v>
      </c>
      <c r="BJ192">
        <v>21.036000000000001</v>
      </c>
      <c r="BK192">
        <v>20.545999999999999</v>
      </c>
      <c r="BL192">
        <v>20.166</v>
      </c>
    </row>
    <row r="193" spans="1:64" x14ac:dyDescent="0.2">
      <c r="A193" t="s">
        <v>636</v>
      </c>
      <c r="B193" t="s">
        <v>637</v>
      </c>
      <c r="C193" t="s">
        <v>795</v>
      </c>
      <c r="D193" t="s">
        <v>796</v>
      </c>
      <c r="AI193">
        <v>21.6</v>
      </c>
      <c r="AJ193">
        <v>22.3</v>
      </c>
      <c r="AK193">
        <v>23.6</v>
      </c>
      <c r="AL193">
        <v>21.7</v>
      </c>
      <c r="AM193">
        <v>22.3</v>
      </c>
      <c r="AN193">
        <v>23.2</v>
      </c>
      <c r="AO193">
        <v>20.2</v>
      </c>
      <c r="AP193">
        <v>18.3</v>
      </c>
      <c r="AQ193">
        <v>15.1</v>
      </c>
      <c r="AR193">
        <v>13.2</v>
      </c>
      <c r="AS193">
        <v>14.5</v>
      </c>
      <c r="AT193">
        <v>15.3</v>
      </c>
      <c r="AU193">
        <v>13</v>
      </c>
      <c r="AV193">
        <v>15.4</v>
      </c>
      <c r="AW193">
        <v>12.6</v>
      </c>
      <c r="AX193">
        <v>14</v>
      </c>
      <c r="AY193">
        <v>12</v>
      </c>
      <c r="AZ193">
        <v>13.8</v>
      </c>
      <c r="BA193">
        <v>14.5</v>
      </c>
      <c r="BB193">
        <v>13.3</v>
      </c>
      <c r="BC193">
        <v>11.9</v>
      </c>
      <c r="BD193">
        <v>11.8</v>
      </c>
      <c r="BE193">
        <v>15.3</v>
      </c>
      <c r="BF193">
        <v>13</v>
      </c>
      <c r="BG193">
        <v>13.7</v>
      </c>
      <c r="BH193">
        <v>13.7</v>
      </c>
      <c r="BI193">
        <v>12</v>
      </c>
      <c r="BJ193">
        <v>12.4</v>
      </c>
      <c r="BK193">
        <v>14</v>
      </c>
      <c r="BL193">
        <v>11.2</v>
      </c>
    </row>
    <row r="194" spans="1:64" x14ac:dyDescent="0.2">
      <c r="A194" t="s">
        <v>638</v>
      </c>
      <c r="B194" t="s">
        <v>639</v>
      </c>
      <c r="C194" t="s">
        <v>795</v>
      </c>
      <c r="D194" t="s">
        <v>796</v>
      </c>
      <c r="E194">
        <v>42.433999999999997</v>
      </c>
      <c r="F194">
        <v>42.311</v>
      </c>
      <c r="G194">
        <v>42.177</v>
      </c>
      <c r="H194">
        <v>42.033999999999999</v>
      </c>
      <c r="I194">
        <v>41.887</v>
      </c>
      <c r="J194">
        <v>41.743000000000002</v>
      </c>
      <c r="K194">
        <v>41.609000000000002</v>
      </c>
      <c r="L194">
        <v>41.491</v>
      </c>
      <c r="M194">
        <v>41.387999999999998</v>
      </c>
      <c r="N194">
        <v>41.301000000000002</v>
      </c>
      <c r="O194">
        <v>41.226999999999997</v>
      </c>
      <c r="P194">
        <v>41.164000000000001</v>
      </c>
      <c r="Q194">
        <v>41.101999999999997</v>
      </c>
      <c r="R194">
        <v>41.029000000000003</v>
      </c>
      <c r="S194">
        <v>40.935000000000002</v>
      </c>
      <c r="T194">
        <v>40.808999999999997</v>
      </c>
      <c r="U194">
        <v>40.64</v>
      </c>
      <c r="V194">
        <v>40.423000000000002</v>
      </c>
      <c r="W194">
        <v>40.155999999999999</v>
      </c>
      <c r="X194">
        <v>39.835999999999999</v>
      </c>
      <c r="Y194">
        <v>39.457999999999998</v>
      </c>
      <c r="Z194">
        <v>39.015999999999998</v>
      </c>
      <c r="AA194">
        <v>38.518999999999998</v>
      </c>
      <c r="AB194">
        <v>37.984000000000002</v>
      </c>
      <c r="AC194">
        <v>37.427999999999997</v>
      </c>
      <c r="AD194">
        <v>36.872999999999998</v>
      </c>
      <c r="AE194">
        <v>36.344000000000001</v>
      </c>
      <c r="AF194">
        <v>35.859000000000002</v>
      </c>
      <c r="AG194">
        <v>35.433</v>
      </c>
      <c r="AH194">
        <v>35.079000000000001</v>
      </c>
      <c r="AI194">
        <v>34.813000000000002</v>
      </c>
      <c r="AJ194">
        <v>34.643999999999998</v>
      </c>
      <c r="AK194">
        <v>34.558</v>
      </c>
      <c r="AL194">
        <v>34.533999999999999</v>
      </c>
      <c r="AM194">
        <v>34.549999999999997</v>
      </c>
      <c r="AN194">
        <v>34.576999999999998</v>
      </c>
      <c r="AO194">
        <v>34.581000000000003</v>
      </c>
      <c r="AP194">
        <v>34.539000000000001</v>
      </c>
      <c r="AQ194">
        <v>34.432000000000002</v>
      </c>
      <c r="AR194">
        <v>34.25</v>
      </c>
      <c r="AS194">
        <v>33.993000000000002</v>
      </c>
      <c r="AT194">
        <v>33.670999999999999</v>
      </c>
      <c r="AU194">
        <v>33.31</v>
      </c>
      <c r="AV194">
        <v>32.93</v>
      </c>
      <c r="AW194">
        <v>32.539000000000001</v>
      </c>
      <c r="AX194">
        <v>32.142000000000003</v>
      </c>
      <c r="AY194">
        <v>31.734000000000002</v>
      </c>
      <c r="AZ194">
        <v>31.312999999999999</v>
      </c>
      <c r="BA194">
        <v>30.876000000000001</v>
      </c>
      <c r="BB194">
        <v>30.431000000000001</v>
      </c>
      <c r="BC194">
        <v>29.984999999999999</v>
      </c>
      <c r="BD194">
        <v>29.545999999999999</v>
      </c>
      <c r="BE194">
        <v>29.123000000000001</v>
      </c>
      <c r="BF194">
        <v>28.721</v>
      </c>
      <c r="BG194">
        <v>28.344000000000001</v>
      </c>
      <c r="BH194">
        <v>27.992999999999999</v>
      </c>
      <c r="BI194">
        <v>27.669</v>
      </c>
      <c r="BJ194">
        <v>27.364000000000001</v>
      </c>
      <c r="BK194">
        <v>27.073</v>
      </c>
      <c r="BL194">
        <v>26.792999999999999</v>
      </c>
    </row>
    <row r="195" spans="1:64" x14ac:dyDescent="0.2">
      <c r="A195" t="s">
        <v>640</v>
      </c>
      <c r="B195" t="s">
        <v>641</v>
      </c>
      <c r="C195" t="s">
        <v>795</v>
      </c>
      <c r="D195" t="s">
        <v>796</v>
      </c>
      <c r="E195">
        <v>22.6</v>
      </c>
      <c r="F195">
        <v>20.9</v>
      </c>
      <c r="G195">
        <v>19.8</v>
      </c>
      <c r="H195">
        <v>19.2</v>
      </c>
      <c r="I195">
        <v>18.100000000000001</v>
      </c>
      <c r="J195">
        <v>17.399999999999999</v>
      </c>
      <c r="K195">
        <v>16.8</v>
      </c>
      <c r="L195">
        <v>16.3</v>
      </c>
      <c r="M195">
        <v>16.3</v>
      </c>
      <c r="N195">
        <v>16.399999999999999</v>
      </c>
      <c r="O195">
        <v>16.8</v>
      </c>
      <c r="P195">
        <v>17.2</v>
      </c>
      <c r="Q195">
        <v>17.5</v>
      </c>
      <c r="R195">
        <v>18</v>
      </c>
      <c r="S195">
        <v>18.5</v>
      </c>
      <c r="T195">
        <v>19</v>
      </c>
      <c r="U195">
        <v>19.600000000000001</v>
      </c>
      <c r="V195">
        <v>19.2</v>
      </c>
      <c r="W195">
        <v>19.100000000000001</v>
      </c>
      <c r="X195">
        <v>19.600000000000001</v>
      </c>
      <c r="Y195">
        <v>19.600000000000001</v>
      </c>
      <c r="Z195">
        <v>19</v>
      </c>
      <c r="AA195">
        <v>19.5</v>
      </c>
      <c r="AB195">
        <v>19.8</v>
      </c>
      <c r="AC195">
        <v>19</v>
      </c>
      <c r="AD195">
        <v>18.3</v>
      </c>
      <c r="AE195">
        <v>17</v>
      </c>
      <c r="AF195">
        <v>16.100000000000001</v>
      </c>
      <c r="AG195">
        <v>15.6</v>
      </c>
      <c r="AH195">
        <v>14.9</v>
      </c>
      <c r="AI195">
        <v>14.4</v>
      </c>
      <c r="AJ195">
        <v>14.3</v>
      </c>
      <c r="AK195">
        <v>13.4</v>
      </c>
      <c r="AL195">
        <v>12.9</v>
      </c>
      <c r="AM195">
        <v>12.5</v>
      </c>
      <c r="AN195">
        <v>11.2</v>
      </c>
      <c r="AO195">
        <v>11.1</v>
      </c>
      <c r="AP195">
        <v>10.7</v>
      </c>
      <c r="AQ195">
        <v>10.199999999999999</v>
      </c>
      <c r="AR195">
        <v>9.9</v>
      </c>
      <c r="AS195">
        <v>9.9</v>
      </c>
      <c r="AT195">
        <v>9.6</v>
      </c>
      <c r="AU195">
        <v>9.3000000000000007</v>
      </c>
      <c r="AV195">
        <v>9.1999999999999993</v>
      </c>
      <c r="AW195">
        <v>9.3000000000000007</v>
      </c>
      <c r="AX195">
        <v>9.5</v>
      </c>
      <c r="AY195">
        <v>9.8000000000000007</v>
      </c>
      <c r="AZ195">
        <v>10.199999999999999</v>
      </c>
      <c r="BA195">
        <v>10.9</v>
      </c>
      <c r="BB195">
        <v>10.9</v>
      </c>
      <c r="BC195">
        <v>10.9</v>
      </c>
      <c r="BD195">
        <v>10.199999999999999</v>
      </c>
      <c r="BE195">
        <v>10.1</v>
      </c>
      <c r="BF195">
        <v>9.6999999999999993</v>
      </c>
      <c r="BG195">
        <v>9.9</v>
      </c>
      <c r="BH195">
        <v>9.6999999999999993</v>
      </c>
      <c r="BI195">
        <v>10.1</v>
      </c>
      <c r="BJ195">
        <v>10.6</v>
      </c>
      <c r="BK195">
        <v>10.199999999999999</v>
      </c>
      <c r="BL195">
        <v>9.9</v>
      </c>
    </row>
    <row r="196" spans="1:64" x14ac:dyDescent="0.2">
      <c r="A196" t="s">
        <v>642</v>
      </c>
      <c r="B196" t="s">
        <v>643</v>
      </c>
      <c r="C196" t="s">
        <v>795</v>
      </c>
      <c r="D196" t="s">
        <v>796</v>
      </c>
      <c r="E196">
        <v>47.726478827136241</v>
      </c>
      <c r="F196">
        <v>47.73813613744958</v>
      </c>
      <c r="G196">
        <v>47.753302320020467</v>
      </c>
      <c r="H196">
        <v>47.769565217155524</v>
      </c>
      <c r="I196">
        <v>47.784772183489594</v>
      </c>
      <c r="J196">
        <v>47.798830449998164</v>
      </c>
      <c r="K196">
        <v>47.812902950455644</v>
      </c>
      <c r="L196">
        <v>47.827903609155072</v>
      </c>
      <c r="M196">
        <v>47.844243335885864</v>
      </c>
      <c r="N196">
        <v>47.860089555965999</v>
      </c>
      <c r="O196">
        <v>47.874492193877188</v>
      </c>
      <c r="P196">
        <v>47.886197025737381</v>
      </c>
      <c r="Q196">
        <v>47.891925836372373</v>
      </c>
      <c r="R196">
        <v>47.887952248744185</v>
      </c>
      <c r="S196">
        <v>47.869596457362007</v>
      </c>
      <c r="T196">
        <v>47.832348789020195</v>
      </c>
      <c r="U196">
        <v>47.773222447493836</v>
      </c>
      <c r="V196">
        <v>47.691659301217918</v>
      </c>
      <c r="W196">
        <v>47.588498466770901</v>
      </c>
      <c r="X196">
        <v>47.464749083059068</v>
      </c>
      <c r="Y196">
        <v>47.321702777886735</v>
      </c>
      <c r="Z196">
        <v>47.160232298146241</v>
      </c>
      <c r="AA196">
        <v>46.982731440178988</v>
      </c>
      <c r="AB196">
        <v>46.79197250463401</v>
      </c>
      <c r="AC196">
        <v>46.590690866877253</v>
      </c>
      <c r="AD196">
        <v>46.379968817205963</v>
      </c>
      <c r="AE196">
        <v>46.159306660115291</v>
      </c>
      <c r="AF196">
        <v>45.929027145578374</v>
      </c>
      <c r="AG196">
        <v>45.691109414891798</v>
      </c>
      <c r="AH196">
        <v>45.448735065570283</v>
      </c>
      <c r="AI196">
        <v>45.209392474641383</v>
      </c>
      <c r="AJ196">
        <v>44.982546985566962</v>
      </c>
      <c r="AK196">
        <v>44.774209314187587</v>
      </c>
      <c r="AL196">
        <v>44.586786837181599</v>
      </c>
      <c r="AM196">
        <v>44.419777797151767</v>
      </c>
      <c r="AN196">
        <v>44.269104319217142</v>
      </c>
      <c r="AO196">
        <v>44.129562425165339</v>
      </c>
      <c r="AP196">
        <v>43.991940467473569</v>
      </c>
      <c r="AQ196">
        <v>43.848713308174325</v>
      </c>
      <c r="AR196">
        <v>43.694140743307514</v>
      </c>
      <c r="AS196">
        <v>43.52502298566629</v>
      </c>
      <c r="AT196">
        <v>43.339291060352927</v>
      </c>
      <c r="AU196">
        <v>43.137091249726907</v>
      </c>
      <c r="AV196">
        <v>42.916403287667514</v>
      </c>
      <c r="AW196">
        <v>42.673836856814717</v>
      </c>
      <c r="AX196">
        <v>42.404761332660435</v>
      </c>
      <c r="AY196">
        <v>42.105901857081037</v>
      </c>
      <c r="AZ196">
        <v>41.77597902172198</v>
      </c>
      <c r="BA196">
        <v>41.414292614024625</v>
      </c>
      <c r="BB196">
        <v>41.020375625781426</v>
      </c>
      <c r="BC196">
        <v>40.591899217380195</v>
      </c>
      <c r="BD196">
        <v>40.127038160582174</v>
      </c>
      <c r="BE196">
        <v>39.631099061980045</v>
      </c>
      <c r="BF196">
        <v>39.112300230018427</v>
      </c>
      <c r="BG196">
        <v>38.580641339049741</v>
      </c>
      <c r="BH196">
        <v>38.048210000730563</v>
      </c>
      <c r="BI196">
        <v>37.526783341388047</v>
      </c>
      <c r="BJ196">
        <v>37.023778426006317</v>
      </c>
      <c r="BK196">
        <v>36.544959149227751</v>
      </c>
      <c r="BL196">
        <v>36.093538782536164</v>
      </c>
    </row>
    <row r="197" spans="1:64" x14ac:dyDescent="0.2">
      <c r="A197" t="s">
        <v>644</v>
      </c>
      <c r="B197" t="s">
        <v>645</v>
      </c>
      <c r="C197" t="s">
        <v>795</v>
      </c>
      <c r="D197" t="s">
        <v>796</v>
      </c>
      <c r="E197">
        <v>32.4</v>
      </c>
      <c r="F197">
        <v>31.4</v>
      </c>
      <c r="G197">
        <v>31.3</v>
      </c>
      <c r="H197">
        <v>31</v>
      </c>
      <c r="I197">
        <v>31</v>
      </c>
      <c r="J197">
        <v>30.7</v>
      </c>
      <c r="K197">
        <v>28.9</v>
      </c>
      <c r="L197">
        <v>26.7</v>
      </c>
      <c r="M197">
        <v>25.5</v>
      </c>
      <c r="N197">
        <v>24.9</v>
      </c>
      <c r="O197">
        <v>24.8</v>
      </c>
      <c r="P197">
        <v>25.6</v>
      </c>
      <c r="Q197">
        <v>24</v>
      </c>
      <c r="R197">
        <v>23.3</v>
      </c>
      <c r="S197">
        <v>24.3</v>
      </c>
      <c r="T197">
        <v>23.8</v>
      </c>
      <c r="U197">
        <v>24.2</v>
      </c>
      <c r="V197">
        <v>24.5</v>
      </c>
      <c r="W197">
        <v>24.1</v>
      </c>
      <c r="X197">
        <v>23.4</v>
      </c>
      <c r="Y197">
        <v>22.8</v>
      </c>
      <c r="Z197">
        <v>22</v>
      </c>
      <c r="AA197">
        <v>21.05</v>
      </c>
      <c r="AB197">
        <v>20.100000000000001</v>
      </c>
      <c r="AC197">
        <v>19.3</v>
      </c>
      <c r="AD197">
        <v>19.399999999999999</v>
      </c>
      <c r="AE197">
        <v>19.45</v>
      </c>
      <c r="AF197">
        <v>19.5</v>
      </c>
      <c r="AG197">
        <v>19.3</v>
      </c>
      <c r="AH197">
        <v>19.100000000000001</v>
      </c>
      <c r="AI197">
        <v>18.5</v>
      </c>
      <c r="AJ197">
        <v>18.100000000000001</v>
      </c>
      <c r="AK197">
        <v>17.8</v>
      </c>
      <c r="AL197">
        <v>17.899999999999999</v>
      </c>
      <c r="AM197">
        <v>17.5</v>
      </c>
      <c r="AN197">
        <v>17</v>
      </c>
      <c r="AO197">
        <v>16.899999999999999</v>
      </c>
      <c r="AP197">
        <v>16.2</v>
      </c>
      <c r="AQ197">
        <v>15.7</v>
      </c>
      <c r="AR197">
        <v>15.6</v>
      </c>
      <c r="AS197">
        <v>15.59</v>
      </c>
      <c r="AT197">
        <v>14.59</v>
      </c>
      <c r="AU197">
        <v>13.7</v>
      </c>
      <c r="AV197">
        <v>13.1</v>
      </c>
      <c r="AW197">
        <v>13.16</v>
      </c>
      <c r="AX197">
        <v>12.96</v>
      </c>
      <c r="AY197">
        <v>12.41</v>
      </c>
      <c r="AZ197">
        <v>11.86</v>
      </c>
      <c r="BA197">
        <v>11.79</v>
      </c>
      <c r="BB197">
        <v>11.72</v>
      </c>
      <c r="BC197">
        <v>11.3</v>
      </c>
      <c r="BD197">
        <v>11.1</v>
      </c>
      <c r="BE197">
        <v>10.6</v>
      </c>
      <c r="BF197">
        <v>10.1</v>
      </c>
      <c r="BG197">
        <v>9.6999999999999993</v>
      </c>
      <c r="BH197">
        <v>9</v>
      </c>
      <c r="BI197">
        <v>8.3000000000000007</v>
      </c>
      <c r="BJ197">
        <v>7.3</v>
      </c>
      <c r="BK197">
        <v>6.7</v>
      </c>
      <c r="BL197">
        <v>6.4</v>
      </c>
    </row>
    <row r="198" spans="1:64" x14ac:dyDescent="0.2">
      <c r="A198" t="s">
        <v>646</v>
      </c>
      <c r="B198" t="s">
        <v>647</v>
      </c>
      <c r="C198" t="s">
        <v>795</v>
      </c>
      <c r="D198" t="s">
        <v>796</v>
      </c>
      <c r="E198">
        <v>37.139000000000003</v>
      </c>
      <c r="F198">
        <v>35.904000000000003</v>
      </c>
      <c r="G198">
        <v>34.975000000000001</v>
      </c>
      <c r="H198">
        <v>34.581000000000003</v>
      </c>
      <c r="I198">
        <v>34.79</v>
      </c>
      <c r="J198">
        <v>35.506999999999998</v>
      </c>
      <c r="K198">
        <v>36.485999999999997</v>
      </c>
      <c r="L198">
        <v>37.343000000000004</v>
      </c>
      <c r="M198">
        <v>37.774000000000001</v>
      </c>
      <c r="N198">
        <v>37.655999999999999</v>
      </c>
      <c r="O198">
        <v>36.881</v>
      </c>
      <c r="P198">
        <v>35.418999999999997</v>
      </c>
      <c r="Q198">
        <v>33.436999999999998</v>
      </c>
      <c r="R198">
        <v>31.137</v>
      </c>
      <c r="S198">
        <v>28.672999999999998</v>
      </c>
      <c r="T198">
        <v>26.268999999999998</v>
      </c>
      <c r="U198">
        <v>24.155000000000001</v>
      </c>
      <c r="V198">
        <v>22.47</v>
      </c>
      <c r="W198">
        <v>21.292999999999999</v>
      </c>
      <c r="X198">
        <v>20.646999999999998</v>
      </c>
      <c r="Y198">
        <v>20.471</v>
      </c>
      <c r="Z198">
        <v>20.620999999999999</v>
      </c>
      <c r="AA198">
        <v>20.887</v>
      </c>
      <c r="AB198">
        <v>21.1</v>
      </c>
      <c r="AC198">
        <v>21.19</v>
      </c>
      <c r="AD198">
        <v>21.138000000000002</v>
      </c>
      <c r="AE198">
        <v>20.986000000000001</v>
      </c>
      <c r="AF198">
        <v>20.824000000000002</v>
      </c>
      <c r="AG198">
        <v>20.718</v>
      </c>
      <c r="AH198">
        <v>20.667999999999999</v>
      </c>
      <c r="AI198">
        <v>20.657</v>
      </c>
      <c r="AJ198">
        <v>20.651</v>
      </c>
      <c r="AK198">
        <v>20.609000000000002</v>
      </c>
      <c r="AL198">
        <v>20.498999999999999</v>
      </c>
      <c r="AM198">
        <v>20.308</v>
      </c>
      <c r="AN198">
        <v>20.033999999999999</v>
      </c>
      <c r="AO198">
        <v>19.686</v>
      </c>
      <c r="AP198">
        <v>19.289000000000001</v>
      </c>
      <c r="AQ198">
        <v>18.866</v>
      </c>
      <c r="AR198">
        <v>18.425999999999998</v>
      </c>
      <c r="AS198">
        <v>17.972999999999999</v>
      </c>
      <c r="AT198">
        <v>17.501999999999999</v>
      </c>
      <c r="AU198">
        <v>17.010999999999999</v>
      </c>
      <c r="AV198">
        <v>16.507999999999999</v>
      </c>
      <c r="AW198">
        <v>16.006</v>
      </c>
      <c r="AX198">
        <v>15.526999999999999</v>
      </c>
      <c r="AY198">
        <v>15.092000000000001</v>
      </c>
      <c r="AZ198">
        <v>14.717000000000001</v>
      </c>
      <c r="BA198">
        <v>14.411</v>
      </c>
      <c r="BB198">
        <v>14.179</v>
      </c>
      <c r="BC198">
        <v>14.021000000000001</v>
      </c>
      <c r="BD198">
        <v>13.933</v>
      </c>
      <c r="BE198">
        <v>13.895</v>
      </c>
      <c r="BF198">
        <v>13.888</v>
      </c>
      <c r="BG198">
        <v>13.897</v>
      </c>
      <c r="BH198">
        <v>13.91</v>
      </c>
      <c r="BI198">
        <v>13.916</v>
      </c>
      <c r="BJ198">
        <v>13.91</v>
      </c>
      <c r="BK198">
        <v>13.89</v>
      </c>
      <c r="BL198">
        <v>13.848000000000001</v>
      </c>
    </row>
    <row r="199" spans="1:64" x14ac:dyDescent="0.2">
      <c r="A199" t="s">
        <v>648</v>
      </c>
      <c r="B199" t="s">
        <v>649</v>
      </c>
      <c r="C199" t="s">
        <v>795</v>
      </c>
      <c r="D199" t="s">
        <v>796</v>
      </c>
      <c r="E199">
        <v>24.1</v>
      </c>
      <c r="F199">
        <v>24.4</v>
      </c>
      <c r="G199">
        <v>24.5</v>
      </c>
      <c r="H199">
        <v>23.5</v>
      </c>
      <c r="I199">
        <v>24</v>
      </c>
      <c r="J199">
        <v>23.4</v>
      </c>
      <c r="K199">
        <v>23.2</v>
      </c>
      <c r="L199">
        <v>22.8</v>
      </c>
      <c r="M199">
        <v>22.1</v>
      </c>
      <c r="N199">
        <v>21.7</v>
      </c>
      <c r="O199">
        <v>20.8</v>
      </c>
      <c r="P199">
        <v>21</v>
      </c>
      <c r="Q199">
        <v>20.2</v>
      </c>
      <c r="R199">
        <v>20</v>
      </c>
      <c r="S199">
        <v>19.600000000000001</v>
      </c>
      <c r="T199">
        <v>19.8</v>
      </c>
      <c r="U199">
        <v>20</v>
      </c>
      <c r="V199">
        <v>19.100000000000001</v>
      </c>
      <c r="W199">
        <v>17.5</v>
      </c>
      <c r="X199">
        <v>16.600000000000001</v>
      </c>
      <c r="Y199">
        <v>16.2</v>
      </c>
      <c r="Z199">
        <v>15.4</v>
      </c>
      <c r="AA199">
        <v>15.2</v>
      </c>
      <c r="AB199">
        <v>14.5</v>
      </c>
      <c r="AC199">
        <v>14.3</v>
      </c>
      <c r="AD199">
        <v>13</v>
      </c>
      <c r="AE199">
        <v>12.6</v>
      </c>
      <c r="AF199">
        <v>12.3</v>
      </c>
      <c r="AG199">
        <v>12.2</v>
      </c>
      <c r="AH199">
        <v>11.8</v>
      </c>
      <c r="AI199">
        <v>11.7</v>
      </c>
      <c r="AJ199">
        <v>11.7</v>
      </c>
      <c r="AK199">
        <v>11.5</v>
      </c>
      <c r="AL199">
        <v>11.4</v>
      </c>
      <c r="AM199">
        <v>10.9</v>
      </c>
      <c r="AN199">
        <v>10.7</v>
      </c>
      <c r="AO199">
        <v>11</v>
      </c>
      <c r="AP199">
        <v>11.2</v>
      </c>
      <c r="AQ199">
        <v>11.2</v>
      </c>
      <c r="AR199">
        <v>11.4</v>
      </c>
      <c r="AS199">
        <v>11.7</v>
      </c>
      <c r="AT199">
        <v>10.9</v>
      </c>
      <c r="AU199">
        <v>11</v>
      </c>
      <c r="AV199">
        <v>10.8</v>
      </c>
      <c r="AW199">
        <v>10.4</v>
      </c>
      <c r="AX199">
        <v>10.4</v>
      </c>
      <c r="AY199">
        <v>10</v>
      </c>
      <c r="AZ199">
        <v>9.6999999999999993</v>
      </c>
      <c r="BA199">
        <v>9.9</v>
      </c>
      <c r="BB199">
        <v>9.4</v>
      </c>
      <c r="BC199">
        <v>9.6</v>
      </c>
      <c r="BD199">
        <v>9.1999999999999993</v>
      </c>
      <c r="BE199">
        <v>8.5</v>
      </c>
      <c r="BF199">
        <v>7.9</v>
      </c>
      <c r="BG199">
        <v>7.9</v>
      </c>
      <c r="BH199">
        <v>8.3000000000000007</v>
      </c>
      <c r="BI199">
        <v>8.4</v>
      </c>
      <c r="BJ199">
        <v>8.4</v>
      </c>
      <c r="BK199">
        <v>8.5</v>
      </c>
      <c r="BL199">
        <v>8.4</v>
      </c>
    </row>
    <row r="200" spans="1:64" x14ac:dyDescent="0.2">
      <c r="A200" t="s">
        <v>650</v>
      </c>
      <c r="B200" t="s">
        <v>651</v>
      </c>
      <c r="C200" t="s">
        <v>795</v>
      </c>
      <c r="D200" t="s">
        <v>796</v>
      </c>
      <c r="E200">
        <v>41.957999999999998</v>
      </c>
      <c r="F200">
        <v>41.677999999999997</v>
      </c>
      <c r="G200">
        <v>41.398000000000003</v>
      </c>
      <c r="H200">
        <v>41.106000000000002</v>
      </c>
      <c r="I200">
        <v>40.792999999999999</v>
      </c>
      <c r="J200">
        <v>40.423000000000002</v>
      </c>
      <c r="K200">
        <v>39.96</v>
      </c>
      <c r="L200">
        <v>39.396999999999998</v>
      </c>
      <c r="M200">
        <v>38.746000000000002</v>
      </c>
      <c r="N200">
        <v>38.034999999999997</v>
      </c>
      <c r="O200">
        <v>37.323</v>
      </c>
      <c r="P200">
        <v>36.677</v>
      </c>
      <c r="Q200">
        <v>36.156999999999996</v>
      </c>
      <c r="R200">
        <v>35.799999999999997</v>
      </c>
      <c r="S200">
        <v>35.618000000000002</v>
      </c>
      <c r="T200">
        <v>35.606000000000002</v>
      </c>
      <c r="U200">
        <v>35.741</v>
      </c>
      <c r="V200">
        <v>35.96</v>
      </c>
      <c r="W200">
        <v>36.201999999999998</v>
      </c>
      <c r="X200">
        <v>36.424999999999997</v>
      </c>
      <c r="Y200">
        <v>36.593000000000004</v>
      </c>
      <c r="Z200">
        <v>36.677</v>
      </c>
      <c r="AA200">
        <v>36.673999999999999</v>
      </c>
      <c r="AB200">
        <v>36.581000000000003</v>
      </c>
      <c r="AC200">
        <v>36.389000000000003</v>
      </c>
      <c r="AD200">
        <v>36.093000000000004</v>
      </c>
      <c r="AE200">
        <v>35.695999999999998</v>
      </c>
      <c r="AF200">
        <v>35.216999999999999</v>
      </c>
      <c r="AG200">
        <v>34.677</v>
      </c>
      <c r="AH200">
        <v>34.094000000000001</v>
      </c>
      <c r="AI200">
        <v>33.488999999999997</v>
      </c>
      <c r="AJ200">
        <v>32.881</v>
      </c>
      <c r="AK200">
        <v>32.279000000000003</v>
      </c>
      <c r="AL200">
        <v>31.689</v>
      </c>
      <c r="AM200">
        <v>31.109000000000002</v>
      </c>
      <c r="AN200">
        <v>30.524000000000001</v>
      </c>
      <c r="AO200">
        <v>29.907</v>
      </c>
      <c r="AP200">
        <v>29.236999999999998</v>
      </c>
      <c r="AQ200">
        <v>28.513000000000002</v>
      </c>
      <c r="AR200">
        <v>27.745999999999999</v>
      </c>
      <c r="AS200">
        <v>26.968</v>
      </c>
      <c r="AT200">
        <v>26.219000000000001</v>
      </c>
      <c r="AU200">
        <v>25.533999999999999</v>
      </c>
      <c r="AV200">
        <v>24.94</v>
      </c>
      <c r="AW200">
        <v>24.443999999999999</v>
      </c>
      <c r="AX200">
        <v>24.038</v>
      </c>
      <c r="AY200">
        <v>23.701000000000001</v>
      </c>
      <c r="AZ200">
        <v>23.396999999999998</v>
      </c>
      <c r="BA200">
        <v>23.1</v>
      </c>
      <c r="BB200">
        <v>22.798999999999999</v>
      </c>
      <c r="BC200">
        <v>22.492000000000001</v>
      </c>
      <c r="BD200">
        <v>22.189</v>
      </c>
      <c r="BE200">
        <v>21.904</v>
      </c>
      <c r="BF200">
        <v>21.646000000000001</v>
      </c>
      <c r="BG200">
        <v>21.413</v>
      </c>
      <c r="BH200">
        <v>21.198</v>
      </c>
      <c r="BI200">
        <v>20.992999999999999</v>
      </c>
      <c r="BJ200">
        <v>20.786999999999999</v>
      </c>
      <c r="BK200">
        <v>20.571000000000002</v>
      </c>
      <c r="BL200">
        <v>20.341000000000001</v>
      </c>
    </row>
    <row r="201" spans="1:64" x14ac:dyDescent="0.2">
      <c r="A201" t="s">
        <v>652</v>
      </c>
      <c r="B201" t="s">
        <v>653</v>
      </c>
      <c r="C201" t="s">
        <v>795</v>
      </c>
      <c r="D201" t="s">
        <v>796</v>
      </c>
      <c r="AI201">
        <v>45.22</v>
      </c>
      <c r="AJ201">
        <v>44.86</v>
      </c>
      <c r="AK201">
        <v>44.5</v>
      </c>
      <c r="AL201">
        <v>44.14</v>
      </c>
      <c r="AM201">
        <v>43.78</v>
      </c>
      <c r="AN201">
        <v>43.42</v>
      </c>
      <c r="AO201">
        <v>43.06</v>
      </c>
      <c r="AP201">
        <v>42.7</v>
      </c>
      <c r="AQ201">
        <v>42.1</v>
      </c>
      <c r="AR201">
        <v>41.4</v>
      </c>
      <c r="AS201">
        <v>40.9</v>
      </c>
      <c r="AT201">
        <v>40.200000000000003</v>
      </c>
      <c r="AU201">
        <v>39.6</v>
      </c>
      <c r="AV201">
        <v>38.799999999999997</v>
      </c>
      <c r="AW201">
        <v>38.1</v>
      </c>
      <c r="AX201">
        <v>37.299999999999997</v>
      </c>
      <c r="AY201">
        <v>36.700000000000003</v>
      </c>
      <c r="AZ201">
        <v>35.854999999999997</v>
      </c>
      <c r="BA201">
        <v>33.902999999999999</v>
      </c>
      <c r="BB201">
        <v>33.753999999999998</v>
      </c>
      <c r="BC201">
        <v>33.564</v>
      </c>
      <c r="BD201">
        <v>33.290999999999997</v>
      </c>
      <c r="BE201">
        <v>32.920999999999999</v>
      </c>
      <c r="BF201">
        <v>32.450000000000003</v>
      </c>
      <c r="BG201">
        <v>31.885000000000002</v>
      </c>
      <c r="BH201">
        <v>31.245999999999999</v>
      </c>
      <c r="BI201">
        <v>30.571999999999999</v>
      </c>
      <c r="BJ201">
        <v>29.905000000000001</v>
      </c>
      <c r="BK201">
        <v>29.282</v>
      </c>
      <c r="BL201">
        <v>28.716999999999999</v>
      </c>
    </row>
    <row r="202" spans="1:64" x14ac:dyDescent="0.2">
      <c r="A202" t="s">
        <v>654</v>
      </c>
      <c r="B202" t="s">
        <v>655</v>
      </c>
      <c r="C202" t="s">
        <v>795</v>
      </c>
      <c r="D202" t="s">
        <v>796</v>
      </c>
      <c r="E202">
        <v>45.497144761909354</v>
      </c>
      <c r="F202">
        <v>44.798364166671519</v>
      </c>
      <c r="G202">
        <v>43.995658319450108</v>
      </c>
      <c r="H202">
        <v>43.114687732463643</v>
      </c>
      <c r="I202">
        <v>42.190706419633592</v>
      </c>
      <c r="J202">
        <v>41.264617977251532</v>
      </c>
      <c r="K202">
        <v>40.376814853223756</v>
      </c>
      <c r="L202">
        <v>39.556886098494452</v>
      </c>
      <c r="M202">
        <v>38.830036374864562</v>
      </c>
      <c r="N202">
        <v>38.217952587199548</v>
      </c>
      <c r="O202">
        <v>37.73981893417416</v>
      </c>
      <c r="P202">
        <v>37.404039087731839</v>
      </c>
      <c r="Q202">
        <v>37.189142030207805</v>
      </c>
      <c r="R202">
        <v>37.066003307488721</v>
      </c>
      <c r="S202">
        <v>37.011417501972062</v>
      </c>
      <c r="T202">
        <v>36.998947957322045</v>
      </c>
      <c r="U202">
        <v>37.005396941989744</v>
      </c>
      <c r="V202">
        <v>37.00827992695735</v>
      </c>
      <c r="W202">
        <v>36.984211237272163</v>
      </c>
      <c r="X202">
        <v>36.912383148669541</v>
      </c>
      <c r="Y202">
        <v>36.768360632221878</v>
      </c>
      <c r="Z202">
        <v>36.53550074030268</v>
      </c>
      <c r="AA202">
        <v>36.219184898245693</v>
      </c>
      <c r="AB202">
        <v>35.833418187688821</v>
      </c>
      <c r="AC202">
        <v>35.393370034918078</v>
      </c>
      <c r="AD202">
        <v>34.926497228684482</v>
      </c>
      <c r="AE202">
        <v>34.460853596185906</v>
      </c>
      <c r="AF202">
        <v>34.152532258054428</v>
      </c>
      <c r="AG202">
        <v>33.620258039537532</v>
      </c>
      <c r="AH202">
        <v>33.256294370211933</v>
      </c>
      <c r="AI202">
        <v>32.812887936973418</v>
      </c>
      <c r="AJ202">
        <v>32.489233776668584</v>
      </c>
      <c r="AK202">
        <v>32.157393627529643</v>
      </c>
      <c r="AL202">
        <v>31.770285238116372</v>
      </c>
      <c r="AM202">
        <v>31.384256181617776</v>
      </c>
      <c r="AN202">
        <v>30.987743338211118</v>
      </c>
      <c r="AO202">
        <v>30.430054759369742</v>
      </c>
      <c r="AP202">
        <v>30.140649264898684</v>
      </c>
      <c r="AQ202">
        <v>29.744970150280064</v>
      </c>
      <c r="AR202">
        <v>29.723575910482598</v>
      </c>
      <c r="AS202">
        <v>29.120081795165881</v>
      </c>
      <c r="AT202">
        <v>28.871300304019996</v>
      </c>
      <c r="AU202">
        <v>28.615260121363288</v>
      </c>
      <c r="AV202">
        <v>28.421100491128986</v>
      </c>
      <c r="AW202">
        <v>28.184824913349491</v>
      </c>
      <c r="AX202">
        <v>28.191604715194821</v>
      </c>
      <c r="AY202">
        <v>28.000924381063047</v>
      </c>
      <c r="AZ202">
        <v>27.87029857031882</v>
      </c>
      <c r="BA202">
        <v>27.561009575256847</v>
      </c>
      <c r="BB202">
        <v>27.457434515127972</v>
      </c>
      <c r="BC202">
        <v>27.374144347586896</v>
      </c>
      <c r="BD202">
        <v>27.355108106161193</v>
      </c>
      <c r="BE202">
        <v>27.27306619150227</v>
      </c>
      <c r="BF202">
        <v>27.166310039414466</v>
      </c>
      <c r="BG202">
        <v>27.049812878015494</v>
      </c>
      <c r="BH202">
        <v>26.882338495274681</v>
      </c>
      <c r="BI202">
        <v>26.649488912399221</v>
      </c>
      <c r="BJ202">
        <v>26.387357763064095</v>
      </c>
      <c r="BK202">
        <v>26.099127220189487</v>
      </c>
      <c r="BL202">
        <v>25.750566905936445</v>
      </c>
    </row>
    <row r="203" spans="1:64" x14ac:dyDescent="0.2">
      <c r="A203" t="s">
        <v>656</v>
      </c>
      <c r="B203" t="s">
        <v>657</v>
      </c>
      <c r="C203" t="s">
        <v>795</v>
      </c>
      <c r="D203" t="s">
        <v>796</v>
      </c>
      <c r="E203">
        <v>20.982423566625634</v>
      </c>
      <c r="F203">
        <v>20.843474531286006</v>
      </c>
      <c r="G203">
        <v>20.480000207154809</v>
      </c>
      <c r="H203">
        <v>20.300224395756601</v>
      </c>
      <c r="I203">
        <v>20.150742857322633</v>
      </c>
      <c r="J203">
        <v>19.422170716160924</v>
      </c>
      <c r="K203">
        <v>18.310446808225834</v>
      </c>
      <c r="L203">
        <v>18.538221336604664</v>
      </c>
      <c r="M203">
        <v>18.146520519850576</v>
      </c>
      <c r="N203">
        <v>17.939575056014835</v>
      </c>
      <c r="O203">
        <v>17.802216450191015</v>
      </c>
      <c r="P203">
        <v>17.478192387684384</v>
      </c>
      <c r="Q203">
        <v>16.621570837703533</v>
      </c>
      <c r="R203">
        <v>16.138358024863578</v>
      </c>
      <c r="S203">
        <v>15.860991669306371</v>
      </c>
      <c r="T203">
        <v>15.30144611159931</v>
      </c>
      <c r="U203">
        <v>14.948399173045226</v>
      </c>
      <c r="V203">
        <v>14.799269090317422</v>
      </c>
      <c r="W203">
        <v>14.497771117082404</v>
      </c>
      <c r="X203">
        <v>14.607311440682734</v>
      </c>
      <c r="Y203">
        <v>14.542101011210903</v>
      </c>
      <c r="Z203">
        <v>14.281583919685467</v>
      </c>
      <c r="AA203">
        <v>14.196512577621313</v>
      </c>
      <c r="AB203">
        <v>13.957644742213724</v>
      </c>
      <c r="AC203">
        <v>13.736458940716268</v>
      </c>
      <c r="AD203">
        <v>13.612080983515678</v>
      </c>
      <c r="AE203">
        <v>13.478294449209432</v>
      </c>
      <c r="AF203">
        <v>13.41342421446052</v>
      </c>
      <c r="AG203">
        <v>13.490196839257225</v>
      </c>
      <c r="AH203">
        <v>13.365527214972145</v>
      </c>
      <c r="AI203">
        <v>13.429314498373877</v>
      </c>
      <c r="AJ203">
        <v>13.171242732186105</v>
      </c>
      <c r="AK203">
        <v>12.943379716353229</v>
      </c>
      <c r="AL203">
        <v>12.576263650539666</v>
      </c>
      <c r="AM203">
        <v>12.313497602788443</v>
      </c>
      <c r="AN203">
        <v>11.996063906451957</v>
      </c>
      <c r="AO203">
        <v>11.875019351953915</v>
      </c>
      <c r="AP203">
        <v>11.726435146220386</v>
      </c>
      <c r="AQ203">
        <v>11.643979064075385</v>
      </c>
      <c r="AR203">
        <v>11.498178519094253</v>
      </c>
      <c r="AS203">
        <v>11.606689733467164</v>
      </c>
      <c r="AT203">
        <v>11.303984969322226</v>
      </c>
      <c r="AU203">
        <v>11.199609535152998</v>
      </c>
      <c r="AV203">
        <v>11.255679363065815</v>
      </c>
      <c r="AW203">
        <v>11.209183879599337</v>
      </c>
      <c r="AX203">
        <v>11.139521822921576</v>
      </c>
      <c r="AY203">
        <v>11.380423407118608</v>
      </c>
      <c r="AZ203">
        <v>11.508165482373599</v>
      </c>
      <c r="BA203">
        <v>11.530566962035167</v>
      </c>
      <c r="BB203">
        <v>11.275761272926472</v>
      </c>
      <c r="BC203">
        <v>11.146501431834237</v>
      </c>
      <c r="BD203">
        <v>10.960985699339712</v>
      </c>
      <c r="BE203">
        <v>10.914913288460419</v>
      </c>
      <c r="BF203">
        <v>10.620178950382973</v>
      </c>
      <c r="BG203">
        <v>10.640354787263993</v>
      </c>
      <c r="BH203">
        <v>10.549737196493393</v>
      </c>
      <c r="BI203">
        <v>10.430166137722749</v>
      </c>
      <c r="BJ203">
        <v>10.076123550104835</v>
      </c>
      <c r="BK203">
        <v>9.8330034637958335</v>
      </c>
      <c r="BL203">
        <v>9.5778688314273452</v>
      </c>
    </row>
    <row r="204" spans="1:64" x14ac:dyDescent="0.2">
      <c r="A204" t="s">
        <v>658</v>
      </c>
      <c r="B204" t="s">
        <v>659</v>
      </c>
      <c r="C204" t="s">
        <v>795</v>
      </c>
      <c r="D204" t="s">
        <v>796</v>
      </c>
      <c r="E204">
        <v>41.274999999999999</v>
      </c>
      <c r="F204">
        <v>40.343000000000004</v>
      </c>
      <c r="G204">
        <v>39.448</v>
      </c>
      <c r="H204">
        <v>38.622</v>
      </c>
      <c r="I204">
        <v>37.886000000000003</v>
      </c>
      <c r="J204">
        <v>37.253</v>
      </c>
      <c r="K204">
        <v>36.722000000000001</v>
      </c>
      <c r="L204">
        <v>36.265999999999998</v>
      </c>
      <c r="M204">
        <v>35.856000000000002</v>
      </c>
      <c r="N204">
        <v>35.476999999999997</v>
      </c>
      <c r="O204">
        <v>35.103999999999999</v>
      </c>
      <c r="P204">
        <v>34.713999999999999</v>
      </c>
      <c r="Q204">
        <v>34.295999999999999</v>
      </c>
      <c r="R204">
        <v>33.847000000000001</v>
      </c>
      <c r="S204">
        <v>33.369</v>
      </c>
      <c r="T204">
        <v>32.871000000000002</v>
      </c>
      <c r="U204">
        <v>32.371000000000002</v>
      </c>
      <c r="V204">
        <v>31.893999999999998</v>
      </c>
      <c r="W204">
        <v>31.462</v>
      </c>
      <c r="X204">
        <v>31.085000000000001</v>
      </c>
      <c r="Y204">
        <v>30.789000000000001</v>
      </c>
      <c r="Z204">
        <v>30.597999999999999</v>
      </c>
      <c r="AA204">
        <v>30.5</v>
      </c>
      <c r="AB204">
        <v>30.47</v>
      </c>
      <c r="AC204">
        <v>30.474</v>
      </c>
      <c r="AD204">
        <v>30.456</v>
      </c>
      <c r="AE204">
        <v>30.353000000000002</v>
      </c>
      <c r="AF204">
        <v>30.116</v>
      </c>
      <c r="AG204">
        <v>29.718</v>
      </c>
      <c r="AH204">
        <v>29.148</v>
      </c>
      <c r="AI204">
        <v>28.411000000000001</v>
      </c>
      <c r="AJ204">
        <v>27.527999999999999</v>
      </c>
      <c r="AK204">
        <v>26.558</v>
      </c>
      <c r="AL204">
        <v>25.558</v>
      </c>
      <c r="AM204">
        <v>24.568000000000001</v>
      </c>
      <c r="AN204">
        <v>23.626000000000001</v>
      </c>
      <c r="AO204">
        <v>22.763000000000002</v>
      </c>
      <c r="AP204">
        <v>21.984000000000002</v>
      </c>
      <c r="AQ204">
        <v>21.29</v>
      </c>
      <c r="AR204">
        <v>20.687000000000001</v>
      </c>
      <c r="AS204">
        <v>20.172000000000001</v>
      </c>
      <c r="AT204">
        <v>19.731999999999999</v>
      </c>
      <c r="AU204">
        <v>19.341999999999999</v>
      </c>
      <c r="AV204">
        <v>18.98</v>
      </c>
      <c r="AW204">
        <v>18.635999999999999</v>
      </c>
      <c r="AX204">
        <v>18.300999999999998</v>
      </c>
      <c r="AY204">
        <v>17.975000000000001</v>
      </c>
      <c r="AZ204">
        <v>17.661999999999999</v>
      </c>
      <c r="BA204">
        <v>17.364999999999998</v>
      </c>
      <c r="BB204">
        <v>17.079000000000001</v>
      </c>
      <c r="BC204">
        <v>16.800999999999998</v>
      </c>
      <c r="BD204">
        <v>16.53</v>
      </c>
      <c r="BE204">
        <v>16.263000000000002</v>
      </c>
      <c r="BF204">
        <v>15.997999999999999</v>
      </c>
      <c r="BG204">
        <v>15.736000000000001</v>
      </c>
      <c r="BH204">
        <v>15.473000000000001</v>
      </c>
      <c r="BI204">
        <v>15.209</v>
      </c>
      <c r="BJ204">
        <v>14.946</v>
      </c>
      <c r="BK204">
        <v>14.683999999999999</v>
      </c>
      <c r="BL204">
        <v>14.427</v>
      </c>
    </row>
    <row r="205" spans="1:64" x14ac:dyDescent="0.2">
      <c r="A205" t="s">
        <v>660</v>
      </c>
      <c r="B205" t="s">
        <v>661</v>
      </c>
      <c r="C205" t="s">
        <v>795</v>
      </c>
      <c r="D205" t="s">
        <v>796</v>
      </c>
      <c r="E205">
        <v>42.381</v>
      </c>
      <c r="F205">
        <v>41.741</v>
      </c>
      <c r="G205">
        <v>41.145000000000003</v>
      </c>
      <c r="H205">
        <v>40.594999999999999</v>
      </c>
      <c r="I205">
        <v>40.081000000000003</v>
      </c>
      <c r="J205">
        <v>39.567</v>
      </c>
      <c r="K205">
        <v>39.003</v>
      </c>
      <c r="L205">
        <v>38.366999999999997</v>
      </c>
      <c r="M205">
        <v>37.655999999999999</v>
      </c>
      <c r="N205">
        <v>36.896999999999998</v>
      </c>
      <c r="O205">
        <v>36.159999999999997</v>
      </c>
      <c r="P205">
        <v>35.536000000000001</v>
      </c>
      <c r="Q205">
        <v>35.093000000000004</v>
      </c>
      <c r="R205">
        <v>34.857999999999997</v>
      </c>
      <c r="S205">
        <v>34.82</v>
      </c>
      <c r="T205">
        <v>34.942999999999998</v>
      </c>
      <c r="U205">
        <v>35.162999999999997</v>
      </c>
      <c r="V205">
        <v>35.378999999999998</v>
      </c>
      <c r="W205">
        <v>35.49</v>
      </c>
      <c r="X205">
        <v>35.429000000000002</v>
      </c>
      <c r="Y205">
        <v>35.106999999999999</v>
      </c>
      <c r="Z205">
        <v>34.454000000000001</v>
      </c>
      <c r="AA205">
        <v>33.484999999999999</v>
      </c>
      <c r="AB205">
        <v>32.244999999999997</v>
      </c>
      <c r="AC205">
        <v>30.785</v>
      </c>
      <c r="AD205">
        <v>29.187999999999999</v>
      </c>
      <c r="AE205">
        <v>27.559000000000001</v>
      </c>
      <c r="AF205">
        <v>26.004999999999999</v>
      </c>
      <c r="AG205">
        <v>24.613</v>
      </c>
      <c r="AH205">
        <v>23.437000000000001</v>
      </c>
      <c r="AI205">
        <v>22.509</v>
      </c>
      <c r="AJ205">
        <v>21.826000000000001</v>
      </c>
      <c r="AK205">
        <v>21.324000000000002</v>
      </c>
      <c r="AL205">
        <v>20.937999999999999</v>
      </c>
      <c r="AM205">
        <v>20.635000000000002</v>
      </c>
      <c r="AN205">
        <v>20.390999999999998</v>
      </c>
      <c r="AO205">
        <v>20.190999999999999</v>
      </c>
      <c r="AP205">
        <v>20.013000000000002</v>
      </c>
      <c r="AQ205">
        <v>19.829000000000001</v>
      </c>
      <c r="AR205">
        <v>19.599</v>
      </c>
      <c r="AS205">
        <v>19.266999999999999</v>
      </c>
      <c r="AT205">
        <v>18.774000000000001</v>
      </c>
      <c r="AU205">
        <v>18.11</v>
      </c>
      <c r="AV205">
        <v>17.286999999999999</v>
      </c>
      <c r="AW205">
        <v>16.331</v>
      </c>
      <c r="AX205">
        <v>15.297000000000001</v>
      </c>
      <c r="AY205">
        <v>14.257999999999999</v>
      </c>
      <c r="AZ205">
        <v>13.289</v>
      </c>
      <c r="BA205">
        <v>12.449</v>
      </c>
      <c r="BB205">
        <v>11.766999999999999</v>
      </c>
      <c r="BC205">
        <v>11.25</v>
      </c>
      <c r="BD205">
        <v>10.884</v>
      </c>
      <c r="BE205">
        <v>10.614000000000001</v>
      </c>
      <c r="BF205">
        <v>10.396000000000001</v>
      </c>
      <c r="BG205">
        <v>10.208</v>
      </c>
      <c r="BH205">
        <v>10.032999999999999</v>
      </c>
      <c r="BI205">
        <v>9.8620000000000001</v>
      </c>
      <c r="BJ205">
        <v>9.6980000000000004</v>
      </c>
      <c r="BK205">
        <v>9.5410000000000004</v>
      </c>
      <c r="BL205">
        <v>9.3849999999999998</v>
      </c>
    </row>
    <row r="206" spans="1:64" x14ac:dyDescent="0.2">
      <c r="A206" t="s">
        <v>662</v>
      </c>
      <c r="B206" t="s">
        <v>663</v>
      </c>
      <c r="C206" t="s">
        <v>795</v>
      </c>
      <c r="D206" t="s">
        <v>796</v>
      </c>
      <c r="E206">
        <v>19.100000000000001</v>
      </c>
      <c r="F206">
        <v>17.5</v>
      </c>
      <c r="G206">
        <v>16.2</v>
      </c>
      <c r="H206">
        <v>15.7</v>
      </c>
      <c r="I206">
        <v>15.2</v>
      </c>
      <c r="J206">
        <v>14.6</v>
      </c>
      <c r="K206">
        <v>14.2</v>
      </c>
      <c r="L206">
        <v>27</v>
      </c>
      <c r="M206">
        <v>26.6</v>
      </c>
      <c r="N206">
        <v>23.3</v>
      </c>
      <c r="O206">
        <v>21.1</v>
      </c>
      <c r="P206">
        <v>19.600000000000001</v>
      </c>
      <c r="Q206">
        <v>18.8</v>
      </c>
      <c r="R206">
        <v>18.2</v>
      </c>
      <c r="S206">
        <v>20.3</v>
      </c>
      <c r="T206">
        <v>19.600000000000001</v>
      </c>
      <c r="U206">
        <v>19.399999999999999</v>
      </c>
      <c r="V206">
        <v>19.5</v>
      </c>
      <c r="W206">
        <v>19</v>
      </c>
      <c r="X206">
        <v>18.600000000000001</v>
      </c>
      <c r="Y206">
        <v>18</v>
      </c>
      <c r="Z206">
        <v>17</v>
      </c>
      <c r="AA206">
        <v>15.3</v>
      </c>
      <c r="AB206">
        <v>14.3</v>
      </c>
      <c r="AC206">
        <v>15.5</v>
      </c>
      <c r="AD206">
        <v>15.8</v>
      </c>
      <c r="AE206">
        <v>16.5</v>
      </c>
      <c r="AF206">
        <v>16.7</v>
      </c>
      <c r="AG206">
        <v>16.5</v>
      </c>
      <c r="AH206">
        <v>16</v>
      </c>
      <c r="AI206">
        <v>13.6</v>
      </c>
      <c r="AJ206">
        <v>12</v>
      </c>
      <c r="AK206">
        <v>11.4</v>
      </c>
      <c r="AL206">
        <v>11</v>
      </c>
      <c r="AM206">
        <v>10.9</v>
      </c>
      <c r="AN206">
        <v>10.4</v>
      </c>
      <c r="AO206">
        <v>10.199999999999999</v>
      </c>
      <c r="AP206">
        <v>10.5</v>
      </c>
      <c r="AQ206">
        <v>10.5</v>
      </c>
      <c r="AR206">
        <v>10.4</v>
      </c>
      <c r="AS206">
        <v>10.4</v>
      </c>
      <c r="AT206">
        <v>10</v>
      </c>
      <c r="AU206">
        <v>9.6999999999999993</v>
      </c>
      <c r="AV206">
        <v>9.8000000000000007</v>
      </c>
      <c r="AW206">
        <v>10.1</v>
      </c>
      <c r="AX206">
        <v>10.4</v>
      </c>
      <c r="AY206">
        <v>10.4</v>
      </c>
      <c r="AZ206">
        <v>10.3</v>
      </c>
      <c r="BA206">
        <v>10.8</v>
      </c>
      <c r="BB206">
        <v>10.9</v>
      </c>
      <c r="BC206">
        <v>10.5</v>
      </c>
      <c r="BD206">
        <v>9.6999999999999993</v>
      </c>
      <c r="BE206">
        <v>10</v>
      </c>
      <c r="BF206">
        <v>9.4</v>
      </c>
      <c r="BG206">
        <v>10</v>
      </c>
      <c r="BH206">
        <v>10.199999999999999</v>
      </c>
      <c r="BI206">
        <v>10.4</v>
      </c>
      <c r="BJ206">
        <v>10.8</v>
      </c>
      <c r="BK206">
        <v>10.4</v>
      </c>
      <c r="BL206">
        <v>9.6</v>
      </c>
    </row>
    <row r="207" spans="1:64" x14ac:dyDescent="0.2">
      <c r="A207" t="s">
        <v>664</v>
      </c>
      <c r="B207" t="s">
        <v>665</v>
      </c>
      <c r="C207" t="s">
        <v>795</v>
      </c>
      <c r="D207" t="s">
        <v>796</v>
      </c>
      <c r="E207">
        <v>23.788</v>
      </c>
      <c r="F207">
        <v>22.734000000000002</v>
      </c>
      <c r="G207">
        <v>21.542999999999999</v>
      </c>
      <c r="H207">
        <v>20.257000000000001</v>
      </c>
      <c r="I207">
        <v>18.936</v>
      </c>
      <c r="J207">
        <v>17.675999999999998</v>
      </c>
      <c r="K207">
        <v>16.579000000000001</v>
      </c>
      <c r="L207">
        <v>15.707000000000001</v>
      </c>
      <c r="M207">
        <v>15.098000000000001</v>
      </c>
      <c r="N207">
        <v>14.762</v>
      </c>
      <c r="O207">
        <v>14.672000000000001</v>
      </c>
      <c r="P207">
        <v>14.77</v>
      </c>
      <c r="Q207">
        <v>14.962</v>
      </c>
      <c r="R207">
        <v>15.170999999999999</v>
      </c>
      <c r="S207">
        <v>15.358000000000001</v>
      </c>
      <c r="T207">
        <v>15.510999999999999</v>
      </c>
      <c r="U207">
        <v>15.641</v>
      </c>
      <c r="V207">
        <v>15.782</v>
      </c>
      <c r="W207">
        <v>15.951000000000001</v>
      </c>
      <c r="X207">
        <v>15.8</v>
      </c>
      <c r="Y207">
        <v>15.9</v>
      </c>
      <c r="Z207">
        <v>16</v>
      </c>
      <c r="AA207">
        <v>16.600000000000001</v>
      </c>
      <c r="AB207">
        <v>17.5</v>
      </c>
      <c r="AC207">
        <v>16.899999999999999</v>
      </c>
      <c r="AD207">
        <v>16.600000000000001</v>
      </c>
      <c r="AE207">
        <v>17.2</v>
      </c>
      <c r="AF207">
        <v>17.2</v>
      </c>
      <c r="AG207">
        <v>16</v>
      </c>
      <c r="AH207">
        <v>14.6</v>
      </c>
      <c r="AI207">
        <v>13.4</v>
      </c>
      <c r="AJ207">
        <v>12.1</v>
      </c>
      <c r="AK207">
        <v>10.7</v>
      </c>
      <c r="AL207">
        <v>9.4</v>
      </c>
      <c r="AM207">
        <v>9.5</v>
      </c>
      <c r="AN207">
        <v>9.3000000000000007</v>
      </c>
      <c r="AO207">
        <v>8.9</v>
      </c>
      <c r="AP207">
        <v>8.6</v>
      </c>
      <c r="AQ207">
        <v>8.8000000000000007</v>
      </c>
      <c r="AR207">
        <v>8.3000000000000007</v>
      </c>
      <c r="AS207">
        <v>9.8000000000000007</v>
      </c>
      <c r="AT207">
        <v>10</v>
      </c>
      <c r="AU207">
        <v>10.5</v>
      </c>
      <c r="AV207">
        <v>11.1</v>
      </c>
      <c r="AW207">
        <v>11.2</v>
      </c>
      <c r="AX207">
        <v>11</v>
      </c>
      <c r="AY207">
        <v>11.4</v>
      </c>
      <c r="AZ207">
        <v>12.9</v>
      </c>
      <c r="BA207">
        <v>13.7</v>
      </c>
      <c r="BB207">
        <v>13.9</v>
      </c>
      <c r="BC207">
        <v>14</v>
      </c>
      <c r="BD207">
        <v>14.1</v>
      </c>
      <c r="BE207">
        <v>14.7</v>
      </c>
      <c r="BF207">
        <v>14.5</v>
      </c>
      <c r="BG207">
        <v>14.4</v>
      </c>
      <c r="BH207">
        <v>12.8</v>
      </c>
      <c r="BI207">
        <v>12.2</v>
      </c>
      <c r="BJ207">
        <v>11.2</v>
      </c>
      <c r="BK207">
        <v>10.7</v>
      </c>
      <c r="BL207">
        <v>9.8000000000000007</v>
      </c>
    </row>
    <row r="208" spans="1:64" x14ac:dyDescent="0.2">
      <c r="A208" t="s">
        <v>666</v>
      </c>
      <c r="B208" t="s">
        <v>667</v>
      </c>
      <c r="C208" t="s">
        <v>795</v>
      </c>
      <c r="D208" t="s">
        <v>796</v>
      </c>
      <c r="E208">
        <v>51.999000000000002</v>
      </c>
      <c r="F208">
        <v>51.381999999999998</v>
      </c>
      <c r="G208">
        <v>50.768999999999998</v>
      </c>
      <c r="H208">
        <v>50.201000000000001</v>
      </c>
      <c r="I208">
        <v>49.716000000000001</v>
      </c>
      <c r="J208">
        <v>49.354999999999997</v>
      </c>
      <c r="K208">
        <v>49.146999999999998</v>
      </c>
      <c r="L208">
        <v>49.09</v>
      </c>
      <c r="M208">
        <v>49.173999999999999</v>
      </c>
      <c r="N208">
        <v>49.393000000000001</v>
      </c>
      <c r="O208">
        <v>49.735999999999997</v>
      </c>
      <c r="P208">
        <v>50.19</v>
      </c>
      <c r="Q208">
        <v>50.719000000000001</v>
      </c>
      <c r="R208">
        <v>51.280999999999999</v>
      </c>
      <c r="S208">
        <v>51.838999999999999</v>
      </c>
      <c r="T208">
        <v>52.36</v>
      </c>
      <c r="U208">
        <v>52.82</v>
      </c>
      <c r="V208">
        <v>53.204000000000001</v>
      </c>
      <c r="W208">
        <v>53.497</v>
      </c>
      <c r="X208">
        <v>53.676000000000002</v>
      </c>
      <c r="Y208">
        <v>53.716999999999999</v>
      </c>
      <c r="Z208">
        <v>53.607999999999997</v>
      </c>
      <c r="AA208">
        <v>53.354999999999997</v>
      </c>
      <c r="AB208">
        <v>52.968000000000004</v>
      </c>
      <c r="AC208">
        <v>52.454000000000001</v>
      </c>
      <c r="AD208">
        <v>51.814999999999998</v>
      </c>
      <c r="AE208">
        <v>51.054000000000002</v>
      </c>
      <c r="AF208">
        <v>50.191000000000003</v>
      </c>
      <c r="AG208">
        <v>49.253</v>
      </c>
      <c r="AH208">
        <v>48.271000000000001</v>
      </c>
      <c r="AI208">
        <v>47.283000000000001</v>
      </c>
      <c r="AJ208">
        <v>46.326000000000001</v>
      </c>
      <c r="AK208">
        <v>45.418999999999997</v>
      </c>
      <c r="AL208">
        <v>44.576000000000001</v>
      </c>
      <c r="AM208">
        <v>43.802</v>
      </c>
      <c r="AN208">
        <v>43.088999999999999</v>
      </c>
      <c r="AO208">
        <v>42.41</v>
      </c>
      <c r="AP208">
        <v>41.735999999999997</v>
      </c>
      <c r="AQ208">
        <v>41.048999999999999</v>
      </c>
      <c r="AR208">
        <v>40.35</v>
      </c>
      <c r="AS208">
        <v>39.656999999999996</v>
      </c>
      <c r="AT208">
        <v>39</v>
      </c>
      <c r="AU208">
        <v>38.405999999999999</v>
      </c>
      <c r="AV208">
        <v>37.884999999999998</v>
      </c>
      <c r="AW208">
        <v>37.432000000000002</v>
      </c>
      <c r="AX208">
        <v>37.020000000000003</v>
      </c>
      <c r="AY208">
        <v>36.610999999999997</v>
      </c>
      <c r="AZ208">
        <v>36.168999999999997</v>
      </c>
      <c r="BA208">
        <v>35.677999999999997</v>
      </c>
      <c r="BB208">
        <v>35.137</v>
      </c>
      <c r="BC208">
        <v>34.576000000000001</v>
      </c>
      <c r="BD208">
        <v>34.037999999999997</v>
      </c>
      <c r="BE208">
        <v>33.563000000000002</v>
      </c>
      <c r="BF208">
        <v>33.173000000000002</v>
      </c>
      <c r="BG208">
        <v>32.863</v>
      </c>
      <c r="BH208">
        <v>32.603999999999999</v>
      </c>
      <c r="BI208">
        <v>32.353000000000002</v>
      </c>
      <c r="BJ208">
        <v>32.061999999999998</v>
      </c>
      <c r="BK208">
        <v>31.696000000000002</v>
      </c>
      <c r="BL208">
        <v>31.248999999999999</v>
      </c>
    </row>
    <row r="209" spans="1:64" x14ac:dyDescent="0.2">
      <c r="A209" t="s">
        <v>668</v>
      </c>
      <c r="B209" t="s">
        <v>669</v>
      </c>
      <c r="C209" t="s">
        <v>795</v>
      </c>
      <c r="D209" t="s">
        <v>796</v>
      </c>
      <c r="E209">
        <v>42.809127943295046</v>
      </c>
      <c r="F209">
        <v>42.614188018243475</v>
      </c>
      <c r="G209">
        <v>42.398041792831719</v>
      </c>
      <c r="H209">
        <v>42.161822836367307</v>
      </c>
      <c r="I209">
        <v>41.907416433391205</v>
      </c>
      <c r="J209">
        <v>41.6417363315201</v>
      </c>
      <c r="K209">
        <v>41.369210801091398</v>
      </c>
      <c r="L209">
        <v>41.09576343639997</v>
      </c>
      <c r="M209">
        <v>40.822599901448491</v>
      </c>
      <c r="N209">
        <v>40.551185508004977</v>
      </c>
      <c r="O209">
        <v>40.276586146849581</v>
      </c>
      <c r="P209">
        <v>39.993053173671676</v>
      </c>
      <c r="Q209">
        <v>39.696589947059472</v>
      </c>
      <c r="R209">
        <v>39.387582941952637</v>
      </c>
      <c r="S209">
        <v>39.069199364679477</v>
      </c>
      <c r="T209">
        <v>38.754352624436024</v>
      </c>
      <c r="U209">
        <v>38.456470867718103</v>
      </c>
      <c r="V209">
        <v>38.182189537352414</v>
      </c>
      <c r="W209">
        <v>37.930692253830948</v>
      </c>
      <c r="X209">
        <v>37.694313276620193</v>
      </c>
      <c r="Y209">
        <v>37.458247312844279</v>
      </c>
      <c r="Z209">
        <v>37.203350678806906</v>
      </c>
      <c r="AA209">
        <v>36.911541550775226</v>
      </c>
      <c r="AB209">
        <v>36.569694442649997</v>
      </c>
      <c r="AC209">
        <v>36.173148537701351</v>
      </c>
      <c r="AD209">
        <v>35.718725878648321</v>
      </c>
      <c r="AE209">
        <v>35.209138445336713</v>
      </c>
      <c r="AF209">
        <v>34.659146983110901</v>
      </c>
      <c r="AG209">
        <v>34.084558194069842</v>
      </c>
      <c r="AH209">
        <v>33.497411061879163</v>
      </c>
      <c r="AI209">
        <v>32.909123523460657</v>
      </c>
      <c r="AJ209">
        <v>32.329453471546458</v>
      </c>
      <c r="AK209">
        <v>31.763729233842874</v>
      </c>
      <c r="AL209">
        <v>31.214125975868434</v>
      </c>
      <c r="AM209">
        <v>30.680215017145212</v>
      </c>
      <c r="AN209">
        <v>30.162191083484501</v>
      </c>
      <c r="AO209">
        <v>29.655635577623183</v>
      </c>
      <c r="AP209">
        <v>29.153860845574727</v>
      </c>
      <c r="AQ209">
        <v>28.653348861775743</v>
      </c>
      <c r="AR209">
        <v>28.152524037716535</v>
      </c>
      <c r="AS209">
        <v>27.654490238465868</v>
      </c>
      <c r="AT209">
        <v>27.161031559510366</v>
      </c>
      <c r="AU209">
        <v>26.672066189420317</v>
      </c>
      <c r="AV209">
        <v>26.187116266112799</v>
      </c>
      <c r="AW209">
        <v>25.700194324543151</v>
      </c>
      <c r="AX209">
        <v>25.202641779634604</v>
      </c>
      <c r="AY209">
        <v>24.68224794169765</v>
      </c>
      <c r="AZ209">
        <v>24.135053471748865</v>
      </c>
      <c r="BA209">
        <v>23.567442035987046</v>
      </c>
      <c r="BB209">
        <v>22.987246443054271</v>
      </c>
      <c r="BC209">
        <v>22.412984851923273</v>
      </c>
      <c r="BD209">
        <v>21.865999854949543</v>
      </c>
      <c r="BE209">
        <v>21.363665636483738</v>
      </c>
      <c r="BF209">
        <v>20.916374806284548</v>
      </c>
      <c r="BG209">
        <v>20.529126364816825</v>
      </c>
      <c r="BH209">
        <v>20.196815434619285</v>
      </c>
      <c r="BI209">
        <v>19.911140888725463</v>
      </c>
      <c r="BJ209">
        <v>19.653722046717821</v>
      </c>
      <c r="BK209">
        <v>19.407370372706037</v>
      </c>
      <c r="BL209">
        <v>19.163977328893299</v>
      </c>
    </row>
    <row r="210" spans="1:64" x14ac:dyDescent="0.2">
      <c r="A210" t="s">
        <v>670</v>
      </c>
      <c r="B210" t="s">
        <v>671</v>
      </c>
      <c r="C210" t="s">
        <v>795</v>
      </c>
      <c r="D210" t="s">
        <v>796</v>
      </c>
      <c r="E210">
        <v>47.576999999999998</v>
      </c>
      <c r="F210">
        <v>47.576000000000001</v>
      </c>
      <c r="G210">
        <v>47.555999999999997</v>
      </c>
      <c r="H210">
        <v>47.511000000000003</v>
      </c>
      <c r="I210">
        <v>47.438000000000002</v>
      </c>
      <c r="J210">
        <v>47.343000000000004</v>
      </c>
      <c r="K210">
        <v>47.234999999999999</v>
      </c>
      <c r="L210">
        <v>47.124000000000002</v>
      </c>
      <c r="M210">
        <v>47.014000000000003</v>
      </c>
      <c r="N210">
        <v>46.901000000000003</v>
      </c>
      <c r="O210">
        <v>46.771999999999998</v>
      </c>
      <c r="P210">
        <v>46.61</v>
      </c>
      <c r="Q210">
        <v>46.402000000000001</v>
      </c>
      <c r="R210">
        <v>46.143000000000001</v>
      </c>
      <c r="S210">
        <v>45.835999999999999</v>
      </c>
      <c r="T210">
        <v>45.505000000000003</v>
      </c>
      <c r="U210">
        <v>45.183999999999997</v>
      </c>
      <c r="V210">
        <v>44.892000000000003</v>
      </c>
      <c r="W210">
        <v>44.631</v>
      </c>
      <c r="X210">
        <v>44.386000000000003</v>
      </c>
      <c r="Y210">
        <v>44.116</v>
      </c>
      <c r="Z210">
        <v>43.765999999999998</v>
      </c>
      <c r="AA210">
        <v>43.292000000000002</v>
      </c>
      <c r="AB210">
        <v>42.667999999999999</v>
      </c>
      <c r="AC210">
        <v>41.892000000000003</v>
      </c>
      <c r="AD210">
        <v>40.981000000000002</v>
      </c>
      <c r="AE210">
        <v>39.972000000000001</v>
      </c>
      <c r="AF210">
        <v>38.917000000000002</v>
      </c>
      <c r="AG210">
        <v>37.859000000000002</v>
      </c>
      <c r="AH210">
        <v>36.82</v>
      </c>
      <c r="AI210">
        <v>35.798999999999999</v>
      </c>
      <c r="AJ210">
        <v>34.779000000000003</v>
      </c>
      <c r="AK210">
        <v>33.738</v>
      </c>
      <c r="AL210">
        <v>32.670999999999999</v>
      </c>
      <c r="AM210">
        <v>31.593</v>
      </c>
      <c r="AN210">
        <v>30.529</v>
      </c>
      <c r="AO210">
        <v>29.513999999999999</v>
      </c>
      <c r="AP210">
        <v>28.577000000000002</v>
      </c>
      <c r="AQ210">
        <v>27.736000000000001</v>
      </c>
      <c r="AR210">
        <v>27.001999999999999</v>
      </c>
      <c r="AS210">
        <v>26.375</v>
      </c>
      <c r="AT210">
        <v>25.85</v>
      </c>
      <c r="AU210">
        <v>25.398</v>
      </c>
      <c r="AV210">
        <v>24.991</v>
      </c>
      <c r="AW210">
        <v>24.61</v>
      </c>
      <c r="AX210">
        <v>24.236000000000001</v>
      </c>
      <c r="AY210">
        <v>23.853999999999999</v>
      </c>
      <c r="AZ210">
        <v>23.457999999999998</v>
      </c>
      <c r="BA210">
        <v>23.042999999999999</v>
      </c>
      <c r="BB210">
        <v>22.599</v>
      </c>
      <c r="BC210">
        <v>22.123000000000001</v>
      </c>
      <c r="BD210">
        <v>21.613</v>
      </c>
      <c r="BE210">
        <v>21.077999999999999</v>
      </c>
      <c r="BF210">
        <v>20.527999999999999</v>
      </c>
      <c r="BG210">
        <v>19.969000000000001</v>
      </c>
      <c r="BH210">
        <v>19.41</v>
      </c>
      <c r="BI210">
        <v>18.858000000000001</v>
      </c>
      <c r="BJ210">
        <v>18.318999999999999</v>
      </c>
      <c r="BK210">
        <v>17.797999999999998</v>
      </c>
      <c r="BL210">
        <v>17.297000000000001</v>
      </c>
    </row>
    <row r="211" spans="1:64" x14ac:dyDescent="0.2">
      <c r="A211" t="s">
        <v>672</v>
      </c>
      <c r="B211" t="s">
        <v>673</v>
      </c>
      <c r="C211" t="s">
        <v>795</v>
      </c>
      <c r="D211" t="s">
        <v>796</v>
      </c>
      <c r="E211">
        <v>46.7</v>
      </c>
      <c r="F211">
        <v>46.76</v>
      </c>
      <c r="G211">
        <v>46.831000000000003</v>
      </c>
      <c r="H211">
        <v>46.905999999999999</v>
      </c>
      <c r="I211">
        <v>46.98</v>
      </c>
      <c r="J211">
        <v>47.046999999999997</v>
      </c>
      <c r="K211">
        <v>47.104999999999997</v>
      </c>
      <c r="L211">
        <v>47.151000000000003</v>
      </c>
      <c r="M211">
        <v>47.182000000000002</v>
      </c>
      <c r="N211">
        <v>47.192999999999998</v>
      </c>
      <c r="O211">
        <v>47.183999999999997</v>
      </c>
      <c r="P211">
        <v>47.152000000000001</v>
      </c>
      <c r="Q211">
        <v>47.097000000000001</v>
      </c>
      <c r="R211">
        <v>47.018000000000001</v>
      </c>
      <c r="S211">
        <v>46.908999999999999</v>
      </c>
      <c r="T211">
        <v>46.762</v>
      </c>
      <c r="U211">
        <v>46.569000000000003</v>
      </c>
      <c r="V211">
        <v>46.326000000000001</v>
      </c>
      <c r="W211">
        <v>46.034999999999997</v>
      </c>
      <c r="X211">
        <v>45.698</v>
      </c>
      <c r="Y211">
        <v>45.317999999999998</v>
      </c>
      <c r="Z211">
        <v>44.895000000000003</v>
      </c>
      <c r="AA211">
        <v>44.442</v>
      </c>
      <c r="AB211">
        <v>43.975999999999999</v>
      </c>
      <c r="AC211">
        <v>43.512</v>
      </c>
      <c r="AD211">
        <v>43.076999999999998</v>
      </c>
      <c r="AE211">
        <v>42.697000000000003</v>
      </c>
      <c r="AF211">
        <v>42.383000000000003</v>
      </c>
      <c r="AG211">
        <v>42.134</v>
      </c>
      <c r="AH211">
        <v>41.948999999999998</v>
      </c>
      <c r="AI211">
        <v>41.808999999999997</v>
      </c>
      <c r="AJ211">
        <v>41.692999999999998</v>
      </c>
      <c r="AK211">
        <v>41.57</v>
      </c>
      <c r="AL211">
        <v>41.417999999999999</v>
      </c>
      <c r="AM211">
        <v>41.226999999999997</v>
      </c>
      <c r="AN211">
        <v>40.993000000000002</v>
      </c>
      <c r="AO211">
        <v>40.725000000000001</v>
      </c>
      <c r="AP211">
        <v>40.438000000000002</v>
      </c>
      <c r="AQ211">
        <v>40.145000000000003</v>
      </c>
      <c r="AR211">
        <v>39.847000000000001</v>
      </c>
      <c r="AS211">
        <v>39.54</v>
      </c>
      <c r="AT211">
        <v>39.22</v>
      </c>
      <c r="AU211">
        <v>38.880000000000003</v>
      </c>
      <c r="AV211">
        <v>38.515000000000001</v>
      </c>
      <c r="AW211">
        <v>38.125999999999998</v>
      </c>
      <c r="AX211">
        <v>37.713000000000001</v>
      </c>
      <c r="AY211">
        <v>37.280999999999999</v>
      </c>
      <c r="AZ211">
        <v>36.835000000000001</v>
      </c>
      <c r="BA211">
        <v>36.381999999999998</v>
      </c>
      <c r="BB211">
        <v>35.927</v>
      </c>
      <c r="BC211">
        <v>35.475000000000001</v>
      </c>
      <c r="BD211">
        <v>35.027000000000001</v>
      </c>
      <c r="BE211">
        <v>34.585999999999999</v>
      </c>
      <c r="BF211">
        <v>34.152000000000001</v>
      </c>
      <c r="BG211">
        <v>33.728000000000002</v>
      </c>
      <c r="BH211">
        <v>33.317999999999998</v>
      </c>
      <c r="BI211">
        <v>32.923000000000002</v>
      </c>
      <c r="BJ211">
        <v>32.542000000000002</v>
      </c>
      <c r="BK211">
        <v>32.177</v>
      </c>
      <c r="BL211">
        <v>31.826000000000001</v>
      </c>
    </row>
    <row r="212" spans="1:64" x14ac:dyDescent="0.2">
      <c r="A212" t="s">
        <v>674</v>
      </c>
      <c r="B212" t="s">
        <v>675</v>
      </c>
      <c r="C212" t="s">
        <v>795</v>
      </c>
      <c r="D212" t="s">
        <v>796</v>
      </c>
      <c r="E212">
        <v>50.326000000000001</v>
      </c>
      <c r="F212">
        <v>50.292000000000002</v>
      </c>
      <c r="G212">
        <v>50.268000000000001</v>
      </c>
      <c r="H212">
        <v>50.250999999999998</v>
      </c>
      <c r="I212">
        <v>50.234999999999999</v>
      </c>
      <c r="J212">
        <v>50.213999999999999</v>
      </c>
      <c r="K212">
        <v>50.185000000000002</v>
      </c>
      <c r="L212">
        <v>50.143000000000001</v>
      </c>
      <c r="M212">
        <v>50.085000000000001</v>
      </c>
      <c r="N212">
        <v>50.009</v>
      </c>
      <c r="O212">
        <v>49.911999999999999</v>
      </c>
      <c r="P212">
        <v>49.792999999999999</v>
      </c>
      <c r="Q212">
        <v>49.655999999999999</v>
      </c>
      <c r="R212">
        <v>49.502000000000002</v>
      </c>
      <c r="S212">
        <v>49.332999999999998</v>
      </c>
      <c r="T212">
        <v>49.161999999999999</v>
      </c>
      <c r="U212">
        <v>49</v>
      </c>
      <c r="V212">
        <v>48.848999999999997</v>
      </c>
      <c r="W212">
        <v>48.701999999999998</v>
      </c>
      <c r="X212">
        <v>48.545000000000002</v>
      </c>
      <c r="Y212">
        <v>48.344999999999999</v>
      </c>
      <c r="Z212">
        <v>48.061999999999998</v>
      </c>
      <c r="AA212">
        <v>47.674999999999997</v>
      </c>
      <c r="AB212">
        <v>47.176000000000002</v>
      </c>
      <c r="AC212">
        <v>46.573999999999998</v>
      </c>
      <c r="AD212">
        <v>45.895000000000003</v>
      </c>
      <c r="AE212">
        <v>45.176000000000002</v>
      </c>
      <c r="AF212">
        <v>44.465000000000003</v>
      </c>
      <c r="AG212">
        <v>43.8</v>
      </c>
      <c r="AH212">
        <v>43.201000000000001</v>
      </c>
      <c r="AI212">
        <v>42.677999999999997</v>
      </c>
      <c r="AJ212">
        <v>42.228000000000002</v>
      </c>
      <c r="AK212">
        <v>41.826999999999998</v>
      </c>
      <c r="AL212">
        <v>41.457000000000001</v>
      </c>
      <c r="AM212">
        <v>41.109000000000002</v>
      </c>
      <c r="AN212">
        <v>40.776000000000003</v>
      </c>
      <c r="AO212">
        <v>40.448999999999998</v>
      </c>
      <c r="AP212">
        <v>40.128999999999998</v>
      </c>
      <c r="AQ212">
        <v>39.817999999999998</v>
      </c>
      <c r="AR212">
        <v>39.518999999999998</v>
      </c>
      <c r="AS212">
        <v>39.246000000000002</v>
      </c>
      <c r="AT212">
        <v>39.014000000000003</v>
      </c>
      <c r="AU212">
        <v>38.834000000000003</v>
      </c>
      <c r="AV212">
        <v>38.707000000000001</v>
      </c>
      <c r="AW212">
        <v>38.625999999999998</v>
      </c>
      <c r="AX212">
        <v>38.582999999999998</v>
      </c>
      <c r="AY212">
        <v>38.566000000000003</v>
      </c>
      <c r="AZ212">
        <v>38.552999999999997</v>
      </c>
      <c r="BA212">
        <v>38.518999999999998</v>
      </c>
      <c r="BB212">
        <v>38.445999999999998</v>
      </c>
      <c r="BC212">
        <v>38.305999999999997</v>
      </c>
      <c r="BD212">
        <v>38.076999999999998</v>
      </c>
      <c r="BE212">
        <v>37.756999999999998</v>
      </c>
      <c r="BF212">
        <v>37.351999999999997</v>
      </c>
      <c r="BG212">
        <v>36.866999999999997</v>
      </c>
      <c r="BH212">
        <v>36.317999999999998</v>
      </c>
      <c r="BI212">
        <v>35.726999999999997</v>
      </c>
      <c r="BJ212">
        <v>35.119999999999997</v>
      </c>
      <c r="BK212">
        <v>34.523000000000003</v>
      </c>
      <c r="BL212">
        <v>33.951999999999998</v>
      </c>
    </row>
    <row r="213" spans="1:64" x14ac:dyDescent="0.2">
      <c r="A213" t="s">
        <v>676</v>
      </c>
      <c r="B213" t="s">
        <v>677</v>
      </c>
      <c r="C213" t="s">
        <v>795</v>
      </c>
      <c r="D213" t="s">
        <v>796</v>
      </c>
      <c r="E213">
        <v>37.5</v>
      </c>
      <c r="F213">
        <v>35.200000000000003</v>
      </c>
      <c r="G213">
        <v>33.700000000000003</v>
      </c>
      <c r="H213">
        <v>33.200000000000003</v>
      </c>
      <c r="I213">
        <v>31.6</v>
      </c>
      <c r="J213">
        <v>29.5</v>
      </c>
      <c r="K213">
        <v>28.3</v>
      </c>
      <c r="L213">
        <v>25.6</v>
      </c>
      <c r="M213">
        <v>23.5</v>
      </c>
      <c r="N213">
        <v>21.8</v>
      </c>
      <c r="O213">
        <v>22.1</v>
      </c>
      <c r="P213">
        <v>22.3</v>
      </c>
      <c r="Q213">
        <v>23.1</v>
      </c>
      <c r="R213">
        <v>22</v>
      </c>
      <c r="S213">
        <v>19.399999999999999</v>
      </c>
      <c r="T213">
        <v>17.7</v>
      </c>
      <c r="U213">
        <v>18.7</v>
      </c>
      <c r="V213">
        <v>16.5</v>
      </c>
      <c r="W213">
        <v>16.8</v>
      </c>
      <c r="X213">
        <v>17.100000000000001</v>
      </c>
      <c r="Y213">
        <v>17.600000000000001</v>
      </c>
      <c r="Z213">
        <v>17.600000000000001</v>
      </c>
      <c r="AA213">
        <v>17.5</v>
      </c>
      <c r="AB213">
        <v>16.3</v>
      </c>
      <c r="AC213">
        <v>16.5</v>
      </c>
      <c r="AD213">
        <v>16.600000000000001</v>
      </c>
      <c r="AE213">
        <v>14.8</v>
      </c>
      <c r="AF213">
        <v>16.600000000000001</v>
      </c>
      <c r="AG213">
        <v>19.8</v>
      </c>
      <c r="AH213">
        <v>17.5</v>
      </c>
      <c r="AI213">
        <v>18.2</v>
      </c>
      <c r="AJ213">
        <v>17.100000000000001</v>
      </c>
      <c r="AK213">
        <v>16.8</v>
      </c>
      <c r="AL213">
        <v>16.8</v>
      </c>
      <c r="AM213">
        <v>16.2</v>
      </c>
      <c r="AN213">
        <v>15.6</v>
      </c>
      <c r="AO213">
        <v>15.2</v>
      </c>
      <c r="AP213">
        <v>14.5</v>
      </c>
      <c r="AQ213">
        <v>13.1</v>
      </c>
      <c r="AR213">
        <v>12.8</v>
      </c>
      <c r="AS213">
        <v>13.7</v>
      </c>
      <c r="AT213">
        <v>11.8</v>
      </c>
      <c r="AU213">
        <v>11.4</v>
      </c>
      <c r="AV213">
        <v>10.5</v>
      </c>
      <c r="AW213">
        <v>10.3</v>
      </c>
      <c r="AX213">
        <v>10.199999999999999</v>
      </c>
      <c r="AY213">
        <v>10.3</v>
      </c>
      <c r="AZ213">
        <v>10.3</v>
      </c>
      <c r="BA213">
        <v>10.199999999999999</v>
      </c>
      <c r="BB213">
        <v>9.9</v>
      </c>
      <c r="BC213">
        <v>9.3000000000000007</v>
      </c>
      <c r="BD213">
        <v>9.5</v>
      </c>
      <c r="BE213">
        <v>10.1</v>
      </c>
      <c r="BF213">
        <v>9.3000000000000007</v>
      </c>
      <c r="BG213">
        <v>9.8000000000000007</v>
      </c>
      <c r="BH213">
        <v>9.6999999999999993</v>
      </c>
      <c r="BI213">
        <v>9.4</v>
      </c>
      <c r="BJ213">
        <v>8.9</v>
      </c>
      <c r="BK213">
        <v>8.8000000000000007</v>
      </c>
      <c r="BL213">
        <v>8.8000000000000007</v>
      </c>
    </row>
    <row r="214" spans="1:64" x14ac:dyDescent="0.2">
      <c r="A214" t="s">
        <v>678</v>
      </c>
      <c r="B214" t="s">
        <v>679</v>
      </c>
      <c r="C214" t="s">
        <v>795</v>
      </c>
      <c r="D214" t="s">
        <v>796</v>
      </c>
      <c r="E214">
        <v>40.776000000000003</v>
      </c>
      <c r="F214">
        <v>40.853999999999999</v>
      </c>
      <c r="G214">
        <v>40.923999999999999</v>
      </c>
      <c r="H214">
        <v>41.006</v>
      </c>
      <c r="I214">
        <v>41.128999999999998</v>
      </c>
      <c r="J214">
        <v>41.366</v>
      </c>
      <c r="K214">
        <v>41.798000000000002</v>
      </c>
      <c r="L214">
        <v>42.45</v>
      </c>
      <c r="M214">
        <v>43.304000000000002</v>
      </c>
      <c r="N214">
        <v>44.31</v>
      </c>
      <c r="O214">
        <v>45.365000000000002</v>
      </c>
      <c r="P214">
        <v>46.343000000000004</v>
      </c>
      <c r="Q214">
        <v>47.124000000000002</v>
      </c>
      <c r="R214">
        <v>47.622999999999998</v>
      </c>
      <c r="S214">
        <v>47.8</v>
      </c>
      <c r="T214">
        <v>47.646000000000001</v>
      </c>
      <c r="U214">
        <v>47.19</v>
      </c>
      <c r="V214">
        <v>46.533999999999999</v>
      </c>
      <c r="W214">
        <v>45.776000000000003</v>
      </c>
      <c r="X214">
        <v>44.978000000000002</v>
      </c>
      <c r="Y214">
        <v>44.204000000000001</v>
      </c>
      <c r="Z214">
        <v>43.506</v>
      </c>
      <c r="AA214">
        <v>42.896000000000001</v>
      </c>
      <c r="AB214">
        <v>42.377000000000002</v>
      </c>
      <c r="AC214">
        <v>41.954000000000001</v>
      </c>
      <c r="AD214">
        <v>41.616</v>
      </c>
      <c r="AE214">
        <v>41.331000000000003</v>
      </c>
      <c r="AF214">
        <v>41.054000000000002</v>
      </c>
      <c r="AG214">
        <v>40.747999999999998</v>
      </c>
      <c r="AH214">
        <v>40.396999999999998</v>
      </c>
      <c r="AI214">
        <v>39.988999999999997</v>
      </c>
      <c r="AJ214">
        <v>39.523000000000003</v>
      </c>
      <c r="AK214">
        <v>39.018000000000001</v>
      </c>
      <c r="AL214">
        <v>38.494999999999997</v>
      </c>
      <c r="AM214">
        <v>37.969000000000001</v>
      </c>
      <c r="AN214">
        <v>37.457999999999998</v>
      </c>
      <c r="AO214">
        <v>36.981999999999999</v>
      </c>
      <c r="AP214">
        <v>36.552</v>
      </c>
      <c r="AQ214">
        <v>36.173000000000002</v>
      </c>
      <c r="AR214">
        <v>35.847999999999999</v>
      </c>
      <c r="AS214">
        <v>35.569000000000003</v>
      </c>
      <c r="AT214">
        <v>35.317999999999998</v>
      </c>
      <c r="AU214">
        <v>35.079000000000001</v>
      </c>
      <c r="AV214">
        <v>34.841000000000001</v>
      </c>
      <c r="AW214">
        <v>34.603999999999999</v>
      </c>
      <c r="AX214">
        <v>34.381999999999998</v>
      </c>
      <c r="AY214">
        <v>34.197000000000003</v>
      </c>
      <c r="AZ214">
        <v>34.064999999999998</v>
      </c>
      <c r="BA214">
        <v>33.99</v>
      </c>
      <c r="BB214">
        <v>33.962000000000003</v>
      </c>
      <c r="BC214">
        <v>33.965000000000003</v>
      </c>
      <c r="BD214">
        <v>33.973999999999997</v>
      </c>
      <c r="BE214">
        <v>33.959000000000003</v>
      </c>
      <c r="BF214">
        <v>33.895000000000003</v>
      </c>
      <c r="BG214">
        <v>33.765999999999998</v>
      </c>
      <c r="BH214">
        <v>33.555999999999997</v>
      </c>
      <c r="BI214">
        <v>33.255000000000003</v>
      </c>
      <c r="BJ214">
        <v>32.877000000000002</v>
      </c>
      <c r="BK214">
        <v>32.439</v>
      </c>
      <c r="BL214">
        <v>31.956</v>
      </c>
    </row>
    <row r="215" spans="1:64" x14ac:dyDescent="0.2">
      <c r="A215" t="s">
        <v>680</v>
      </c>
      <c r="B215" t="s">
        <v>681</v>
      </c>
      <c r="C215" t="s">
        <v>795</v>
      </c>
      <c r="D215" t="s">
        <v>796</v>
      </c>
      <c r="E215">
        <v>46.929000000000002</v>
      </c>
      <c r="F215">
        <v>47.137999999999998</v>
      </c>
      <c r="G215">
        <v>47.332999999999998</v>
      </c>
      <c r="H215">
        <v>47.496000000000002</v>
      </c>
      <c r="I215">
        <v>47.618000000000002</v>
      </c>
      <c r="J215">
        <v>47.695</v>
      </c>
      <c r="K215">
        <v>47.731000000000002</v>
      </c>
      <c r="L215">
        <v>47.741999999999997</v>
      </c>
      <c r="M215">
        <v>47.74</v>
      </c>
      <c r="N215">
        <v>47.728999999999999</v>
      </c>
      <c r="O215">
        <v>47.710999999999999</v>
      </c>
      <c r="P215">
        <v>47.683</v>
      </c>
      <c r="Q215">
        <v>47.643999999999998</v>
      </c>
      <c r="R215">
        <v>47.594000000000001</v>
      </c>
      <c r="S215">
        <v>47.539000000000001</v>
      </c>
      <c r="T215">
        <v>47.488</v>
      </c>
      <c r="U215">
        <v>47.454000000000001</v>
      </c>
      <c r="V215">
        <v>47.442</v>
      </c>
      <c r="W215">
        <v>47.451000000000001</v>
      </c>
      <c r="X215">
        <v>47.478000000000002</v>
      </c>
      <c r="Y215">
        <v>47.511000000000003</v>
      </c>
      <c r="Z215">
        <v>47.533000000000001</v>
      </c>
      <c r="AA215">
        <v>47.53</v>
      </c>
      <c r="AB215">
        <v>47.491999999999997</v>
      </c>
      <c r="AC215">
        <v>47.414999999999999</v>
      </c>
      <c r="AD215">
        <v>47.302</v>
      </c>
      <c r="AE215">
        <v>47.164999999999999</v>
      </c>
      <c r="AF215">
        <v>47.015000000000001</v>
      </c>
      <c r="AG215">
        <v>46.863999999999997</v>
      </c>
      <c r="AH215">
        <v>46.712000000000003</v>
      </c>
      <c r="AI215">
        <v>46.558</v>
      </c>
      <c r="AJ215">
        <v>46.393999999999998</v>
      </c>
      <c r="AK215">
        <v>46.212000000000003</v>
      </c>
      <c r="AL215">
        <v>46.006</v>
      </c>
      <c r="AM215">
        <v>45.774000000000001</v>
      </c>
      <c r="AN215">
        <v>45.52</v>
      </c>
      <c r="AO215">
        <v>45.25</v>
      </c>
      <c r="AP215">
        <v>44.97</v>
      </c>
      <c r="AQ215">
        <v>44.682000000000002</v>
      </c>
      <c r="AR215">
        <v>44.383000000000003</v>
      </c>
      <c r="AS215">
        <v>44.073</v>
      </c>
      <c r="AT215">
        <v>43.749000000000002</v>
      </c>
      <c r="AU215">
        <v>43.402000000000001</v>
      </c>
      <c r="AV215">
        <v>43.023000000000003</v>
      </c>
      <c r="AW215">
        <v>42.603999999999999</v>
      </c>
      <c r="AX215">
        <v>42.125999999999998</v>
      </c>
      <c r="AY215">
        <v>41.573</v>
      </c>
      <c r="AZ215">
        <v>40.941000000000003</v>
      </c>
      <c r="BA215">
        <v>40.235999999999997</v>
      </c>
      <c r="BB215">
        <v>39.472999999999999</v>
      </c>
      <c r="BC215">
        <v>38.674999999999997</v>
      </c>
      <c r="BD215">
        <v>37.872</v>
      </c>
      <c r="BE215">
        <v>37.091999999999999</v>
      </c>
      <c r="BF215">
        <v>36.356000000000002</v>
      </c>
      <c r="BG215">
        <v>35.677</v>
      </c>
      <c r="BH215">
        <v>35.055</v>
      </c>
      <c r="BI215">
        <v>34.482999999999997</v>
      </c>
      <c r="BJ215">
        <v>33.939</v>
      </c>
      <c r="BK215">
        <v>33.405999999999999</v>
      </c>
      <c r="BL215">
        <v>32.878999999999998</v>
      </c>
    </row>
    <row r="216" spans="1:64" x14ac:dyDescent="0.2">
      <c r="A216" t="s">
        <v>682</v>
      </c>
      <c r="B216" t="s">
        <v>683</v>
      </c>
      <c r="C216" t="s">
        <v>795</v>
      </c>
      <c r="D216" t="s">
        <v>796</v>
      </c>
      <c r="E216">
        <v>47.301000000000002</v>
      </c>
      <c r="F216">
        <v>47.093000000000004</v>
      </c>
      <c r="G216">
        <v>46.793999999999997</v>
      </c>
      <c r="H216">
        <v>46.408999999999999</v>
      </c>
      <c r="I216">
        <v>45.951999999999998</v>
      </c>
      <c r="J216">
        <v>45.442999999999998</v>
      </c>
      <c r="K216">
        <v>44.906999999999996</v>
      </c>
      <c r="L216">
        <v>44.368000000000002</v>
      </c>
      <c r="M216">
        <v>43.841999999999999</v>
      </c>
      <c r="N216">
        <v>43.343000000000004</v>
      </c>
      <c r="O216">
        <v>42.878</v>
      </c>
      <c r="P216">
        <v>42.448</v>
      </c>
      <c r="Q216">
        <v>42.039000000000001</v>
      </c>
      <c r="R216">
        <v>41.628999999999998</v>
      </c>
      <c r="S216">
        <v>41.207000000000001</v>
      </c>
      <c r="T216">
        <v>40.75</v>
      </c>
      <c r="U216">
        <v>40.231999999999999</v>
      </c>
      <c r="V216">
        <v>39.643999999999998</v>
      </c>
      <c r="W216">
        <v>38.985999999999997</v>
      </c>
      <c r="X216">
        <v>38.262</v>
      </c>
      <c r="Y216">
        <v>37.485999999999997</v>
      </c>
      <c r="Z216">
        <v>36.677</v>
      </c>
      <c r="AA216">
        <v>35.865000000000002</v>
      </c>
      <c r="AB216">
        <v>35.076999999999998</v>
      </c>
      <c r="AC216">
        <v>34.331000000000003</v>
      </c>
      <c r="AD216">
        <v>33.648000000000003</v>
      </c>
      <c r="AE216">
        <v>33.043999999999997</v>
      </c>
      <c r="AF216">
        <v>32.511000000000003</v>
      </c>
      <c r="AG216">
        <v>32.036999999999999</v>
      </c>
      <c r="AH216">
        <v>31.61</v>
      </c>
      <c r="AI216">
        <v>31.215</v>
      </c>
      <c r="AJ216">
        <v>30.832999999999998</v>
      </c>
      <c r="AK216">
        <v>30.440999999999999</v>
      </c>
      <c r="AL216">
        <v>30.015999999999998</v>
      </c>
      <c r="AM216">
        <v>29.538</v>
      </c>
      <c r="AN216">
        <v>28.981999999999999</v>
      </c>
      <c r="AO216">
        <v>28.323</v>
      </c>
      <c r="AP216">
        <v>27.568000000000001</v>
      </c>
      <c r="AQ216">
        <v>26.734000000000002</v>
      </c>
      <c r="AR216">
        <v>25.843</v>
      </c>
      <c r="AS216">
        <v>24.931000000000001</v>
      </c>
      <c r="AT216">
        <v>24.04</v>
      </c>
      <c r="AU216">
        <v>23.21</v>
      </c>
      <c r="AV216">
        <v>22.47</v>
      </c>
      <c r="AW216">
        <v>21.835000000000001</v>
      </c>
      <c r="AX216">
        <v>21.311</v>
      </c>
      <c r="AY216">
        <v>20.884</v>
      </c>
      <c r="AZ216">
        <v>20.524999999999999</v>
      </c>
      <c r="BA216">
        <v>20.207000000000001</v>
      </c>
      <c r="BB216">
        <v>19.917999999999999</v>
      </c>
      <c r="BC216">
        <v>19.654</v>
      </c>
      <c r="BD216">
        <v>19.417999999999999</v>
      </c>
      <c r="BE216">
        <v>19.213000000000001</v>
      </c>
      <c r="BF216">
        <v>19.036000000000001</v>
      </c>
      <c r="BG216">
        <v>18.881</v>
      </c>
      <c r="BH216">
        <v>18.734000000000002</v>
      </c>
      <c r="BI216">
        <v>18.587</v>
      </c>
      <c r="BJ216">
        <v>18.428999999999998</v>
      </c>
      <c r="BK216">
        <v>18.253</v>
      </c>
      <c r="BL216">
        <v>18.053999999999998</v>
      </c>
    </row>
    <row r="217" spans="1:64" x14ac:dyDescent="0.2">
      <c r="A217" t="s">
        <v>684</v>
      </c>
      <c r="B217" t="s">
        <v>685</v>
      </c>
      <c r="C217" t="s">
        <v>795</v>
      </c>
      <c r="D217" t="s">
        <v>796</v>
      </c>
      <c r="AW217">
        <v>10.4</v>
      </c>
      <c r="AX217">
        <v>9.5</v>
      </c>
      <c r="AY217">
        <v>10</v>
      </c>
      <c r="AZ217">
        <v>9.4</v>
      </c>
      <c r="BA217">
        <v>11</v>
      </c>
      <c r="BB217">
        <v>10.7</v>
      </c>
      <c r="BC217">
        <v>10.3</v>
      </c>
      <c r="BD217">
        <v>10</v>
      </c>
      <c r="BE217">
        <v>8.6999999999999993</v>
      </c>
      <c r="BF217">
        <v>9.6999999999999993</v>
      </c>
      <c r="BG217">
        <v>9.1</v>
      </c>
      <c r="BH217">
        <v>8.1999999999999993</v>
      </c>
      <c r="BI217">
        <v>7.9</v>
      </c>
      <c r="BJ217">
        <v>6.7</v>
      </c>
      <c r="BK217">
        <v>6.8</v>
      </c>
      <c r="BL217">
        <v>6.7</v>
      </c>
    </row>
    <row r="218" spans="1:64" x14ac:dyDescent="0.2">
      <c r="A218" t="s">
        <v>686</v>
      </c>
      <c r="B218" t="s">
        <v>687</v>
      </c>
      <c r="C218" t="s">
        <v>795</v>
      </c>
      <c r="D218" t="s">
        <v>796</v>
      </c>
      <c r="E218">
        <v>47.63</v>
      </c>
      <c r="F218">
        <v>47.52</v>
      </c>
      <c r="G218">
        <v>47.423999999999999</v>
      </c>
      <c r="H218">
        <v>47.338999999999999</v>
      </c>
      <c r="I218">
        <v>47.261000000000003</v>
      </c>
      <c r="J218">
        <v>47.185000000000002</v>
      </c>
      <c r="K218">
        <v>47.104999999999997</v>
      </c>
      <c r="L218">
        <v>47.014000000000003</v>
      </c>
      <c r="M218">
        <v>46.905999999999999</v>
      </c>
      <c r="N218">
        <v>46.774000000000001</v>
      </c>
      <c r="O218">
        <v>46.600999999999999</v>
      </c>
      <c r="P218">
        <v>46.372</v>
      </c>
      <c r="Q218">
        <v>46.085999999999999</v>
      </c>
      <c r="R218">
        <v>45.756</v>
      </c>
      <c r="S218">
        <v>45.395000000000003</v>
      </c>
      <c r="T218">
        <v>45.027000000000001</v>
      </c>
      <c r="U218">
        <v>44.677</v>
      </c>
      <c r="V218">
        <v>44.372999999999998</v>
      </c>
      <c r="W218">
        <v>44.140999999999998</v>
      </c>
      <c r="X218">
        <v>44.003999999999998</v>
      </c>
      <c r="Y218">
        <v>43.981999999999999</v>
      </c>
      <c r="Z218">
        <v>44.091999999999999</v>
      </c>
      <c r="AA218">
        <v>44.322000000000003</v>
      </c>
      <c r="AB218">
        <v>44.655999999999999</v>
      </c>
      <c r="AC218">
        <v>45.082000000000001</v>
      </c>
      <c r="AD218">
        <v>45.584000000000003</v>
      </c>
      <c r="AE218">
        <v>46.149000000000001</v>
      </c>
      <c r="AF218">
        <v>46.750999999999998</v>
      </c>
      <c r="AG218">
        <v>47.362000000000002</v>
      </c>
      <c r="AH218">
        <v>47.953000000000003</v>
      </c>
      <c r="AI218">
        <v>48.505000000000003</v>
      </c>
      <c r="AJ218">
        <v>49.005000000000003</v>
      </c>
      <c r="AK218">
        <v>49.445999999999998</v>
      </c>
      <c r="AL218">
        <v>49.817</v>
      </c>
      <c r="AM218">
        <v>50.1</v>
      </c>
      <c r="AN218">
        <v>50.264000000000003</v>
      </c>
      <c r="AO218">
        <v>50.283000000000001</v>
      </c>
      <c r="AP218">
        <v>50.154000000000003</v>
      </c>
      <c r="AQ218">
        <v>49.887999999999998</v>
      </c>
      <c r="AR218">
        <v>49.500999999999998</v>
      </c>
      <c r="AS218">
        <v>49.024000000000001</v>
      </c>
      <c r="AT218">
        <v>48.496000000000002</v>
      </c>
      <c r="AU218">
        <v>47.954999999999998</v>
      </c>
      <c r="AV218">
        <v>47.433999999999997</v>
      </c>
      <c r="AW218">
        <v>46.948999999999998</v>
      </c>
      <c r="AX218">
        <v>46.497</v>
      </c>
      <c r="AY218">
        <v>46.061999999999998</v>
      </c>
      <c r="AZ218">
        <v>45.616</v>
      </c>
      <c r="BA218">
        <v>45.146000000000001</v>
      </c>
      <c r="BB218">
        <v>44.655999999999999</v>
      </c>
      <c r="BC218">
        <v>44.161999999999999</v>
      </c>
      <c r="BD218">
        <v>43.688000000000002</v>
      </c>
      <c r="BE218">
        <v>43.253999999999998</v>
      </c>
      <c r="BF218">
        <v>42.877000000000002</v>
      </c>
      <c r="BG218">
        <v>42.561</v>
      </c>
      <c r="BH218">
        <v>42.302999999999997</v>
      </c>
      <c r="BI218">
        <v>42.095999999999997</v>
      </c>
      <c r="BJ218">
        <v>41.918999999999997</v>
      </c>
      <c r="BK218">
        <v>41.753</v>
      </c>
      <c r="BL218">
        <v>41.585000000000001</v>
      </c>
    </row>
    <row r="219" spans="1:64" x14ac:dyDescent="0.2">
      <c r="A219" t="s">
        <v>688</v>
      </c>
      <c r="B219" t="s">
        <v>689</v>
      </c>
      <c r="C219" t="s">
        <v>795</v>
      </c>
      <c r="D219" t="s">
        <v>796</v>
      </c>
      <c r="AJ219">
        <v>11.9</v>
      </c>
      <c r="AN219">
        <v>11.3</v>
      </c>
      <c r="AO219">
        <v>10.8</v>
      </c>
      <c r="AP219">
        <v>10.49</v>
      </c>
      <c r="AQ219">
        <v>10.09</v>
      </c>
      <c r="AR219">
        <v>9.6</v>
      </c>
      <c r="AS219">
        <v>9.8000000000000007</v>
      </c>
      <c r="AT219">
        <v>10.5</v>
      </c>
      <c r="AU219">
        <v>10.4</v>
      </c>
      <c r="AV219">
        <v>10.6</v>
      </c>
      <c r="AW219">
        <v>10.5</v>
      </c>
      <c r="AX219">
        <v>9.6999999999999993</v>
      </c>
      <c r="AY219">
        <v>9.58</v>
      </c>
      <c r="AZ219">
        <v>9.2200000000000006</v>
      </c>
      <c r="BA219">
        <v>9.4</v>
      </c>
      <c r="BB219">
        <v>9.6</v>
      </c>
      <c r="BC219">
        <v>9.4</v>
      </c>
      <c r="BD219">
        <v>9.1</v>
      </c>
      <c r="BE219">
        <v>9.3000000000000007</v>
      </c>
      <c r="BF219">
        <v>9.1999999999999993</v>
      </c>
      <c r="BG219">
        <v>9.3000000000000007</v>
      </c>
      <c r="BH219">
        <v>9.3000000000000007</v>
      </c>
      <c r="BI219">
        <v>9.1999999999999993</v>
      </c>
      <c r="BJ219">
        <v>9.1999999999999993</v>
      </c>
      <c r="BK219">
        <v>9.1999999999999993</v>
      </c>
      <c r="BL219">
        <v>9.3000000000000007</v>
      </c>
    </row>
    <row r="220" spans="1:64" x14ac:dyDescent="0.2">
      <c r="A220" t="s">
        <v>690</v>
      </c>
      <c r="B220" t="s">
        <v>691</v>
      </c>
      <c r="C220" t="s">
        <v>795</v>
      </c>
      <c r="D220" t="s">
        <v>796</v>
      </c>
      <c r="E220">
        <v>47.246728690288414</v>
      </c>
      <c r="F220">
        <v>47.212859733741695</v>
      </c>
      <c r="G220">
        <v>47.179772031885143</v>
      </c>
      <c r="H220">
        <v>47.144903203455684</v>
      </c>
      <c r="I220">
        <v>47.093896841636216</v>
      </c>
      <c r="J220">
        <v>47.038457349645256</v>
      </c>
      <c r="K220">
        <v>47.000184732921831</v>
      </c>
      <c r="L220">
        <v>46.961841153769257</v>
      </c>
      <c r="M220">
        <v>46.957248364276083</v>
      </c>
      <c r="N220">
        <v>46.95620014074855</v>
      </c>
      <c r="O220">
        <v>46.978391036993138</v>
      </c>
      <c r="P220">
        <v>47.002757338076698</v>
      </c>
      <c r="Q220">
        <v>47.024287532699461</v>
      </c>
      <c r="R220">
        <v>47.028383128452525</v>
      </c>
      <c r="S220">
        <v>47.031620534498515</v>
      </c>
      <c r="T220">
        <v>46.996555225598939</v>
      </c>
      <c r="U220">
        <v>46.94916109979367</v>
      </c>
      <c r="V220">
        <v>46.885565895213652</v>
      </c>
      <c r="W220">
        <v>46.811295407140008</v>
      </c>
      <c r="X220">
        <v>46.719951299338064</v>
      </c>
      <c r="Y220">
        <v>46.608527706963194</v>
      </c>
      <c r="Z220">
        <v>46.471027080557356</v>
      </c>
      <c r="AA220">
        <v>46.304363984688941</v>
      </c>
      <c r="AB220">
        <v>46.112783710484536</v>
      </c>
      <c r="AC220">
        <v>45.894480821524091</v>
      </c>
      <c r="AD220">
        <v>45.645809963790967</v>
      </c>
      <c r="AE220">
        <v>45.367688875914808</v>
      </c>
      <c r="AF220">
        <v>45.064525213882888</v>
      </c>
      <c r="AG220">
        <v>44.739707885854337</v>
      </c>
      <c r="AH220">
        <v>44.398698570713073</v>
      </c>
      <c r="AI220">
        <v>44.053001019393356</v>
      </c>
      <c r="AJ220">
        <v>43.713880736392078</v>
      </c>
      <c r="AK220">
        <v>43.39649461569126</v>
      </c>
      <c r="AL220">
        <v>43.103741416612657</v>
      </c>
      <c r="AM220">
        <v>42.84225620422535</v>
      </c>
      <c r="AN220">
        <v>42.609283611955377</v>
      </c>
      <c r="AO220">
        <v>42.401812468357534</v>
      </c>
      <c r="AP220">
        <v>42.203459544085213</v>
      </c>
      <c r="AQ220">
        <v>42.006836496223187</v>
      </c>
      <c r="AR220">
        <v>41.807435709402974</v>
      </c>
      <c r="AS220">
        <v>41.599558375271442</v>
      </c>
      <c r="AT220">
        <v>41.385172733221921</v>
      </c>
      <c r="AU220">
        <v>41.167602137355289</v>
      </c>
      <c r="AV220">
        <v>40.943075398287803</v>
      </c>
      <c r="AW220">
        <v>40.709803760133298</v>
      </c>
      <c r="AX220">
        <v>40.460849068791283</v>
      </c>
      <c r="AY220">
        <v>40.191113822021549</v>
      </c>
      <c r="AZ220">
        <v>39.89859485923899</v>
      </c>
      <c r="BA220">
        <v>39.580519350926487</v>
      </c>
      <c r="BB220">
        <v>39.234451513649027</v>
      </c>
      <c r="BC220">
        <v>38.859002104829798</v>
      </c>
      <c r="BD220">
        <v>38.451432645898713</v>
      </c>
      <c r="BE220">
        <v>38.015718046883123</v>
      </c>
      <c r="BF220">
        <v>37.557651584227692</v>
      </c>
      <c r="BG220">
        <v>37.085364520762447</v>
      </c>
      <c r="BH220">
        <v>36.607043706385639</v>
      </c>
      <c r="BI220">
        <v>36.133231967446577</v>
      </c>
      <c r="BJ220">
        <v>35.669459690151356</v>
      </c>
      <c r="BK220">
        <v>35.220538633574556</v>
      </c>
      <c r="BL220">
        <v>34.791796769133214</v>
      </c>
    </row>
    <row r="221" spans="1:64" x14ac:dyDescent="0.2">
      <c r="A221" t="s">
        <v>692</v>
      </c>
      <c r="B221" t="s">
        <v>693</v>
      </c>
      <c r="C221" t="s">
        <v>795</v>
      </c>
      <c r="D221" t="s">
        <v>796</v>
      </c>
      <c r="E221">
        <v>50.656999999999996</v>
      </c>
      <c r="F221">
        <v>50.8</v>
      </c>
      <c r="G221">
        <v>50.914000000000001</v>
      </c>
      <c r="H221">
        <v>50.999000000000002</v>
      </c>
      <c r="I221">
        <v>51.055999999999997</v>
      </c>
      <c r="J221">
        <v>51.078000000000003</v>
      </c>
      <c r="K221">
        <v>51.058</v>
      </c>
      <c r="L221">
        <v>50.99</v>
      </c>
      <c r="M221">
        <v>50.872999999999998</v>
      </c>
      <c r="N221">
        <v>50.712000000000003</v>
      </c>
      <c r="O221">
        <v>50.515000000000001</v>
      </c>
      <c r="P221">
        <v>50.292999999999999</v>
      </c>
      <c r="Q221">
        <v>50.057000000000002</v>
      </c>
      <c r="R221">
        <v>49.819000000000003</v>
      </c>
      <c r="S221">
        <v>49.584000000000003</v>
      </c>
      <c r="T221">
        <v>49.35</v>
      </c>
      <c r="U221">
        <v>49.106999999999999</v>
      </c>
      <c r="V221">
        <v>48.85</v>
      </c>
      <c r="W221">
        <v>48.58</v>
      </c>
      <c r="X221">
        <v>48.308999999999997</v>
      </c>
      <c r="Y221">
        <v>48.06</v>
      </c>
      <c r="Z221">
        <v>47.865000000000002</v>
      </c>
      <c r="AA221">
        <v>47.74</v>
      </c>
      <c r="AB221">
        <v>47.686</v>
      </c>
      <c r="AC221">
        <v>47.694000000000003</v>
      </c>
      <c r="AD221">
        <v>47.74</v>
      </c>
      <c r="AE221">
        <v>47.786999999999999</v>
      </c>
      <c r="AF221">
        <v>47.798999999999999</v>
      </c>
      <c r="AG221">
        <v>47.747</v>
      </c>
      <c r="AH221">
        <v>47.616</v>
      </c>
      <c r="AI221">
        <v>47.405999999999999</v>
      </c>
      <c r="AJ221">
        <v>47.128</v>
      </c>
      <c r="AK221">
        <v>46.807000000000002</v>
      </c>
      <c r="AL221">
        <v>46.462000000000003</v>
      </c>
      <c r="AM221">
        <v>46.095999999999997</v>
      </c>
      <c r="AN221">
        <v>45.703000000000003</v>
      </c>
      <c r="AO221">
        <v>45.27</v>
      </c>
      <c r="AP221">
        <v>44.786000000000001</v>
      </c>
      <c r="AQ221">
        <v>44.253</v>
      </c>
      <c r="AR221">
        <v>43.679000000000002</v>
      </c>
      <c r="AS221">
        <v>43.081000000000003</v>
      </c>
      <c r="AT221">
        <v>42.482999999999997</v>
      </c>
      <c r="AU221">
        <v>41.904000000000003</v>
      </c>
      <c r="AV221">
        <v>41.359000000000002</v>
      </c>
      <c r="AW221">
        <v>40.854999999999997</v>
      </c>
      <c r="AX221">
        <v>40.389000000000003</v>
      </c>
      <c r="AY221">
        <v>39.951999999999998</v>
      </c>
      <c r="AZ221">
        <v>39.524999999999999</v>
      </c>
      <c r="BA221">
        <v>39.095999999999997</v>
      </c>
      <c r="BB221">
        <v>38.659999999999997</v>
      </c>
      <c r="BC221">
        <v>38.219000000000001</v>
      </c>
      <c r="BD221">
        <v>37.776000000000003</v>
      </c>
      <c r="BE221">
        <v>37.340000000000003</v>
      </c>
      <c r="BF221">
        <v>36.917999999999999</v>
      </c>
      <c r="BG221">
        <v>36.509</v>
      </c>
      <c r="BH221">
        <v>36.116</v>
      </c>
      <c r="BI221">
        <v>35.738</v>
      </c>
      <c r="BJ221">
        <v>35.369999999999997</v>
      </c>
      <c r="BK221">
        <v>35.01</v>
      </c>
      <c r="BL221">
        <v>34.652999999999999</v>
      </c>
    </row>
    <row r="222" spans="1:64" x14ac:dyDescent="0.2">
      <c r="A222" t="s">
        <v>694</v>
      </c>
      <c r="B222" t="s">
        <v>695</v>
      </c>
      <c r="C222" t="s">
        <v>795</v>
      </c>
      <c r="D222" t="s">
        <v>796</v>
      </c>
      <c r="E222">
        <v>47.246728690288407</v>
      </c>
      <c r="F222">
        <v>47.212859733741681</v>
      </c>
      <c r="G222">
        <v>47.179772031885136</v>
      </c>
      <c r="H222">
        <v>47.144903203455684</v>
      </c>
      <c r="I222">
        <v>47.09389684163623</v>
      </c>
      <c r="J222">
        <v>47.03845734964527</v>
      </c>
      <c r="K222">
        <v>47.000184732921831</v>
      </c>
      <c r="L222">
        <v>46.96184115376925</v>
      </c>
      <c r="M222">
        <v>46.95724836427609</v>
      </c>
      <c r="N222">
        <v>46.95620014074855</v>
      </c>
      <c r="O222">
        <v>46.978391036993145</v>
      </c>
      <c r="P222">
        <v>47.000299738456043</v>
      </c>
      <c r="Q222">
        <v>47.021320331874641</v>
      </c>
      <c r="R222">
        <v>47.025088414328458</v>
      </c>
      <c r="S222">
        <v>47.028946369402966</v>
      </c>
      <c r="T222">
        <v>46.993614268490994</v>
      </c>
      <c r="U222">
        <v>46.945649733862545</v>
      </c>
      <c r="V222">
        <v>46.881880329867279</v>
      </c>
      <c r="W222">
        <v>46.808219790511039</v>
      </c>
      <c r="X222">
        <v>46.716732879277096</v>
      </c>
      <c r="Y222">
        <v>46.605604184977352</v>
      </c>
      <c r="Z222">
        <v>46.468043457812804</v>
      </c>
      <c r="AA222">
        <v>46.30083850074201</v>
      </c>
      <c r="AB222">
        <v>46.109653038601039</v>
      </c>
      <c r="AC222">
        <v>45.891618881829622</v>
      </c>
      <c r="AD222">
        <v>45.642983757617998</v>
      </c>
      <c r="AE222">
        <v>45.36492216878581</v>
      </c>
      <c r="AF222">
        <v>45.061515620732891</v>
      </c>
      <c r="AG222">
        <v>44.736718420436908</v>
      </c>
      <c r="AH222">
        <v>44.395710961488177</v>
      </c>
      <c r="AI222">
        <v>44.050142299437013</v>
      </c>
      <c r="AJ222">
        <v>43.711256204240463</v>
      </c>
      <c r="AK222">
        <v>43.393760510564192</v>
      </c>
      <c r="AL222">
        <v>43.101167091204061</v>
      </c>
      <c r="AM222">
        <v>42.839651226442101</v>
      </c>
      <c r="AN222">
        <v>42.60649439626664</v>
      </c>
      <c r="AO222">
        <v>42.399095212190467</v>
      </c>
      <c r="AP222">
        <v>42.200555188698367</v>
      </c>
      <c r="AQ222">
        <v>42.003826161230926</v>
      </c>
      <c r="AR222">
        <v>41.804506944806818</v>
      </c>
      <c r="AS222">
        <v>41.596753776147331</v>
      </c>
      <c r="AT222">
        <v>41.382356617203449</v>
      </c>
      <c r="AU222">
        <v>41.164799580247056</v>
      </c>
      <c r="AV222">
        <v>40.940448011664436</v>
      </c>
      <c r="AW222">
        <v>40.707202245047647</v>
      </c>
      <c r="AX222">
        <v>40.458451423651454</v>
      </c>
      <c r="AY222">
        <v>40.188629637067713</v>
      </c>
      <c r="AZ222">
        <v>39.89622740245953</v>
      </c>
      <c r="BA222">
        <v>39.578217926514185</v>
      </c>
      <c r="BB222">
        <v>39.232269778908204</v>
      </c>
      <c r="BC222">
        <v>38.856723417384778</v>
      </c>
      <c r="BD222">
        <v>38.449488928119024</v>
      </c>
      <c r="BE222">
        <v>38.01384987885163</v>
      </c>
      <c r="BF222">
        <v>37.555728906914247</v>
      </c>
      <c r="BG222">
        <v>37.083470756377764</v>
      </c>
      <c r="BH222">
        <v>36.605203679483779</v>
      </c>
      <c r="BI222">
        <v>36.131497440559322</v>
      </c>
      <c r="BJ222">
        <v>35.667774076827193</v>
      </c>
      <c r="BK222">
        <v>35.218912603868382</v>
      </c>
      <c r="BL222">
        <v>34.79017475694264</v>
      </c>
    </row>
    <row r="223" spans="1:64" x14ac:dyDescent="0.2">
      <c r="A223" t="s">
        <v>696</v>
      </c>
      <c r="B223" t="s">
        <v>697</v>
      </c>
      <c r="C223" t="s">
        <v>795</v>
      </c>
      <c r="D223" t="s">
        <v>796</v>
      </c>
      <c r="E223">
        <v>38.807690026619774</v>
      </c>
      <c r="F223">
        <v>38.33866846049775</v>
      </c>
      <c r="G223">
        <v>38.038519916898139</v>
      </c>
      <c r="H223">
        <v>37.716139883538077</v>
      </c>
      <c r="I223">
        <v>37.296580071196033</v>
      </c>
      <c r="J223">
        <v>36.676759738240719</v>
      </c>
      <c r="K223">
        <v>36.265173102658153</v>
      </c>
      <c r="L223">
        <v>35.666558444286004</v>
      </c>
      <c r="M223">
        <v>35.429309522397119</v>
      </c>
      <c r="N223">
        <v>35.008534921840251</v>
      </c>
      <c r="O223">
        <v>34.742476119140328</v>
      </c>
      <c r="P223">
        <v>34.577106567647014</v>
      </c>
      <c r="Q223">
        <v>34.319228792917393</v>
      </c>
      <c r="R223">
        <v>33.952409619463793</v>
      </c>
      <c r="S223">
        <v>33.981021171378934</v>
      </c>
      <c r="T223">
        <v>33.724393377953206</v>
      </c>
      <c r="U223">
        <v>33.631513566617919</v>
      </c>
      <c r="V223">
        <v>33.587216537835559</v>
      </c>
      <c r="W223">
        <v>33.621297406638817</v>
      </c>
      <c r="X223">
        <v>33.673655965602912</v>
      </c>
      <c r="Y223">
        <v>33.697915313372469</v>
      </c>
      <c r="Z223">
        <v>33.602590343000486</v>
      </c>
      <c r="AA223">
        <v>33.419083769831865</v>
      </c>
      <c r="AB223">
        <v>33.23350570153611</v>
      </c>
      <c r="AC223">
        <v>32.958128544262536</v>
      </c>
      <c r="AD223">
        <v>32.596018716773671</v>
      </c>
      <c r="AE223">
        <v>32.241240493241968</v>
      </c>
      <c r="AF223">
        <v>31.926159429520659</v>
      </c>
      <c r="AG223">
        <v>31.613266671676445</v>
      </c>
      <c r="AH223">
        <v>31.234291012982471</v>
      </c>
      <c r="AI223">
        <v>30.790031545602801</v>
      </c>
      <c r="AJ223">
        <v>30.282958479709119</v>
      </c>
      <c r="AK223">
        <v>29.860766626222482</v>
      </c>
      <c r="AL223">
        <v>29.361339957691271</v>
      </c>
      <c r="AM223">
        <v>28.856674476183159</v>
      </c>
      <c r="AN223">
        <v>28.361828400117169</v>
      </c>
      <c r="AO223">
        <v>27.945903993670452</v>
      </c>
      <c r="AP223">
        <v>27.485586207775114</v>
      </c>
      <c r="AQ223">
        <v>27.063507870278976</v>
      </c>
      <c r="AR223">
        <v>26.788712722845027</v>
      </c>
      <c r="AS223">
        <v>26.459780930541825</v>
      </c>
      <c r="AT223">
        <v>26.112732723659942</v>
      </c>
      <c r="AU223">
        <v>25.852533128713961</v>
      </c>
      <c r="AV223">
        <v>25.642605637967204</v>
      </c>
      <c r="AW223">
        <v>25.420250511102044</v>
      </c>
      <c r="AX223">
        <v>25.204210979547906</v>
      </c>
      <c r="AY223">
        <v>24.915686166184539</v>
      </c>
      <c r="AZ223">
        <v>24.704957880407058</v>
      </c>
      <c r="BA223">
        <v>24.444473687786285</v>
      </c>
      <c r="BB223">
        <v>24.172738018425736</v>
      </c>
      <c r="BC223">
        <v>23.911056199021161</v>
      </c>
      <c r="BD223">
        <v>23.696957452346087</v>
      </c>
      <c r="BE223">
        <v>23.466929112554311</v>
      </c>
      <c r="BF223">
        <v>23.229987367706219</v>
      </c>
      <c r="BG223">
        <v>22.984202290860853</v>
      </c>
      <c r="BH223">
        <v>22.786377904324283</v>
      </c>
      <c r="BI223">
        <v>22.555405095160957</v>
      </c>
      <c r="BJ223">
        <v>22.262659243644908</v>
      </c>
      <c r="BK223">
        <v>22.000955832408039</v>
      </c>
      <c r="BL223">
        <v>21.686107886651833</v>
      </c>
    </row>
    <row r="224" spans="1:64" x14ac:dyDescent="0.2">
      <c r="A224" t="s">
        <v>698</v>
      </c>
      <c r="B224" t="s">
        <v>699</v>
      </c>
      <c r="C224" t="s">
        <v>795</v>
      </c>
      <c r="D224" t="s">
        <v>796</v>
      </c>
      <c r="E224">
        <v>47.670999999999999</v>
      </c>
      <c r="F224">
        <v>47.44</v>
      </c>
      <c r="G224">
        <v>47.058999999999997</v>
      </c>
      <c r="H224">
        <v>46.518999999999998</v>
      </c>
      <c r="I224">
        <v>45.837000000000003</v>
      </c>
      <c r="J224">
        <v>45.051000000000002</v>
      </c>
      <c r="K224">
        <v>44.212000000000003</v>
      </c>
      <c r="L224">
        <v>43.387999999999998</v>
      </c>
      <c r="M224">
        <v>42.637999999999998</v>
      </c>
      <c r="N224">
        <v>42.003</v>
      </c>
      <c r="O224">
        <v>41.514000000000003</v>
      </c>
      <c r="P224">
        <v>41.191000000000003</v>
      </c>
      <c r="Q224">
        <v>41.006999999999998</v>
      </c>
      <c r="R224">
        <v>40.933</v>
      </c>
      <c r="S224">
        <v>40.947000000000003</v>
      </c>
      <c r="T224">
        <v>41.021999999999998</v>
      </c>
      <c r="U224">
        <v>41.125</v>
      </c>
      <c r="V224">
        <v>41.225000000000001</v>
      </c>
      <c r="W224">
        <v>41.296999999999997</v>
      </c>
      <c r="X224">
        <v>41.323999999999998</v>
      </c>
      <c r="Y224">
        <v>41.298999999999999</v>
      </c>
      <c r="Z224">
        <v>41.228000000000002</v>
      </c>
      <c r="AA224">
        <v>41.131</v>
      </c>
      <c r="AB224">
        <v>41.023000000000003</v>
      </c>
      <c r="AC224">
        <v>40.909999999999997</v>
      </c>
      <c r="AD224">
        <v>40.79</v>
      </c>
      <c r="AE224">
        <v>40.661999999999999</v>
      </c>
      <c r="AF224">
        <v>40.521999999999998</v>
      </c>
      <c r="AG224">
        <v>40.371000000000002</v>
      </c>
      <c r="AH224">
        <v>40.213000000000001</v>
      </c>
      <c r="AI224">
        <v>40.052999999999997</v>
      </c>
      <c r="AJ224">
        <v>39.896999999999998</v>
      </c>
      <c r="AK224">
        <v>39.75</v>
      </c>
      <c r="AL224">
        <v>39.618000000000002</v>
      </c>
      <c r="AM224">
        <v>39.508000000000003</v>
      </c>
      <c r="AN224">
        <v>39.430999999999997</v>
      </c>
      <c r="AO224">
        <v>39.402000000000001</v>
      </c>
      <c r="AP224">
        <v>39.417999999999999</v>
      </c>
      <c r="AQ224">
        <v>39.468000000000004</v>
      </c>
      <c r="AR224">
        <v>39.533999999999999</v>
      </c>
      <c r="AS224">
        <v>39.588999999999999</v>
      </c>
      <c r="AT224">
        <v>39.601999999999997</v>
      </c>
      <c r="AU224">
        <v>39.545000000000002</v>
      </c>
      <c r="AV224">
        <v>39.401000000000003</v>
      </c>
      <c r="AW224">
        <v>39.156999999999996</v>
      </c>
      <c r="AX224">
        <v>38.808</v>
      </c>
      <c r="AY224">
        <v>38.357999999999997</v>
      </c>
      <c r="AZ224">
        <v>37.831000000000003</v>
      </c>
      <c r="BA224">
        <v>37.250999999999998</v>
      </c>
      <c r="BB224">
        <v>36.636000000000003</v>
      </c>
      <c r="BC224">
        <v>36.003</v>
      </c>
      <c r="BD224">
        <v>35.363</v>
      </c>
      <c r="BE224">
        <v>34.725999999999999</v>
      </c>
      <c r="BF224">
        <v>34.103000000000002</v>
      </c>
      <c r="BG224">
        <v>33.508000000000003</v>
      </c>
      <c r="BH224">
        <v>32.950000000000003</v>
      </c>
      <c r="BI224">
        <v>32.436999999999998</v>
      </c>
      <c r="BJ224">
        <v>31.966999999999999</v>
      </c>
      <c r="BK224">
        <v>31.538</v>
      </c>
      <c r="BL224">
        <v>31.152000000000001</v>
      </c>
    </row>
    <row r="225" spans="1:64" x14ac:dyDescent="0.2">
      <c r="A225" t="s">
        <v>700</v>
      </c>
      <c r="B225" t="s">
        <v>701</v>
      </c>
      <c r="C225" t="s">
        <v>795</v>
      </c>
      <c r="D225" t="s">
        <v>796</v>
      </c>
      <c r="E225">
        <v>45.082000000000001</v>
      </c>
      <c r="F225">
        <v>44.807000000000002</v>
      </c>
      <c r="G225">
        <v>44.402999999999999</v>
      </c>
      <c r="H225">
        <v>43.844000000000001</v>
      </c>
      <c r="I225">
        <v>43.124000000000002</v>
      </c>
      <c r="J225">
        <v>42.262</v>
      </c>
      <c r="K225">
        <v>41.295999999999999</v>
      </c>
      <c r="L225">
        <v>40.28</v>
      </c>
      <c r="M225">
        <v>39.262999999999998</v>
      </c>
      <c r="N225">
        <v>38.268000000000001</v>
      </c>
      <c r="O225">
        <v>37.290999999999997</v>
      </c>
      <c r="P225">
        <v>36.31</v>
      </c>
      <c r="Q225">
        <v>35.304000000000002</v>
      </c>
      <c r="R225">
        <v>34.274000000000001</v>
      </c>
      <c r="S225">
        <v>33.247999999999998</v>
      </c>
      <c r="T225">
        <v>32.28</v>
      </c>
      <c r="U225">
        <v>31.436</v>
      </c>
      <c r="V225">
        <v>30.757999999999999</v>
      </c>
      <c r="W225">
        <v>30.265999999999998</v>
      </c>
      <c r="X225">
        <v>29.956</v>
      </c>
      <c r="Y225">
        <v>29.798999999999999</v>
      </c>
      <c r="Z225">
        <v>29.745999999999999</v>
      </c>
      <c r="AA225">
        <v>29.728000000000002</v>
      </c>
      <c r="AB225">
        <v>29.686</v>
      </c>
      <c r="AC225">
        <v>29.588999999999999</v>
      </c>
      <c r="AD225">
        <v>29.420999999999999</v>
      </c>
      <c r="AE225">
        <v>29.184999999999999</v>
      </c>
      <c r="AF225">
        <v>28.908000000000001</v>
      </c>
      <c r="AG225">
        <v>28.611000000000001</v>
      </c>
      <c r="AH225">
        <v>28.295000000000002</v>
      </c>
      <c r="AI225">
        <v>27.954000000000001</v>
      </c>
      <c r="AJ225">
        <v>27.577999999999999</v>
      </c>
      <c r="AK225">
        <v>27.166</v>
      </c>
      <c r="AL225">
        <v>26.718</v>
      </c>
      <c r="AM225">
        <v>26.245999999999999</v>
      </c>
      <c r="AN225">
        <v>25.763999999999999</v>
      </c>
      <c r="AO225">
        <v>25.294</v>
      </c>
      <c r="AP225">
        <v>24.85</v>
      </c>
      <c r="AQ225">
        <v>24.442</v>
      </c>
      <c r="AR225">
        <v>24.073</v>
      </c>
      <c r="AS225">
        <v>23.734999999999999</v>
      </c>
      <c r="AT225">
        <v>23.414000000000001</v>
      </c>
      <c r="AU225">
        <v>23.091000000000001</v>
      </c>
      <c r="AV225">
        <v>22.754999999999999</v>
      </c>
      <c r="AW225">
        <v>22.404</v>
      </c>
      <c r="AX225">
        <v>22.044</v>
      </c>
      <c r="AY225">
        <v>21.687000000000001</v>
      </c>
      <c r="AZ225">
        <v>21.346</v>
      </c>
      <c r="BA225">
        <v>21.032</v>
      </c>
      <c r="BB225">
        <v>20.745999999999999</v>
      </c>
      <c r="BC225">
        <v>20.484999999999999</v>
      </c>
      <c r="BD225">
        <v>20.242999999999999</v>
      </c>
      <c r="BE225">
        <v>20.009</v>
      </c>
      <c r="BF225">
        <v>19.774999999999999</v>
      </c>
      <c r="BG225">
        <v>19.536999999999999</v>
      </c>
      <c r="BH225">
        <v>19.292000000000002</v>
      </c>
      <c r="BI225">
        <v>19.042000000000002</v>
      </c>
      <c r="BJ225">
        <v>18.791</v>
      </c>
      <c r="BK225">
        <v>18.542000000000002</v>
      </c>
      <c r="BL225">
        <v>18.295000000000002</v>
      </c>
    </row>
    <row r="226" spans="1:64" x14ac:dyDescent="0.2">
      <c r="A226" t="s">
        <v>702</v>
      </c>
      <c r="B226" t="s">
        <v>703</v>
      </c>
      <c r="C226" t="s">
        <v>795</v>
      </c>
      <c r="D226" t="s">
        <v>796</v>
      </c>
      <c r="E226">
        <v>21.7</v>
      </c>
      <c r="F226">
        <v>20.8</v>
      </c>
      <c r="G226">
        <v>19.8</v>
      </c>
      <c r="H226">
        <v>20.399999999999999</v>
      </c>
      <c r="I226">
        <v>20.100000000000001</v>
      </c>
      <c r="J226">
        <v>19.3</v>
      </c>
      <c r="K226">
        <v>18.5</v>
      </c>
      <c r="L226">
        <v>17.399999999999999</v>
      </c>
      <c r="M226">
        <v>17</v>
      </c>
      <c r="N226">
        <v>17.7</v>
      </c>
      <c r="O226">
        <v>17.8</v>
      </c>
      <c r="P226">
        <v>18.2</v>
      </c>
      <c r="Q226">
        <v>19.100000000000001</v>
      </c>
      <c r="R226">
        <v>20</v>
      </c>
      <c r="S226">
        <v>20.8</v>
      </c>
      <c r="T226">
        <v>20.6</v>
      </c>
      <c r="U226">
        <v>20.8</v>
      </c>
      <c r="V226">
        <v>20.6</v>
      </c>
      <c r="W226">
        <v>20.5</v>
      </c>
      <c r="X226">
        <v>20.3</v>
      </c>
      <c r="Y226">
        <v>19.100000000000001</v>
      </c>
      <c r="Z226">
        <v>18.600000000000001</v>
      </c>
      <c r="AA226">
        <v>18.3</v>
      </c>
      <c r="AB226">
        <v>18.100000000000001</v>
      </c>
      <c r="AC226">
        <v>17.7</v>
      </c>
      <c r="AD226">
        <v>17.5</v>
      </c>
      <c r="AE226">
        <v>16.8</v>
      </c>
      <c r="AF226">
        <v>16.100000000000001</v>
      </c>
      <c r="AG226">
        <v>15.9</v>
      </c>
      <c r="AH226">
        <v>15.2</v>
      </c>
      <c r="AI226">
        <v>15.1</v>
      </c>
      <c r="AJ226">
        <v>14.8</v>
      </c>
      <c r="AK226">
        <v>14.1</v>
      </c>
      <c r="AL226">
        <v>13.8</v>
      </c>
      <c r="AM226">
        <v>12.4</v>
      </c>
      <c r="AN226">
        <v>11.5</v>
      </c>
      <c r="AO226">
        <v>11.2</v>
      </c>
      <c r="AP226">
        <v>11</v>
      </c>
      <c r="AQ226">
        <v>10.7</v>
      </c>
      <c r="AR226">
        <v>10.4</v>
      </c>
      <c r="AS226">
        <v>10.199999999999999</v>
      </c>
      <c r="AT226">
        <v>9.5</v>
      </c>
      <c r="AU226">
        <v>9.5</v>
      </c>
      <c r="AV226">
        <v>9.6</v>
      </c>
      <c r="AW226">
        <v>10</v>
      </c>
      <c r="AX226">
        <v>10.1</v>
      </c>
      <c r="AY226">
        <v>10</v>
      </c>
      <c r="AZ226">
        <v>10.1</v>
      </c>
      <c r="BA226">
        <v>10.7</v>
      </c>
      <c r="BB226">
        <v>11.4</v>
      </c>
      <c r="BC226">
        <v>11.2</v>
      </c>
      <c r="BD226">
        <v>11.3</v>
      </c>
      <c r="BE226">
        <v>10.3</v>
      </c>
      <c r="BF226">
        <v>10.1</v>
      </c>
      <c r="BG226">
        <v>10.199999999999999</v>
      </c>
      <c r="BH226">
        <v>10.3</v>
      </c>
      <c r="BI226">
        <v>10.6</v>
      </c>
      <c r="BJ226">
        <v>10.7</v>
      </c>
      <c r="BK226">
        <v>10.6</v>
      </c>
      <c r="BL226">
        <v>10.5</v>
      </c>
    </row>
    <row r="227" spans="1:64" x14ac:dyDescent="0.2">
      <c r="A227" t="s">
        <v>704</v>
      </c>
      <c r="B227" t="s">
        <v>705</v>
      </c>
      <c r="C227" t="s">
        <v>795</v>
      </c>
      <c r="D227" t="s">
        <v>796</v>
      </c>
      <c r="E227">
        <v>17.600000000000001</v>
      </c>
      <c r="F227">
        <v>18.2</v>
      </c>
      <c r="G227">
        <v>18.100000000000001</v>
      </c>
      <c r="H227">
        <v>18</v>
      </c>
      <c r="I227">
        <v>17.899999999999999</v>
      </c>
      <c r="J227">
        <v>18.5</v>
      </c>
      <c r="K227">
        <v>18.5</v>
      </c>
      <c r="L227">
        <v>17.7</v>
      </c>
      <c r="M227">
        <v>16.8</v>
      </c>
      <c r="N227">
        <v>16.3</v>
      </c>
      <c r="O227">
        <v>15.9</v>
      </c>
      <c r="P227">
        <v>16.3</v>
      </c>
      <c r="Q227">
        <v>16.399999999999999</v>
      </c>
      <c r="R227">
        <v>16.7</v>
      </c>
      <c r="S227">
        <v>16.100000000000001</v>
      </c>
      <c r="T227">
        <v>16.600000000000001</v>
      </c>
      <c r="U227">
        <v>16.7</v>
      </c>
      <c r="V227">
        <v>16.2</v>
      </c>
      <c r="W227">
        <v>16.3</v>
      </c>
      <c r="X227">
        <v>16.3</v>
      </c>
      <c r="Y227">
        <v>15.7</v>
      </c>
      <c r="Z227">
        <v>15.3</v>
      </c>
      <c r="AA227">
        <v>15.1</v>
      </c>
      <c r="AB227">
        <v>14.1</v>
      </c>
      <c r="AC227">
        <v>13.6</v>
      </c>
      <c r="AD227">
        <v>13.4</v>
      </c>
      <c r="AE227">
        <v>13</v>
      </c>
      <c r="AF227">
        <v>12.9</v>
      </c>
      <c r="AG227">
        <v>12.6</v>
      </c>
      <c r="AH227">
        <v>11.7</v>
      </c>
      <c r="AI227">
        <v>11.2</v>
      </c>
      <c r="AJ227">
        <v>10.8</v>
      </c>
      <c r="AK227">
        <v>10</v>
      </c>
      <c r="AL227">
        <v>9.9</v>
      </c>
      <c r="AM227">
        <v>9.8000000000000007</v>
      </c>
      <c r="AN227">
        <v>9.5</v>
      </c>
      <c r="AO227">
        <v>9.4</v>
      </c>
      <c r="AP227">
        <v>9.1</v>
      </c>
      <c r="AQ227">
        <v>9</v>
      </c>
      <c r="AR227">
        <v>8.8000000000000007</v>
      </c>
      <c r="AS227">
        <v>9.1</v>
      </c>
      <c r="AT227">
        <v>8.8000000000000007</v>
      </c>
      <c r="AU227">
        <v>8.8000000000000007</v>
      </c>
      <c r="AV227">
        <v>8.6999999999999993</v>
      </c>
      <c r="AW227">
        <v>9</v>
      </c>
      <c r="AX227">
        <v>9.1</v>
      </c>
      <c r="AY227">
        <v>9.4</v>
      </c>
      <c r="AZ227">
        <v>9.8000000000000007</v>
      </c>
      <c r="BA227">
        <v>10.8</v>
      </c>
      <c r="BB227">
        <v>10.7</v>
      </c>
      <c r="BC227">
        <v>10.9</v>
      </c>
      <c r="BD227">
        <v>10.7</v>
      </c>
      <c r="BE227">
        <v>10.7</v>
      </c>
      <c r="BF227">
        <v>10.199999999999999</v>
      </c>
      <c r="BG227">
        <v>10.3</v>
      </c>
      <c r="BH227">
        <v>10</v>
      </c>
      <c r="BI227">
        <v>9.9</v>
      </c>
      <c r="BJ227">
        <v>9.8000000000000007</v>
      </c>
      <c r="BK227">
        <v>9.4</v>
      </c>
      <c r="BL227">
        <v>9.3000000000000007</v>
      </c>
    </row>
    <row r="228" spans="1:64" x14ac:dyDescent="0.2">
      <c r="A228" t="s">
        <v>706</v>
      </c>
      <c r="B228" t="s">
        <v>707</v>
      </c>
      <c r="C228" t="s">
        <v>795</v>
      </c>
      <c r="D228" t="s">
        <v>796</v>
      </c>
      <c r="E228">
        <v>13.7</v>
      </c>
      <c r="F228">
        <v>13.9</v>
      </c>
      <c r="G228">
        <v>14.2</v>
      </c>
      <c r="H228">
        <v>14.8</v>
      </c>
      <c r="I228">
        <v>16</v>
      </c>
      <c r="J228">
        <v>15.9</v>
      </c>
      <c r="K228">
        <v>15.8</v>
      </c>
      <c r="L228">
        <v>15.4</v>
      </c>
      <c r="M228">
        <v>14.3</v>
      </c>
      <c r="N228">
        <v>13.5</v>
      </c>
      <c r="O228">
        <v>13.7</v>
      </c>
      <c r="P228">
        <v>14.1</v>
      </c>
      <c r="Q228">
        <v>13.8</v>
      </c>
      <c r="R228">
        <v>13.5</v>
      </c>
      <c r="S228">
        <v>13.5</v>
      </c>
      <c r="T228">
        <v>12.6</v>
      </c>
      <c r="U228">
        <v>12</v>
      </c>
      <c r="V228">
        <v>11.6</v>
      </c>
      <c r="W228">
        <v>11.3</v>
      </c>
      <c r="X228">
        <v>11.6</v>
      </c>
      <c r="Y228">
        <v>11.7</v>
      </c>
      <c r="Z228">
        <v>11.3</v>
      </c>
      <c r="AA228">
        <v>11.1</v>
      </c>
      <c r="AB228">
        <v>11</v>
      </c>
      <c r="AC228">
        <v>11.3</v>
      </c>
      <c r="AD228">
        <v>11.8</v>
      </c>
      <c r="AE228">
        <v>12.2</v>
      </c>
      <c r="AF228">
        <v>12.5</v>
      </c>
      <c r="AG228">
        <v>13.3</v>
      </c>
      <c r="AH228">
        <v>13.7</v>
      </c>
      <c r="AI228">
        <v>14.5</v>
      </c>
      <c r="AJ228">
        <v>14.4</v>
      </c>
      <c r="AK228">
        <v>14.2</v>
      </c>
      <c r="AL228">
        <v>13.5</v>
      </c>
      <c r="AM228">
        <v>12.8</v>
      </c>
      <c r="AN228">
        <v>11.7</v>
      </c>
      <c r="AO228">
        <v>10.8</v>
      </c>
      <c r="AP228">
        <v>10.199999999999999</v>
      </c>
      <c r="AQ228">
        <v>10.1</v>
      </c>
      <c r="AR228">
        <v>10</v>
      </c>
      <c r="AS228">
        <v>10.199999999999999</v>
      </c>
      <c r="AT228">
        <v>10.3</v>
      </c>
      <c r="AU228">
        <v>10.7</v>
      </c>
      <c r="AV228">
        <v>11.1</v>
      </c>
      <c r="AW228">
        <v>11.2</v>
      </c>
      <c r="AX228">
        <v>11.2</v>
      </c>
      <c r="AY228">
        <v>11.7</v>
      </c>
      <c r="AZ228">
        <v>11.7</v>
      </c>
      <c r="BA228">
        <v>11.9</v>
      </c>
      <c r="BB228">
        <v>12</v>
      </c>
      <c r="BC228">
        <v>12.3</v>
      </c>
      <c r="BD228">
        <v>11.8</v>
      </c>
      <c r="BE228">
        <v>11.9</v>
      </c>
      <c r="BF228">
        <v>11.8</v>
      </c>
      <c r="BG228">
        <v>11.9</v>
      </c>
      <c r="BH228">
        <v>11.7</v>
      </c>
      <c r="BI228">
        <v>11.8</v>
      </c>
      <c r="BJ228">
        <v>11.5</v>
      </c>
      <c r="BK228">
        <v>11.4</v>
      </c>
      <c r="BL228">
        <v>11.1</v>
      </c>
    </row>
    <row r="229" spans="1:64" x14ac:dyDescent="0.2">
      <c r="A229" t="s">
        <v>708</v>
      </c>
      <c r="B229" t="s">
        <v>709</v>
      </c>
      <c r="C229" t="s">
        <v>795</v>
      </c>
      <c r="D229" t="s">
        <v>796</v>
      </c>
      <c r="E229">
        <v>47.524000000000001</v>
      </c>
      <c r="F229">
        <v>47.606999999999999</v>
      </c>
      <c r="G229">
        <v>47.726999999999997</v>
      </c>
      <c r="H229">
        <v>47.881999999999998</v>
      </c>
      <c r="I229">
        <v>48.07</v>
      </c>
      <c r="J229">
        <v>48.298999999999999</v>
      </c>
      <c r="K229">
        <v>48.576999999999998</v>
      </c>
      <c r="L229">
        <v>48.901000000000003</v>
      </c>
      <c r="M229">
        <v>49.256</v>
      </c>
      <c r="N229">
        <v>49.62</v>
      </c>
      <c r="O229">
        <v>49.959000000000003</v>
      </c>
      <c r="P229">
        <v>50.234000000000002</v>
      </c>
      <c r="Q229">
        <v>50.418999999999997</v>
      </c>
      <c r="R229">
        <v>50.499000000000002</v>
      </c>
      <c r="S229">
        <v>50.468000000000004</v>
      </c>
      <c r="T229">
        <v>50.347000000000001</v>
      </c>
      <c r="U229">
        <v>50.177999999999997</v>
      </c>
      <c r="V229">
        <v>49.991999999999997</v>
      </c>
      <c r="W229">
        <v>49.798999999999999</v>
      </c>
      <c r="X229">
        <v>49.582000000000001</v>
      </c>
      <c r="Y229">
        <v>49.28</v>
      </c>
      <c r="Z229">
        <v>48.813000000000002</v>
      </c>
      <c r="AA229">
        <v>48.128999999999998</v>
      </c>
      <c r="AB229">
        <v>47.210999999999999</v>
      </c>
      <c r="AC229">
        <v>46.082000000000001</v>
      </c>
      <c r="AD229">
        <v>44.801000000000002</v>
      </c>
      <c r="AE229">
        <v>43.454999999999998</v>
      </c>
      <c r="AF229">
        <v>42.142000000000003</v>
      </c>
      <c r="AG229">
        <v>40.935000000000002</v>
      </c>
      <c r="AH229">
        <v>39.869999999999997</v>
      </c>
      <c r="AI229">
        <v>38.945999999999998</v>
      </c>
      <c r="AJ229">
        <v>38.131999999999998</v>
      </c>
      <c r="AK229">
        <v>37.363999999999997</v>
      </c>
      <c r="AL229">
        <v>36.600999999999999</v>
      </c>
      <c r="AM229">
        <v>35.837000000000003</v>
      </c>
      <c r="AN229">
        <v>35.082999999999998</v>
      </c>
      <c r="AO229">
        <v>34.360999999999997</v>
      </c>
      <c r="AP229">
        <v>33.704000000000001</v>
      </c>
      <c r="AQ229">
        <v>33.137</v>
      </c>
      <c r="AR229">
        <v>32.668999999999997</v>
      </c>
      <c r="AS229">
        <v>32.317999999999998</v>
      </c>
      <c r="AT229">
        <v>32.1</v>
      </c>
      <c r="AU229">
        <v>31.998000000000001</v>
      </c>
      <c r="AV229">
        <v>31.978999999999999</v>
      </c>
      <c r="AW229">
        <v>32.008000000000003</v>
      </c>
      <c r="AX229">
        <v>32.021999999999998</v>
      </c>
      <c r="AY229">
        <v>31.957000000000001</v>
      </c>
      <c r="AZ229">
        <v>31.77</v>
      </c>
      <c r="BA229">
        <v>31.442</v>
      </c>
      <c r="BB229">
        <v>30.972000000000001</v>
      </c>
      <c r="BC229">
        <v>30.39</v>
      </c>
      <c r="BD229">
        <v>29.747</v>
      </c>
      <c r="BE229">
        <v>29.111000000000001</v>
      </c>
      <c r="BF229">
        <v>28.53</v>
      </c>
      <c r="BG229">
        <v>28.021000000000001</v>
      </c>
      <c r="BH229">
        <v>27.579000000000001</v>
      </c>
      <c r="BI229">
        <v>27.175999999999998</v>
      </c>
      <c r="BJ229">
        <v>26.773</v>
      </c>
      <c r="BK229">
        <v>26.341999999999999</v>
      </c>
      <c r="BL229">
        <v>25.881</v>
      </c>
    </row>
    <row r="230" spans="1:64" x14ac:dyDescent="0.2">
      <c r="A230" t="s">
        <v>710</v>
      </c>
      <c r="B230" t="s">
        <v>711</v>
      </c>
      <c r="C230" t="s">
        <v>795</v>
      </c>
      <c r="D230" t="s">
        <v>796</v>
      </c>
      <c r="AX230">
        <v>12.8</v>
      </c>
      <c r="AY230">
        <v>13.7</v>
      </c>
      <c r="AZ230">
        <v>11.7</v>
      </c>
      <c r="BA230">
        <v>13</v>
      </c>
      <c r="BB230">
        <v>12.5</v>
      </c>
      <c r="BC230">
        <v>13.1</v>
      </c>
      <c r="BD230">
        <v>12.9</v>
      </c>
      <c r="BE230">
        <v>12</v>
      </c>
      <c r="BF230">
        <v>14</v>
      </c>
      <c r="BG230">
        <v>14.1</v>
      </c>
      <c r="BJ230">
        <v>9</v>
      </c>
    </row>
    <row r="231" spans="1:64" x14ac:dyDescent="0.2">
      <c r="A231" t="s">
        <v>712</v>
      </c>
      <c r="B231" t="s">
        <v>713</v>
      </c>
      <c r="C231" t="s">
        <v>795</v>
      </c>
      <c r="D231" t="s">
        <v>796</v>
      </c>
      <c r="P231">
        <v>33.6</v>
      </c>
      <c r="Q231">
        <v>30.8</v>
      </c>
      <c r="R231">
        <v>28.8</v>
      </c>
      <c r="S231">
        <v>32.1</v>
      </c>
      <c r="T231">
        <v>30.5</v>
      </c>
      <c r="U231">
        <v>27.1</v>
      </c>
      <c r="V231">
        <v>25.9</v>
      </c>
      <c r="W231">
        <v>28.9</v>
      </c>
      <c r="X231">
        <v>27.6</v>
      </c>
      <c r="Y231">
        <v>28.9</v>
      </c>
      <c r="Z231">
        <v>28.1</v>
      </c>
      <c r="AA231">
        <v>24.1</v>
      </c>
      <c r="AB231">
        <v>25.8</v>
      </c>
      <c r="AC231">
        <v>26.9</v>
      </c>
      <c r="AD231">
        <v>26.5</v>
      </c>
      <c r="AE231">
        <v>26.2</v>
      </c>
      <c r="AF231">
        <v>24.5</v>
      </c>
      <c r="AG231">
        <v>23.8</v>
      </c>
      <c r="AH231">
        <v>23</v>
      </c>
      <c r="AI231">
        <v>23.1</v>
      </c>
      <c r="AJ231">
        <v>24.2</v>
      </c>
      <c r="AK231">
        <v>22.6</v>
      </c>
      <c r="AL231">
        <v>23.4</v>
      </c>
      <c r="AM231">
        <v>22.9</v>
      </c>
      <c r="AN231">
        <v>21</v>
      </c>
      <c r="AO231">
        <v>21.1</v>
      </c>
      <c r="AP231">
        <v>19.100000000000001</v>
      </c>
      <c r="AQ231">
        <v>17.899999999999999</v>
      </c>
      <c r="AR231">
        <v>18.2</v>
      </c>
      <c r="AS231">
        <v>18.600000000000001</v>
      </c>
      <c r="AT231">
        <v>17.7</v>
      </c>
      <c r="AU231">
        <v>17.7</v>
      </c>
      <c r="AV231">
        <v>18.100000000000001</v>
      </c>
      <c r="AW231">
        <v>17.399999999999999</v>
      </c>
      <c r="AX231">
        <v>18.5</v>
      </c>
      <c r="AY231">
        <v>17.3</v>
      </c>
      <c r="AZ231">
        <v>17.600000000000001</v>
      </c>
      <c r="BA231">
        <v>17.8</v>
      </c>
      <c r="BB231">
        <v>18.100000000000001</v>
      </c>
      <c r="BC231">
        <v>16.8</v>
      </c>
      <c r="BD231">
        <v>18.600000000000001</v>
      </c>
      <c r="BE231">
        <v>18.600000000000001</v>
      </c>
      <c r="BF231">
        <v>17.399999999999999</v>
      </c>
      <c r="BG231">
        <v>17</v>
      </c>
      <c r="BH231">
        <v>17</v>
      </c>
      <c r="BI231">
        <v>17.399999999999999</v>
      </c>
      <c r="BJ231">
        <v>17.2</v>
      </c>
      <c r="BK231">
        <v>17.100000000000001</v>
      </c>
      <c r="BL231">
        <v>16.399999999999999</v>
      </c>
    </row>
    <row r="232" spans="1:64" x14ac:dyDescent="0.2">
      <c r="A232" t="s">
        <v>714</v>
      </c>
      <c r="B232" t="s">
        <v>715</v>
      </c>
      <c r="C232" t="s">
        <v>795</v>
      </c>
      <c r="D232" t="s">
        <v>796</v>
      </c>
      <c r="E232">
        <v>48.441000000000003</v>
      </c>
      <c r="F232">
        <v>48.087000000000003</v>
      </c>
      <c r="G232">
        <v>47.728999999999999</v>
      </c>
      <c r="H232">
        <v>47.374000000000002</v>
      </c>
      <c r="I232">
        <v>47.033999999999999</v>
      </c>
      <c r="J232">
        <v>46.728999999999999</v>
      </c>
      <c r="K232">
        <v>46.481999999999999</v>
      </c>
      <c r="L232">
        <v>46.302999999999997</v>
      </c>
      <c r="M232">
        <v>46.192</v>
      </c>
      <c r="N232">
        <v>46.143999999999998</v>
      </c>
      <c r="O232">
        <v>46.146999999999998</v>
      </c>
      <c r="P232">
        <v>46.185000000000002</v>
      </c>
      <c r="Q232">
        <v>46.231000000000002</v>
      </c>
      <c r="R232">
        <v>46.255000000000003</v>
      </c>
      <c r="S232">
        <v>46.235999999999997</v>
      </c>
      <c r="T232">
        <v>46.155999999999999</v>
      </c>
      <c r="U232">
        <v>46.002000000000002</v>
      </c>
      <c r="V232">
        <v>45.776000000000003</v>
      </c>
      <c r="W232">
        <v>45.475999999999999</v>
      </c>
      <c r="X232">
        <v>45.095999999999997</v>
      </c>
      <c r="Y232">
        <v>44.627000000000002</v>
      </c>
      <c r="Z232">
        <v>44.064</v>
      </c>
      <c r="AA232">
        <v>43.414000000000001</v>
      </c>
      <c r="AB232">
        <v>42.683999999999997</v>
      </c>
      <c r="AC232">
        <v>41.884999999999998</v>
      </c>
      <c r="AD232">
        <v>41.011000000000003</v>
      </c>
      <c r="AE232">
        <v>40.057000000000002</v>
      </c>
      <c r="AF232">
        <v>39.033999999999999</v>
      </c>
      <c r="AG232">
        <v>37.969000000000001</v>
      </c>
      <c r="AH232">
        <v>36.898000000000003</v>
      </c>
      <c r="AI232">
        <v>35.875</v>
      </c>
      <c r="AJ232">
        <v>34.960999999999999</v>
      </c>
      <c r="AK232">
        <v>34.188000000000002</v>
      </c>
      <c r="AL232">
        <v>33.57</v>
      </c>
      <c r="AM232">
        <v>33.107999999999997</v>
      </c>
      <c r="AN232">
        <v>32.771999999999998</v>
      </c>
      <c r="AO232">
        <v>32.512</v>
      </c>
      <c r="AP232">
        <v>32.270000000000003</v>
      </c>
      <c r="AQ232">
        <v>32.002000000000002</v>
      </c>
      <c r="AR232">
        <v>31.693000000000001</v>
      </c>
      <c r="AS232">
        <v>31.363</v>
      </c>
      <c r="AT232">
        <v>31.052</v>
      </c>
      <c r="AU232">
        <v>30.797000000000001</v>
      </c>
      <c r="AV232">
        <v>30.614000000000001</v>
      </c>
      <c r="AW232">
        <v>30.486999999999998</v>
      </c>
      <c r="AX232">
        <v>30.363</v>
      </c>
      <c r="AY232">
        <v>30.178000000000001</v>
      </c>
      <c r="AZ232">
        <v>29.876000000000001</v>
      </c>
      <c r="BA232">
        <v>29.43</v>
      </c>
      <c r="BB232">
        <v>28.841999999999999</v>
      </c>
      <c r="BC232">
        <v>28.145</v>
      </c>
      <c r="BD232">
        <v>27.398</v>
      </c>
      <c r="BE232">
        <v>26.67</v>
      </c>
      <c r="BF232">
        <v>26.01</v>
      </c>
      <c r="BG232">
        <v>25.437999999999999</v>
      </c>
      <c r="BH232">
        <v>24.95</v>
      </c>
      <c r="BI232">
        <v>24.524999999999999</v>
      </c>
      <c r="BJ232">
        <v>24.114999999999998</v>
      </c>
      <c r="BK232">
        <v>23.684999999999999</v>
      </c>
      <c r="BL232">
        <v>23.22</v>
      </c>
    </row>
    <row r="233" spans="1:64" x14ac:dyDescent="0.2">
      <c r="A233" t="s">
        <v>716</v>
      </c>
      <c r="B233" t="s">
        <v>717</v>
      </c>
      <c r="C233" t="s">
        <v>795</v>
      </c>
      <c r="D233" t="s">
        <v>796</v>
      </c>
    </row>
    <row r="234" spans="1:64" x14ac:dyDescent="0.2">
      <c r="A234" t="s">
        <v>718</v>
      </c>
      <c r="B234" t="s">
        <v>719</v>
      </c>
      <c r="C234" t="s">
        <v>795</v>
      </c>
      <c r="D234" t="s">
        <v>796</v>
      </c>
      <c r="E234">
        <v>45.764000000000003</v>
      </c>
      <c r="F234">
        <v>45.668999999999997</v>
      </c>
      <c r="G234">
        <v>45.588000000000001</v>
      </c>
      <c r="H234">
        <v>45.531999999999996</v>
      </c>
      <c r="I234">
        <v>45.512</v>
      </c>
      <c r="J234">
        <v>45.55</v>
      </c>
      <c r="K234">
        <v>45.667000000000002</v>
      </c>
      <c r="L234">
        <v>45.87</v>
      </c>
      <c r="M234">
        <v>46.154000000000003</v>
      </c>
      <c r="N234">
        <v>46.509</v>
      </c>
      <c r="O234">
        <v>46.915999999999997</v>
      </c>
      <c r="P234">
        <v>47.350999999999999</v>
      </c>
      <c r="Q234">
        <v>47.784999999999997</v>
      </c>
      <c r="R234">
        <v>48.192</v>
      </c>
      <c r="S234">
        <v>48.555999999999997</v>
      </c>
      <c r="T234">
        <v>48.863999999999997</v>
      </c>
      <c r="U234">
        <v>49.113</v>
      </c>
      <c r="V234">
        <v>49.317</v>
      </c>
      <c r="W234">
        <v>49.487000000000002</v>
      </c>
      <c r="X234">
        <v>49.628999999999998</v>
      </c>
      <c r="Y234">
        <v>49.75</v>
      </c>
      <c r="Z234">
        <v>49.856000000000002</v>
      </c>
      <c r="AA234">
        <v>49.954000000000001</v>
      </c>
      <c r="AB234">
        <v>50.05</v>
      </c>
      <c r="AC234">
        <v>50.15</v>
      </c>
      <c r="AD234">
        <v>50.261000000000003</v>
      </c>
      <c r="AE234">
        <v>50.389000000000003</v>
      </c>
      <c r="AF234">
        <v>50.530999999999999</v>
      </c>
      <c r="AG234">
        <v>50.683</v>
      </c>
      <c r="AH234">
        <v>50.838999999999999</v>
      </c>
      <c r="AI234">
        <v>50.991999999999997</v>
      </c>
      <c r="AJ234">
        <v>51.133000000000003</v>
      </c>
      <c r="AK234">
        <v>51.253</v>
      </c>
      <c r="AL234">
        <v>51.344000000000001</v>
      </c>
      <c r="AM234">
        <v>51.399000000000001</v>
      </c>
      <c r="AN234">
        <v>51.414000000000001</v>
      </c>
      <c r="AO234">
        <v>51.390999999999998</v>
      </c>
      <c r="AP234">
        <v>51.332999999999998</v>
      </c>
      <c r="AQ234">
        <v>51.241</v>
      </c>
      <c r="AR234">
        <v>51.112000000000002</v>
      </c>
      <c r="AS234">
        <v>50.941000000000003</v>
      </c>
      <c r="AT234">
        <v>50.722000000000001</v>
      </c>
      <c r="AU234">
        <v>50.451000000000001</v>
      </c>
      <c r="AV234">
        <v>50.127000000000002</v>
      </c>
      <c r="AW234">
        <v>49.752000000000002</v>
      </c>
      <c r="AX234">
        <v>49.325000000000003</v>
      </c>
      <c r="AY234">
        <v>48.847999999999999</v>
      </c>
      <c r="AZ234">
        <v>48.326999999999998</v>
      </c>
      <c r="BA234">
        <v>47.771999999999998</v>
      </c>
      <c r="BB234">
        <v>47.194000000000003</v>
      </c>
      <c r="BC234">
        <v>46.603000000000002</v>
      </c>
      <c r="BD234">
        <v>46.01</v>
      </c>
      <c r="BE234">
        <v>45.42</v>
      </c>
      <c r="BF234">
        <v>44.841000000000001</v>
      </c>
      <c r="BG234">
        <v>44.276000000000003</v>
      </c>
      <c r="BH234">
        <v>43.73</v>
      </c>
      <c r="BI234">
        <v>43.201000000000001</v>
      </c>
      <c r="BJ234">
        <v>42.683</v>
      </c>
      <c r="BK234">
        <v>42.171999999999997</v>
      </c>
      <c r="BL234">
        <v>41.664999999999999</v>
      </c>
    </row>
    <row r="235" spans="1:64" x14ac:dyDescent="0.2">
      <c r="A235" t="s">
        <v>720</v>
      </c>
      <c r="B235" t="s">
        <v>721</v>
      </c>
      <c r="C235" t="s">
        <v>795</v>
      </c>
      <c r="D235" t="s">
        <v>796</v>
      </c>
      <c r="E235">
        <v>26.476920112108214</v>
      </c>
      <c r="F235">
        <v>24.431059270692174</v>
      </c>
      <c r="G235">
        <v>38.561169126210793</v>
      </c>
      <c r="H235">
        <v>43.185278329579781</v>
      </c>
      <c r="I235">
        <v>39.925109273877375</v>
      </c>
      <c r="J235">
        <v>38.868139812092906</v>
      </c>
      <c r="K235">
        <v>36.637297608687604</v>
      </c>
      <c r="L235">
        <v>35.693190925764142</v>
      </c>
      <c r="M235">
        <v>36.759431537452528</v>
      </c>
      <c r="N235">
        <v>35.512094694802919</v>
      </c>
      <c r="O235">
        <v>34.853515023780275</v>
      </c>
      <c r="P235">
        <v>32.632644611564857</v>
      </c>
      <c r="Q235">
        <v>31.823517113383971</v>
      </c>
      <c r="R235">
        <v>30.303802521397522</v>
      </c>
      <c r="S235">
        <v>27.848524116296993</v>
      </c>
      <c r="T235">
        <v>26.368480481116276</v>
      </c>
      <c r="U235">
        <v>23.949885921112088</v>
      </c>
      <c r="V235">
        <v>23.110550167723435</v>
      </c>
      <c r="W235">
        <v>22.498473111310631</v>
      </c>
      <c r="X235">
        <v>22.07481386760093</v>
      </c>
      <c r="Y235">
        <v>22.254618806554227</v>
      </c>
      <c r="Z235">
        <v>24.111979617844323</v>
      </c>
      <c r="AA235">
        <v>24.980765398994969</v>
      </c>
      <c r="AB235">
        <v>23.325881023345733</v>
      </c>
      <c r="AC235">
        <v>22.972259089541758</v>
      </c>
      <c r="AD235">
        <v>23.639937638568629</v>
      </c>
      <c r="AE235">
        <v>24.475216320369</v>
      </c>
      <c r="AF235">
        <v>24.952167085635804</v>
      </c>
      <c r="AG235">
        <v>24.093352734345114</v>
      </c>
      <c r="AH235">
        <v>23.363724641120236</v>
      </c>
      <c r="AI235">
        <v>22.831582730872686</v>
      </c>
      <c r="AJ235">
        <v>21.683852509823019</v>
      </c>
      <c r="AK235">
        <v>20.513166004322702</v>
      </c>
      <c r="AL235">
        <v>20.216106882658078</v>
      </c>
      <c r="AM235">
        <v>19.765455401712494</v>
      </c>
      <c r="AN235">
        <v>19.1828092622155</v>
      </c>
      <c r="AO235">
        <v>18.924530492949231</v>
      </c>
      <c r="AP235">
        <v>18.492410713583926</v>
      </c>
      <c r="AQ235">
        <v>17.716238382598537</v>
      </c>
      <c r="AR235">
        <v>16.917531074989835</v>
      </c>
      <c r="AS235">
        <v>16.416229138277181</v>
      </c>
      <c r="AT235">
        <v>15.905986502361102</v>
      </c>
      <c r="AU235">
        <v>15.497504216246027</v>
      </c>
      <c r="AV235">
        <v>15.141234925482241</v>
      </c>
      <c r="AW235">
        <v>15.014299313822255</v>
      </c>
      <c r="AX235">
        <v>15.043694859281848</v>
      </c>
      <c r="AY235">
        <v>14.776209014370549</v>
      </c>
      <c r="AZ235">
        <v>14.73024778151545</v>
      </c>
      <c r="BA235">
        <v>14.704038611337733</v>
      </c>
      <c r="BB235">
        <v>14.642829826092084</v>
      </c>
      <c r="BC235">
        <v>14.427665537111489</v>
      </c>
      <c r="BD235">
        <v>14.387386364679637</v>
      </c>
      <c r="BE235">
        <v>14.435708214458341</v>
      </c>
      <c r="BF235">
        <v>14.346726139753454</v>
      </c>
      <c r="BG235">
        <v>14.462389731918355</v>
      </c>
      <c r="BH235">
        <v>14.169349934907927</v>
      </c>
      <c r="BI235">
        <v>14.675605423867433</v>
      </c>
      <c r="BJ235">
        <v>14.228723949706858</v>
      </c>
      <c r="BK235">
        <v>13.129475248500501</v>
      </c>
      <c r="BL235">
        <v>12.749156138732955</v>
      </c>
    </row>
    <row r="236" spans="1:64" x14ac:dyDescent="0.2">
      <c r="A236" t="s">
        <v>722</v>
      </c>
      <c r="B236" t="s">
        <v>723</v>
      </c>
      <c r="C236" t="s">
        <v>795</v>
      </c>
      <c r="D236" t="s">
        <v>796</v>
      </c>
      <c r="E236">
        <v>26.729074069789089</v>
      </c>
      <c r="F236">
        <v>25.777120700689949</v>
      </c>
      <c r="G236">
        <v>24.812682406652478</v>
      </c>
      <c r="H236">
        <v>23.899552852978207</v>
      </c>
      <c r="I236">
        <v>22.926583698589461</v>
      </c>
      <c r="J236">
        <v>22.026088718834639</v>
      </c>
      <c r="K236">
        <v>21.258888155529583</v>
      </c>
      <c r="L236">
        <v>21.40813824444248</v>
      </c>
      <c r="M236">
        <v>21.032442598114308</v>
      </c>
      <c r="N236">
        <v>20.604456617752337</v>
      </c>
      <c r="O236">
        <v>20.386037743927066</v>
      </c>
      <c r="P236">
        <v>20.336896537145439</v>
      </c>
      <c r="Q236">
        <v>20.353203138395575</v>
      </c>
      <c r="R236">
        <v>20.441880931681073</v>
      </c>
      <c r="S236">
        <v>20.669930916555597</v>
      </c>
      <c r="T236">
        <v>20.673936975089454</v>
      </c>
      <c r="U236">
        <v>20.7170293902198</v>
      </c>
      <c r="V236">
        <v>20.690895899562225</v>
      </c>
      <c r="W236">
        <v>20.676295250870915</v>
      </c>
      <c r="X236">
        <v>20.507965141563528</v>
      </c>
      <c r="Y236">
        <v>20.42447387583471</v>
      </c>
      <c r="Z236">
        <v>20.350550261531207</v>
      </c>
      <c r="AA236">
        <v>20.502694412384251</v>
      </c>
      <c r="AB236">
        <v>20.954224377439363</v>
      </c>
      <c r="AC236">
        <v>20.702010426071087</v>
      </c>
      <c r="AD236">
        <v>20.343987642701602</v>
      </c>
      <c r="AE236">
        <v>20.582267819512037</v>
      </c>
      <c r="AF236">
        <v>20.250083221459441</v>
      </c>
      <c r="AG236">
        <v>19.471744944426177</v>
      </c>
      <c r="AH236">
        <v>18.419922947626688</v>
      </c>
      <c r="AI236">
        <v>17.572578787613484</v>
      </c>
      <c r="AJ236">
        <v>16.747256341517598</v>
      </c>
      <c r="AK236">
        <v>15.872393936378442</v>
      </c>
      <c r="AL236">
        <v>14.977029220644416</v>
      </c>
      <c r="AM236">
        <v>14.60466859556951</v>
      </c>
      <c r="AN236">
        <v>14.135069145962929</v>
      </c>
      <c r="AO236">
        <v>13.628386147303649</v>
      </c>
      <c r="AP236">
        <v>13.207743080765528</v>
      </c>
      <c r="AQ236">
        <v>12.979302019850282</v>
      </c>
      <c r="AR236">
        <v>12.579235451454533</v>
      </c>
      <c r="AS236">
        <v>12.975466011700554</v>
      </c>
      <c r="AT236">
        <v>12.856398799801795</v>
      </c>
      <c r="AU236">
        <v>13.020235452192525</v>
      </c>
      <c r="AV236">
        <v>13.209552411079359</v>
      </c>
      <c r="AW236">
        <v>13.464020618349362</v>
      </c>
      <c r="AX236">
        <v>13.407112966467839</v>
      </c>
      <c r="AY236">
        <v>13.764495233201041</v>
      </c>
      <c r="AZ236">
        <v>14.491275747748146</v>
      </c>
      <c r="BA236">
        <v>15.080939115500742</v>
      </c>
      <c r="BB236">
        <v>15.151909041896637</v>
      </c>
      <c r="BC236">
        <v>15.096770231127763</v>
      </c>
      <c r="BD236">
        <v>15.013533256521221</v>
      </c>
      <c r="BE236">
        <v>15.261204309621897</v>
      </c>
      <c r="BF236">
        <v>15.183087321950106</v>
      </c>
      <c r="BG236">
        <v>15.227410037059359</v>
      </c>
      <c r="BH236">
        <v>14.658020162468688</v>
      </c>
      <c r="BI236">
        <v>14.350286081819721</v>
      </c>
      <c r="BJ236">
        <v>13.80209316148998</v>
      </c>
      <c r="BK236">
        <v>13.583423096539887</v>
      </c>
      <c r="BL236">
        <v>13.20764826204474</v>
      </c>
    </row>
    <row r="237" spans="1:64" x14ac:dyDescent="0.2">
      <c r="A237" t="s">
        <v>724</v>
      </c>
      <c r="B237" t="s">
        <v>725</v>
      </c>
      <c r="C237" t="s">
        <v>795</v>
      </c>
      <c r="D237" t="s">
        <v>796</v>
      </c>
      <c r="E237">
        <v>47.478999999999999</v>
      </c>
      <c r="F237">
        <v>47.567999999999998</v>
      </c>
      <c r="G237">
        <v>47.662999999999997</v>
      </c>
      <c r="H237">
        <v>47.756999999999998</v>
      </c>
      <c r="I237">
        <v>47.847000000000001</v>
      </c>
      <c r="J237">
        <v>47.93</v>
      </c>
      <c r="K237">
        <v>48.006999999999998</v>
      </c>
      <c r="L237">
        <v>48.079000000000001</v>
      </c>
      <c r="M237">
        <v>48.146000000000001</v>
      </c>
      <c r="N237">
        <v>48.201999999999998</v>
      </c>
      <c r="O237">
        <v>48.244999999999997</v>
      </c>
      <c r="P237">
        <v>48.271000000000001</v>
      </c>
      <c r="Q237">
        <v>48.274999999999999</v>
      </c>
      <c r="R237">
        <v>48.253999999999998</v>
      </c>
      <c r="S237">
        <v>48.201999999999998</v>
      </c>
      <c r="T237">
        <v>48.115000000000002</v>
      </c>
      <c r="U237">
        <v>47.991999999999997</v>
      </c>
      <c r="V237">
        <v>47.832000000000001</v>
      </c>
      <c r="W237">
        <v>47.633000000000003</v>
      </c>
      <c r="X237">
        <v>47.392000000000003</v>
      </c>
      <c r="Y237">
        <v>47.1</v>
      </c>
      <c r="Z237">
        <v>46.750999999999998</v>
      </c>
      <c r="AA237">
        <v>46.343000000000004</v>
      </c>
      <c r="AB237">
        <v>45.878999999999998</v>
      </c>
      <c r="AC237">
        <v>45.365000000000002</v>
      </c>
      <c r="AD237">
        <v>44.801000000000002</v>
      </c>
      <c r="AE237">
        <v>44.188000000000002</v>
      </c>
      <c r="AF237">
        <v>43.536999999999999</v>
      </c>
      <c r="AG237">
        <v>42.869</v>
      </c>
      <c r="AH237">
        <v>42.207999999999998</v>
      </c>
      <c r="AI237">
        <v>41.585000000000001</v>
      </c>
      <c r="AJ237">
        <v>41.030999999999999</v>
      </c>
      <c r="AK237">
        <v>40.564</v>
      </c>
      <c r="AL237">
        <v>40.194000000000003</v>
      </c>
      <c r="AM237">
        <v>39.926000000000002</v>
      </c>
      <c r="AN237">
        <v>39.762</v>
      </c>
      <c r="AO237">
        <v>39.695</v>
      </c>
      <c r="AP237">
        <v>39.697000000000003</v>
      </c>
      <c r="AQ237">
        <v>39.737000000000002</v>
      </c>
      <c r="AR237">
        <v>39.790999999999997</v>
      </c>
      <c r="AS237">
        <v>39.832999999999998</v>
      </c>
      <c r="AT237">
        <v>39.841999999999999</v>
      </c>
      <c r="AU237">
        <v>39.805</v>
      </c>
      <c r="AV237">
        <v>39.713999999999999</v>
      </c>
      <c r="AW237">
        <v>39.555</v>
      </c>
      <c r="AX237">
        <v>39.320999999999998</v>
      </c>
      <c r="AY237">
        <v>39.006999999999998</v>
      </c>
      <c r="AZ237">
        <v>38.625999999999998</v>
      </c>
      <c r="BA237">
        <v>38.192999999999998</v>
      </c>
      <c r="BB237">
        <v>37.716999999999999</v>
      </c>
      <c r="BC237">
        <v>37.207000000000001</v>
      </c>
      <c r="BD237">
        <v>36.673000000000002</v>
      </c>
      <c r="BE237">
        <v>36.125</v>
      </c>
      <c r="BF237">
        <v>35.573999999999998</v>
      </c>
      <c r="BG237">
        <v>35.031999999999996</v>
      </c>
      <c r="BH237">
        <v>34.51</v>
      </c>
      <c r="BI237">
        <v>34.015999999999998</v>
      </c>
      <c r="BJ237">
        <v>33.549999999999997</v>
      </c>
      <c r="BK237">
        <v>33.113</v>
      </c>
      <c r="BL237">
        <v>32.707000000000001</v>
      </c>
    </row>
    <row r="238" spans="1:64" x14ac:dyDescent="0.2">
      <c r="A238" t="s">
        <v>726</v>
      </c>
      <c r="B238" t="s">
        <v>727</v>
      </c>
      <c r="C238" t="s">
        <v>795</v>
      </c>
      <c r="D238" t="s">
        <v>796</v>
      </c>
      <c r="E238">
        <v>42.734999999999999</v>
      </c>
      <c r="F238">
        <v>42.616999999999997</v>
      </c>
      <c r="G238">
        <v>42.469000000000001</v>
      </c>
      <c r="H238">
        <v>42.283000000000001</v>
      </c>
      <c r="I238">
        <v>42.040999999999997</v>
      </c>
      <c r="J238">
        <v>41.707999999999998</v>
      </c>
      <c r="K238">
        <v>41.244</v>
      </c>
      <c r="L238">
        <v>40.625</v>
      </c>
      <c r="M238">
        <v>39.844999999999999</v>
      </c>
      <c r="N238">
        <v>38.911999999999999</v>
      </c>
      <c r="O238">
        <v>37.845999999999997</v>
      </c>
      <c r="P238">
        <v>36.674999999999997</v>
      </c>
      <c r="Q238">
        <v>35.448</v>
      </c>
      <c r="R238">
        <v>34.207999999999998</v>
      </c>
      <c r="S238">
        <v>32.984999999999999</v>
      </c>
      <c r="T238">
        <v>31.797999999999998</v>
      </c>
      <c r="U238">
        <v>30.657</v>
      </c>
      <c r="V238">
        <v>29.552</v>
      </c>
      <c r="W238">
        <v>28.478999999999999</v>
      </c>
      <c r="X238">
        <v>27.443999999999999</v>
      </c>
      <c r="Y238">
        <v>26.45</v>
      </c>
      <c r="Z238">
        <v>25.5</v>
      </c>
      <c r="AA238">
        <v>24.591000000000001</v>
      </c>
      <c r="AB238">
        <v>23.722999999999999</v>
      </c>
      <c r="AC238">
        <v>22.901</v>
      </c>
      <c r="AD238">
        <v>22.132999999999999</v>
      </c>
      <c r="AE238">
        <v>21.431000000000001</v>
      </c>
      <c r="AF238">
        <v>20.794</v>
      </c>
      <c r="AG238">
        <v>20.22</v>
      </c>
      <c r="AH238">
        <v>19.701000000000001</v>
      </c>
      <c r="AI238">
        <v>19.222000000000001</v>
      </c>
      <c r="AJ238">
        <v>18.765999999999998</v>
      </c>
      <c r="AK238">
        <v>18.318000000000001</v>
      </c>
      <c r="AL238">
        <v>17.863</v>
      </c>
      <c r="AM238">
        <v>17.396000000000001</v>
      </c>
      <c r="AN238">
        <v>16.913</v>
      </c>
      <c r="AO238">
        <v>16.417000000000002</v>
      </c>
      <c r="AP238">
        <v>15.92</v>
      </c>
      <c r="AQ238">
        <v>15.433</v>
      </c>
      <c r="AR238">
        <v>14.965</v>
      </c>
      <c r="AS238">
        <v>14.523999999999999</v>
      </c>
      <c r="AT238">
        <v>14.118</v>
      </c>
      <c r="AU238">
        <v>13.750999999999999</v>
      </c>
      <c r="AV238">
        <v>13.423</v>
      </c>
      <c r="AW238">
        <v>13.131</v>
      </c>
      <c r="AX238">
        <v>12.87</v>
      </c>
      <c r="AY238">
        <v>12.632</v>
      </c>
      <c r="AZ238">
        <v>12.407</v>
      </c>
      <c r="BA238">
        <v>12.188000000000001</v>
      </c>
      <c r="BB238">
        <v>11.971</v>
      </c>
      <c r="BC238">
        <v>11.757</v>
      </c>
      <c r="BD238">
        <v>11.548</v>
      </c>
      <c r="BE238">
        <v>11.351000000000001</v>
      </c>
      <c r="BF238">
        <v>11.169</v>
      </c>
      <c r="BG238">
        <v>10.999000000000001</v>
      </c>
      <c r="BH238">
        <v>10.836</v>
      </c>
      <c r="BI238">
        <v>10.676</v>
      </c>
      <c r="BJ238">
        <v>10.513</v>
      </c>
      <c r="BK238">
        <v>10.343999999999999</v>
      </c>
      <c r="BL238">
        <v>10.167999999999999</v>
      </c>
    </row>
    <row r="239" spans="1:64" x14ac:dyDescent="0.2">
      <c r="A239" t="s">
        <v>728</v>
      </c>
      <c r="B239" t="s">
        <v>729</v>
      </c>
      <c r="C239" t="s">
        <v>795</v>
      </c>
      <c r="D239" t="s">
        <v>796</v>
      </c>
      <c r="E239">
        <v>48.646999999999998</v>
      </c>
      <c r="F239">
        <v>48.472999999999999</v>
      </c>
      <c r="G239">
        <v>48.073999999999998</v>
      </c>
      <c r="H239">
        <v>47.476999999999997</v>
      </c>
      <c r="I239">
        <v>46.73</v>
      </c>
      <c r="J239">
        <v>45.896000000000001</v>
      </c>
      <c r="K239">
        <v>45.045000000000002</v>
      </c>
      <c r="L239">
        <v>44.231999999999999</v>
      </c>
      <c r="M239">
        <v>43.500999999999998</v>
      </c>
      <c r="N239">
        <v>42.878999999999998</v>
      </c>
      <c r="O239">
        <v>42.360999999999997</v>
      </c>
      <c r="P239">
        <v>41.912999999999997</v>
      </c>
      <c r="Q239">
        <v>41.488</v>
      </c>
      <c r="R239">
        <v>41.061</v>
      </c>
      <c r="S239">
        <v>40.643999999999998</v>
      </c>
      <c r="T239">
        <v>40.279000000000003</v>
      </c>
      <c r="U239">
        <v>40.026000000000003</v>
      </c>
      <c r="V239">
        <v>39.927</v>
      </c>
      <c r="W239">
        <v>40.002000000000002</v>
      </c>
      <c r="X239">
        <v>40.24</v>
      </c>
      <c r="Y239">
        <v>40.627000000000002</v>
      </c>
      <c r="Z239">
        <v>41.134999999999998</v>
      </c>
      <c r="AA239">
        <v>41.695</v>
      </c>
      <c r="AB239">
        <v>42.231999999999999</v>
      </c>
      <c r="AC239">
        <v>42.680999999999997</v>
      </c>
      <c r="AD239">
        <v>42.957000000000001</v>
      </c>
      <c r="AE239">
        <v>42.987000000000002</v>
      </c>
      <c r="AF239">
        <v>42.753</v>
      </c>
      <c r="AG239">
        <v>42.256999999999998</v>
      </c>
      <c r="AH239">
        <v>41.512</v>
      </c>
      <c r="AI239">
        <v>40.557000000000002</v>
      </c>
      <c r="AJ239">
        <v>39.447000000000003</v>
      </c>
      <c r="AK239">
        <v>38.267000000000003</v>
      </c>
      <c r="AL239">
        <v>37.093000000000004</v>
      </c>
      <c r="AM239">
        <v>35.970999999999997</v>
      </c>
      <c r="AN239">
        <v>34.924999999999997</v>
      </c>
      <c r="AO239">
        <v>33.950000000000003</v>
      </c>
      <c r="AP239">
        <v>33.023000000000003</v>
      </c>
      <c r="AQ239">
        <v>32.14</v>
      </c>
      <c r="AR239">
        <v>31.326000000000001</v>
      </c>
      <c r="AS239">
        <v>30.623999999999999</v>
      </c>
      <c r="AT239">
        <v>30.081</v>
      </c>
      <c r="AU239">
        <v>29.721</v>
      </c>
      <c r="AV239">
        <v>29.552</v>
      </c>
      <c r="AW239">
        <v>29.565000000000001</v>
      </c>
      <c r="AX239">
        <v>29.742000000000001</v>
      </c>
      <c r="AY239">
        <v>30.056000000000001</v>
      </c>
      <c r="AZ239">
        <v>30.452000000000002</v>
      </c>
      <c r="BA239">
        <v>30.873000000000001</v>
      </c>
      <c r="BB239">
        <v>31.276</v>
      </c>
      <c r="BC239">
        <v>31.626999999999999</v>
      </c>
      <c r="BD239">
        <v>31.905999999999999</v>
      </c>
      <c r="BE239">
        <v>32.109000000000002</v>
      </c>
      <c r="BF239">
        <v>32.228000000000002</v>
      </c>
      <c r="BG239">
        <v>32.241</v>
      </c>
      <c r="BH239">
        <v>32.115000000000002</v>
      </c>
      <c r="BI239">
        <v>31.821999999999999</v>
      </c>
      <c r="BJ239">
        <v>31.364000000000001</v>
      </c>
      <c r="BK239">
        <v>30.760999999999999</v>
      </c>
      <c r="BL239">
        <v>30.038</v>
      </c>
    </row>
    <row r="240" spans="1:64" x14ac:dyDescent="0.2">
      <c r="A240" t="s">
        <v>730</v>
      </c>
      <c r="B240" t="s">
        <v>731</v>
      </c>
      <c r="C240" t="s">
        <v>795</v>
      </c>
      <c r="D240" t="s">
        <v>796</v>
      </c>
      <c r="E240">
        <v>45.71</v>
      </c>
      <c r="F240">
        <v>45.552</v>
      </c>
      <c r="G240">
        <v>45.121000000000002</v>
      </c>
      <c r="H240">
        <v>44.433</v>
      </c>
      <c r="I240">
        <v>43.533999999999999</v>
      </c>
      <c r="J240">
        <v>42.494999999999997</v>
      </c>
      <c r="K240">
        <v>41.396000000000001</v>
      </c>
      <c r="L240">
        <v>40.323999999999998</v>
      </c>
      <c r="M240">
        <v>39.351999999999997</v>
      </c>
      <c r="N240">
        <v>38.530999999999999</v>
      </c>
      <c r="O240">
        <v>37.898000000000003</v>
      </c>
      <c r="P240">
        <v>37.460999999999999</v>
      </c>
      <c r="Q240">
        <v>37.174999999999997</v>
      </c>
      <c r="R240">
        <v>36.994999999999997</v>
      </c>
      <c r="S240">
        <v>36.895000000000003</v>
      </c>
      <c r="T240">
        <v>36.838000000000001</v>
      </c>
      <c r="U240">
        <v>36.783999999999999</v>
      </c>
      <c r="V240">
        <v>36.709000000000003</v>
      </c>
      <c r="W240">
        <v>36.6</v>
      </c>
      <c r="X240">
        <v>36.454000000000001</v>
      </c>
      <c r="Y240">
        <v>36.301000000000002</v>
      </c>
      <c r="Z240">
        <v>36.192999999999998</v>
      </c>
      <c r="AA240">
        <v>36.164000000000001</v>
      </c>
      <c r="AB240">
        <v>36.223999999999997</v>
      </c>
      <c r="AC240">
        <v>36.348999999999997</v>
      </c>
      <c r="AD240">
        <v>36.494999999999997</v>
      </c>
      <c r="AE240">
        <v>36.604999999999997</v>
      </c>
      <c r="AF240">
        <v>36.61</v>
      </c>
      <c r="AG240">
        <v>36.450000000000003</v>
      </c>
      <c r="AH240">
        <v>36.087000000000003</v>
      </c>
      <c r="AI240">
        <v>35.465000000000003</v>
      </c>
      <c r="AJ240">
        <v>34.542000000000002</v>
      </c>
      <c r="AK240">
        <v>33.348999999999997</v>
      </c>
      <c r="AL240">
        <v>31.95</v>
      </c>
      <c r="AM240">
        <v>30.413</v>
      </c>
      <c r="AN240">
        <v>28.84</v>
      </c>
      <c r="AO240">
        <v>27.347000000000001</v>
      </c>
      <c r="AP240">
        <v>26.026</v>
      </c>
      <c r="AQ240">
        <v>24.943000000000001</v>
      </c>
      <c r="AR240">
        <v>24.137</v>
      </c>
      <c r="AS240">
        <v>23.600999999999999</v>
      </c>
      <c r="AT240">
        <v>23.286000000000001</v>
      </c>
      <c r="AU240">
        <v>23.106000000000002</v>
      </c>
      <c r="AV240">
        <v>22.995999999999999</v>
      </c>
      <c r="AW240">
        <v>22.939</v>
      </c>
      <c r="AX240">
        <v>22.968</v>
      </c>
      <c r="AY240">
        <v>23.146000000000001</v>
      </c>
      <c r="AZ240">
        <v>23.507000000000001</v>
      </c>
      <c r="BA240">
        <v>24.047000000000001</v>
      </c>
      <c r="BB240">
        <v>24.712</v>
      </c>
      <c r="BC240">
        <v>25.405000000000001</v>
      </c>
      <c r="BD240">
        <v>26.004999999999999</v>
      </c>
      <c r="BE240">
        <v>26.411999999999999</v>
      </c>
      <c r="BF240">
        <v>26.558</v>
      </c>
      <c r="BG240">
        <v>26.417999999999999</v>
      </c>
      <c r="BH240">
        <v>26.004999999999999</v>
      </c>
      <c r="BI240">
        <v>25.37</v>
      </c>
      <c r="BJ240">
        <v>24.614999999999998</v>
      </c>
      <c r="BK240">
        <v>23.831</v>
      </c>
      <c r="BL240">
        <v>23.065999999999999</v>
      </c>
    </row>
    <row r="241" spans="1:64" x14ac:dyDescent="0.2">
      <c r="A241" t="s">
        <v>732</v>
      </c>
      <c r="B241" t="s">
        <v>733</v>
      </c>
      <c r="C241" t="s">
        <v>795</v>
      </c>
      <c r="D241" t="s">
        <v>796</v>
      </c>
      <c r="E241">
        <v>41.690357690867629</v>
      </c>
      <c r="F241">
        <v>41.39228465405678</v>
      </c>
      <c r="G241">
        <v>41.0398052377219</v>
      </c>
      <c r="H241">
        <v>40.629546589496506</v>
      </c>
      <c r="I241">
        <v>40.163621714678776</v>
      </c>
      <c r="J241">
        <v>39.646313495166424</v>
      </c>
      <c r="K241">
        <v>39.082940001425435</v>
      </c>
      <c r="L241">
        <v>38.488610572782051</v>
      </c>
      <c r="M241">
        <v>37.881127611784819</v>
      </c>
      <c r="N241">
        <v>37.275895600377986</v>
      </c>
      <c r="O241">
        <v>36.689472514313522</v>
      </c>
      <c r="P241">
        <v>36.154944299017984</v>
      </c>
      <c r="Q241">
        <v>35.664549272496934</v>
      </c>
      <c r="R241">
        <v>35.221059940596071</v>
      </c>
      <c r="S241">
        <v>34.82276585635001</v>
      </c>
      <c r="T241">
        <v>34.460417404927242</v>
      </c>
      <c r="U241">
        <v>34.119832999505938</v>
      </c>
      <c r="V241">
        <v>33.780696083033789</v>
      </c>
      <c r="W241">
        <v>33.424614623646733</v>
      </c>
      <c r="X241">
        <v>33.041415007134056</v>
      </c>
      <c r="Y241">
        <v>32.622365279547068</v>
      </c>
      <c r="Z241">
        <v>32.160339536796023</v>
      </c>
      <c r="AA241">
        <v>31.664373199876525</v>
      </c>
      <c r="AB241">
        <v>31.140375429491367</v>
      </c>
      <c r="AC241">
        <v>30.594223707196495</v>
      </c>
      <c r="AD241">
        <v>30.035321135508461</v>
      </c>
      <c r="AE241">
        <v>29.46843192553289</v>
      </c>
      <c r="AF241">
        <v>28.902906313863529</v>
      </c>
      <c r="AG241">
        <v>28.349434569774953</v>
      </c>
      <c r="AH241">
        <v>27.810093321751271</v>
      </c>
      <c r="AI241">
        <v>27.288606605875383</v>
      </c>
      <c r="AJ241">
        <v>26.786909885163432</v>
      </c>
      <c r="AK241">
        <v>26.298019074703003</v>
      </c>
      <c r="AL241">
        <v>25.819349251104647</v>
      </c>
      <c r="AM241">
        <v>25.345963631319659</v>
      </c>
      <c r="AN241">
        <v>24.87711962363073</v>
      </c>
      <c r="AO241">
        <v>24.407096375587724</v>
      </c>
      <c r="AP241">
        <v>23.936720944840264</v>
      </c>
      <c r="AQ241">
        <v>23.462761343745701</v>
      </c>
      <c r="AR241">
        <v>22.988413302119763</v>
      </c>
      <c r="AS241">
        <v>22.511098387746763</v>
      </c>
      <c r="AT241">
        <v>22.032199803523302</v>
      </c>
      <c r="AU241">
        <v>21.554854242623659</v>
      </c>
      <c r="AV241">
        <v>21.08632635864144</v>
      </c>
      <c r="AW241">
        <v>20.629489418717377</v>
      </c>
      <c r="AX241">
        <v>20.193110614855527</v>
      </c>
      <c r="AY241">
        <v>19.783616617118458</v>
      </c>
      <c r="AZ241">
        <v>19.406748333211844</v>
      </c>
      <c r="BA241">
        <v>19.060914652721923</v>
      </c>
      <c r="BB241">
        <v>18.746985584960704</v>
      </c>
      <c r="BC241">
        <v>18.462020609826439</v>
      </c>
      <c r="BD241">
        <v>18.202735954970155</v>
      </c>
      <c r="BE241">
        <v>17.959923748253185</v>
      </c>
      <c r="BF241">
        <v>17.725828683250825</v>
      </c>
      <c r="BG241">
        <v>17.493385466049606</v>
      </c>
      <c r="BH241">
        <v>17.260618968506481</v>
      </c>
      <c r="BI241">
        <v>17.021602426261669</v>
      </c>
      <c r="BJ241">
        <v>16.777254141325422</v>
      </c>
      <c r="BK241">
        <v>16.531918301527089</v>
      </c>
      <c r="BL241">
        <v>16.282978654944731</v>
      </c>
    </row>
    <row r="242" spans="1:64" x14ac:dyDescent="0.2">
      <c r="A242" t="s">
        <v>734</v>
      </c>
      <c r="B242" t="s">
        <v>735</v>
      </c>
      <c r="C242" t="s">
        <v>795</v>
      </c>
      <c r="D242" t="s">
        <v>796</v>
      </c>
      <c r="E242">
        <v>46.066000000000003</v>
      </c>
      <c r="F242">
        <v>46.058999999999997</v>
      </c>
      <c r="G242">
        <v>45.976999999999997</v>
      </c>
      <c r="H242">
        <v>45.811</v>
      </c>
      <c r="I242">
        <v>45.56</v>
      </c>
      <c r="J242">
        <v>45.238</v>
      </c>
      <c r="K242">
        <v>44.868000000000002</v>
      </c>
      <c r="L242">
        <v>44.47</v>
      </c>
      <c r="M242">
        <v>44.054000000000002</v>
      </c>
      <c r="N242">
        <v>43.618000000000002</v>
      </c>
      <c r="O242">
        <v>43.113999999999997</v>
      </c>
      <c r="P242">
        <v>42.476999999999997</v>
      </c>
      <c r="Q242">
        <v>41.683999999999997</v>
      </c>
      <c r="R242">
        <v>40.755000000000003</v>
      </c>
      <c r="S242">
        <v>39.746000000000002</v>
      </c>
      <c r="T242">
        <v>38.78</v>
      </c>
      <c r="U242">
        <v>38.003999999999998</v>
      </c>
      <c r="V242">
        <v>37.527000000000001</v>
      </c>
      <c r="W242">
        <v>37.402000000000001</v>
      </c>
      <c r="X242">
        <v>37.625999999999998</v>
      </c>
      <c r="Y242">
        <v>38.134</v>
      </c>
      <c r="Z242">
        <v>38.807000000000002</v>
      </c>
      <c r="AA242">
        <v>39.493000000000002</v>
      </c>
      <c r="AB242">
        <v>40.075000000000003</v>
      </c>
      <c r="AC242">
        <v>40.506999999999998</v>
      </c>
      <c r="AD242">
        <v>40.792999999999999</v>
      </c>
      <c r="AE242">
        <v>40.988</v>
      </c>
      <c r="AF242">
        <v>41.176000000000002</v>
      </c>
      <c r="AG242">
        <v>41.406999999999996</v>
      </c>
      <c r="AH242">
        <v>41.674999999999997</v>
      </c>
      <c r="AI242">
        <v>41.933</v>
      </c>
      <c r="AJ242">
        <v>42.113</v>
      </c>
      <c r="AK242">
        <v>42.152000000000001</v>
      </c>
      <c r="AL242">
        <v>42.018999999999998</v>
      </c>
      <c r="AM242">
        <v>41.716999999999999</v>
      </c>
      <c r="AN242">
        <v>41.298999999999999</v>
      </c>
      <c r="AO242">
        <v>40.843000000000004</v>
      </c>
      <c r="AP242">
        <v>40.421999999999997</v>
      </c>
      <c r="AQ242">
        <v>40.076999999999998</v>
      </c>
      <c r="AR242">
        <v>39.802999999999997</v>
      </c>
      <c r="AS242">
        <v>39.546999999999997</v>
      </c>
      <c r="AT242">
        <v>39.222999999999999</v>
      </c>
      <c r="AU242">
        <v>38.749000000000002</v>
      </c>
      <c r="AV242">
        <v>38.076999999999998</v>
      </c>
      <c r="AW242">
        <v>37.207999999999998</v>
      </c>
      <c r="AX242">
        <v>36.164000000000001</v>
      </c>
      <c r="AY242">
        <v>34.994</v>
      </c>
      <c r="AZ242">
        <v>33.786000000000001</v>
      </c>
      <c r="BA242">
        <v>32.627000000000002</v>
      </c>
      <c r="BB242">
        <v>31.574000000000002</v>
      </c>
      <c r="BC242">
        <v>30.693999999999999</v>
      </c>
      <c r="BD242">
        <v>30.041</v>
      </c>
      <c r="BE242">
        <v>29.606000000000002</v>
      </c>
      <c r="BF242">
        <v>29.363</v>
      </c>
      <c r="BG242">
        <v>29.285</v>
      </c>
      <c r="BH242">
        <v>29.32</v>
      </c>
      <c r="BI242">
        <v>29.399000000000001</v>
      </c>
      <c r="BJ242">
        <v>29.452999999999999</v>
      </c>
      <c r="BK242">
        <v>29.423999999999999</v>
      </c>
      <c r="BL242">
        <v>29.283999999999999</v>
      </c>
    </row>
    <row r="243" spans="1:64" x14ac:dyDescent="0.2">
      <c r="A243" t="s">
        <v>736</v>
      </c>
      <c r="B243" t="s">
        <v>737</v>
      </c>
      <c r="C243" t="s">
        <v>795</v>
      </c>
      <c r="D243" t="s">
        <v>796</v>
      </c>
      <c r="E243">
        <v>47.882713780036767</v>
      </c>
      <c r="F243">
        <v>47.543776523340043</v>
      </c>
      <c r="G243">
        <v>47.200095741793113</v>
      </c>
      <c r="H243">
        <v>46.848034584443425</v>
      </c>
      <c r="I243">
        <v>46.484884630335728</v>
      </c>
      <c r="J243">
        <v>46.103303534801377</v>
      </c>
      <c r="K243">
        <v>45.695854455473409</v>
      </c>
      <c r="L243">
        <v>45.262581251235389</v>
      </c>
      <c r="M243">
        <v>44.809519290110579</v>
      </c>
      <c r="N243">
        <v>44.344180881975582</v>
      </c>
      <c r="O243">
        <v>43.88186096724332</v>
      </c>
      <c r="P243">
        <v>43.441811488770405</v>
      </c>
      <c r="Q243">
        <v>43.040119291294161</v>
      </c>
      <c r="R243">
        <v>42.68657557716449</v>
      </c>
      <c r="S243">
        <v>42.386646032173672</v>
      </c>
      <c r="T243">
        <v>42.146840479587198</v>
      </c>
      <c r="U243">
        <v>41.969643033119958</v>
      </c>
      <c r="V243">
        <v>41.836262840229701</v>
      </c>
      <c r="W243">
        <v>41.720307798622379</v>
      </c>
      <c r="X243">
        <v>41.59487982327898</v>
      </c>
      <c r="Y243">
        <v>41.427979005648339</v>
      </c>
      <c r="Z243">
        <v>41.188949423162384</v>
      </c>
      <c r="AA243">
        <v>40.855130241804964</v>
      </c>
      <c r="AB243">
        <v>40.406776123256755</v>
      </c>
      <c r="AC243">
        <v>39.828476881269765</v>
      </c>
      <c r="AD243">
        <v>39.100844304125367</v>
      </c>
      <c r="AE243">
        <v>38.211483569249651</v>
      </c>
      <c r="AF243">
        <v>37.179952184261786</v>
      </c>
      <c r="AG243">
        <v>36.036461860399079</v>
      </c>
      <c r="AH243">
        <v>34.813704443559146</v>
      </c>
      <c r="AI243">
        <v>33.548253401941139</v>
      </c>
      <c r="AJ243">
        <v>32.277755588165235</v>
      </c>
      <c r="AK243">
        <v>31.036722563712715</v>
      </c>
      <c r="AL243">
        <v>29.85848463112276</v>
      </c>
      <c r="AM243">
        <v>28.768238664580814</v>
      </c>
      <c r="AN243">
        <v>27.786735101746686</v>
      </c>
      <c r="AO243">
        <v>26.923215735150826</v>
      </c>
      <c r="AP243">
        <v>26.171352041695251</v>
      </c>
      <c r="AQ243">
        <v>25.524045761104418</v>
      </c>
      <c r="AR243">
        <v>24.984994070789636</v>
      </c>
      <c r="AS243">
        <v>24.558139381498368</v>
      </c>
      <c r="AT243">
        <v>24.242954067161186</v>
      </c>
      <c r="AU243">
        <v>24.02880364593566</v>
      </c>
      <c r="AV243">
        <v>23.90387213900032</v>
      </c>
      <c r="AW243">
        <v>23.858333178309419</v>
      </c>
      <c r="AX243">
        <v>23.891281922274231</v>
      </c>
      <c r="AY243">
        <v>24.007347387519207</v>
      </c>
      <c r="AZ243">
        <v>24.194040849972069</v>
      </c>
      <c r="BA243">
        <v>24.427358327444285</v>
      </c>
      <c r="BB243">
        <v>24.675495689562659</v>
      </c>
      <c r="BC243">
        <v>24.902622423267289</v>
      </c>
      <c r="BD243">
        <v>25.074725408955064</v>
      </c>
      <c r="BE243">
        <v>25.16947143991602</v>
      </c>
      <c r="BF243">
        <v>25.16809509105282</v>
      </c>
      <c r="BG243">
        <v>25.055596462854094</v>
      </c>
      <c r="BH243">
        <v>24.823454360879541</v>
      </c>
      <c r="BI243">
        <v>24.47688931091486</v>
      </c>
      <c r="BJ243">
        <v>24.046228087636106</v>
      </c>
      <c r="BK243">
        <v>23.563118854887581</v>
      </c>
      <c r="BL243">
        <v>23.048880009429695</v>
      </c>
    </row>
    <row r="244" spans="1:64" x14ac:dyDescent="0.2">
      <c r="A244" t="s">
        <v>738</v>
      </c>
      <c r="B244" t="s">
        <v>739</v>
      </c>
      <c r="C244" t="s">
        <v>795</v>
      </c>
      <c r="D244" t="s">
        <v>796</v>
      </c>
      <c r="E244">
        <v>47.186999999999998</v>
      </c>
      <c r="F244">
        <v>46.731999999999999</v>
      </c>
      <c r="G244">
        <v>46.134</v>
      </c>
      <c r="H244">
        <v>45.387999999999998</v>
      </c>
      <c r="I244">
        <v>44.497</v>
      </c>
      <c r="J244">
        <v>43.44</v>
      </c>
      <c r="K244">
        <v>42.192999999999998</v>
      </c>
      <c r="L244">
        <v>40.781999999999996</v>
      </c>
      <c r="M244">
        <v>39.265000000000001</v>
      </c>
      <c r="N244">
        <v>37.710999999999999</v>
      </c>
      <c r="O244">
        <v>36.234000000000002</v>
      </c>
      <c r="P244">
        <v>34.951999999999998</v>
      </c>
      <c r="Q244">
        <v>33.941000000000003</v>
      </c>
      <c r="R244">
        <v>33.246000000000002</v>
      </c>
      <c r="S244">
        <v>32.880000000000003</v>
      </c>
      <c r="T244">
        <v>32.834000000000003</v>
      </c>
      <c r="U244">
        <v>33.061999999999998</v>
      </c>
      <c r="V244">
        <v>33.454000000000001</v>
      </c>
      <c r="W244">
        <v>33.899000000000001</v>
      </c>
      <c r="X244">
        <v>34.319000000000003</v>
      </c>
      <c r="Y244">
        <v>34.621000000000002</v>
      </c>
      <c r="Z244">
        <v>34.725999999999999</v>
      </c>
      <c r="AA244">
        <v>34.624000000000002</v>
      </c>
      <c r="AB244">
        <v>34.329000000000001</v>
      </c>
      <c r="AC244">
        <v>33.859000000000002</v>
      </c>
      <c r="AD244">
        <v>33.277999999999999</v>
      </c>
      <c r="AE244">
        <v>32.68</v>
      </c>
      <c r="AF244">
        <v>32.154000000000003</v>
      </c>
      <c r="AG244">
        <v>31.757000000000001</v>
      </c>
      <c r="AH244">
        <v>31.498999999999999</v>
      </c>
      <c r="AI244">
        <v>31.341000000000001</v>
      </c>
      <c r="AJ244">
        <v>31.206</v>
      </c>
      <c r="AK244">
        <v>31.007999999999999</v>
      </c>
      <c r="AL244">
        <v>30.695</v>
      </c>
      <c r="AM244">
        <v>30.266999999999999</v>
      </c>
      <c r="AN244">
        <v>29.762</v>
      </c>
      <c r="AO244">
        <v>29.248000000000001</v>
      </c>
      <c r="AP244">
        <v>28.803999999999998</v>
      </c>
      <c r="AQ244">
        <v>28.481999999999999</v>
      </c>
      <c r="AR244">
        <v>28.298999999999999</v>
      </c>
      <c r="AS244">
        <v>28.248000000000001</v>
      </c>
      <c r="AT244">
        <v>28.302</v>
      </c>
      <c r="AU244">
        <v>28.404</v>
      </c>
      <c r="AV244">
        <v>28.498000000000001</v>
      </c>
      <c r="AW244">
        <v>28.555</v>
      </c>
      <c r="AX244">
        <v>28.547000000000001</v>
      </c>
      <c r="AY244">
        <v>28.457999999999998</v>
      </c>
      <c r="AZ244">
        <v>28.292999999999999</v>
      </c>
      <c r="BA244">
        <v>28.062999999999999</v>
      </c>
      <c r="BB244">
        <v>27.77</v>
      </c>
      <c r="BC244">
        <v>27.420999999999999</v>
      </c>
      <c r="BD244">
        <v>27.027000000000001</v>
      </c>
      <c r="BE244">
        <v>26.606000000000002</v>
      </c>
      <c r="BF244">
        <v>26.178000000000001</v>
      </c>
      <c r="BG244">
        <v>25.756</v>
      </c>
      <c r="BH244">
        <v>25.353999999999999</v>
      </c>
      <c r="BI244">
        <v>24.977</v>
      </c>
      <c r="BJ244">
        <v>24.626000000000001</v>
      </c>
      <c r="BK244">
        <v>24.303000000000001</v>
      </c>
      <c r="BL244">
        <v>24.01</v>
      </c>
    </row>
    <row r="245" spans="1:64" x14ac:dyDescent="0.2">
      <c r="A245" t="s">
        <v>740</v>
      </c>
      <c r="B245" t="s">
        <v>741</v>
      </c>
      <c r="C245" t="s">
        <v>795</v>
      </c>
      <c r="D245" t="s">
        <v>796</v>
      </c>
      <c r="E245">
        <v>42.809127943295046</v>
      </c>
      <c r="F245">
        <v>42.614188018243482</v>
      </c>
      <c r="G245">
        <v>42.398041792831719</v>
      </c>
      <c r="H245">
        <v>42.161822836367307</v>
      </c>
      <c r="I245">
        <v>41.907416433391212</v>
      </c>
      <c r="J245">
        <v>41.641736331520107</v>
      </c>
      <c r="K245">
        <v>41.369210801091405</v>
      </c>
      <c r="L245">
        <v>41.09576343639997</v>
      </c>
      <c r="M245">
        <v>40.822599901448491</v>
      </c>
      <c r="N245">
        <v>40.55118550800497</v>
      </c>
      <c r="O245">
        <v>40.276586146849581</v>
      </c>
      <c r="P245">
        <v>39.993053173671676</v>
      </c>
      <c r="Q245">
        <v>39.696589947059465</v>
      </c>
      <c r="R245">
        <v>39.387582941952637</v>
      </c>
      <c r="S245">
        <v>39.069199364679477</v>
      </c>
      <c r="T245">
        <v>38.754352624436031</v>
      </c>
      <c r="U245">
        <v>38.456470867718096</v>
      </c>
      <c r="V245">
        <v>38.182189537352414</v>
      </c>
      <c r="W245">
        <v>37.930692253830948</v>
      </c>
      <c r="X245">
        <v>37.694313276620193</v>
      </c>
      <c r="Y245">
        <v>37.458247312844286</v>
      </c>
      <c r="Z245">
        <v>37.203350678806892</v>
      </c>
      <c r="AA245">
        <v>36.911541550775226</v>
      </c>
      <c r="AB245">
        <v>36.569694442649983</v>
      </c>
      <c r="AC245">
        <v>36.173148537701351</v>
      </c>
      <c r="AD245">
        <v>35.718725878648321</v>
      </c>
      <c r="AE245">
        <v>35.209138445336713</v>
      </c>
      <c r="AF245">
        <v>34.659146983110901</v>
      </c>
      <c r="AG245">
        <v>34.084558194069842</v>
      </c>
      <c r="AH245">
        <v>33.497411061879163</v>
      </c>
      <c r="AI245">
        <v>32.909123523460657</v>
      </c>
      <c r="AJ245">
        <v>32.329453471546458</v>
      </c>
      <c r="AK245">
        <v>31.763729233842874</v>
      </c>
      <c r="AL245">
        <v>31.214125975868434</v>
      </c>
      <c r="AM245">
        <v>30.680215017145219</v>
      </c>
      <c r="AN245">
        <v>30.162191083484494</v>
      </c>
      <c r="AO245">
        <v>29.655635577623176</v>
      </c>
      <c r="AP245">
        <v>29.153860845574727</v>
      </c>
      <c r="AQ245">
        <v>28.653348861775743</v>
      </c>
      <c r="AR245">
        <v>28.152524037716535</v>
      </c>
      <c r="AS245">
        <v>27.654490238465868</v>
      </c>
      <c r="AT245">
        <v>27.161031559510366</v>
      </c>
      <c r="AU245">
        <v>26.67206618942032</v>
      </c>
      <c r="AV245">
        <v>26.187116266112806</v>
      </c>
      <c r="AW245">
        <v>25.700194324543151</v>
      </c>
      <c r="AX245">
        <v>25.202641779634604</v>
      </c>
      <c r="AY245">
        <v>24.68224794169765</v>
      </c>
      <c r="AZ245">
        <v>24.135053471748865</v>
      </c>
      <c r="BA245">
        <v>23.56744203598705</v>
      </c>
      <c r="BB245">
        <v>22.987246443054271</v>
      </c>
      <c r="BC245">
        <v>22.412984851923273</v>
      </c>
      <c r="BD245">
        <v>21.865999854949543</v>
      </c>
      <c r="BE245">
        <v>21.363665636483738</v>
      </c>
      <c r="BF245">
        <v>20.916374806284548</v>
      </c>
      <c r="BG245">
        <v>20.529126364816825</v>
      </c>
      <c r="BH245">
        <v>20.196815434619285</v>
      </c>
      <c r="BI245">
        <v>19.911140888725459</v>
      </c>
      <c r="BJ245">
        <v>19.653722046717821</v>
      </c>
      <c r="BK245">
        <v>19.407370372706037</v>
      </c>
      <c r="BL245">
        <v>19.163977328893306</v>
      </c>
    </row>
    <row r="246" spans="1:64" x14ac:dyDescent="0.2">
      <c r="A246" t="s">
        <v>742</v>
      </c>
      <c r="B246" t="s">
        <v>743</v>
      </c>
      <c r="C246" t="s">
        <v>795</v>
      </c>
      <c r="D246" t="s">
        <v>796</v>
      </c>
      <c r="E246">
        <v>47.2467286902884</v>
      </c>
      <c r="F246">
        <v>47.212859733741688</v>
      </c>
      <c r="G246">
        <v>47.179772031885136</v>
      </c>
      <c r="H246">
        <v>47.144903203455684</v>
      </c>
      <c r="I246">
        <v>47.093896841636237</v>
      </c>
      <c r="J246">
        <v>47.038457349645263</v>
      </c>
      <c r="K246">
        <v>47.000184732921838</v>
      </c>
      <c r="L246">
        <v>46.96184115376925</v>
      </c>
      <c r="M246">
        <v>46.957248364276097</v>
      </c>
      <c r="N246">
        <v>46.95620014074855</v>
      </c>
      <c r="O246">
        <v>46.978391036993145</v>
      </c>
      <c r="P246">
        <v>47.000299738456043</v>
      </c>
      <c r="Q246">
        <v>47.021320331874648</v>
      </c>
      <c r="R246">
        <v>47.025088414328458</v>
      </c>
      <c r="S246">
        <v>47.028946369402966</v>
      </c>
      <c r="T246">
        <v>46.993614268490987</v>
      </c>
      <c r="U246">
        <v>46.945649733862545</v>
      </c>
      <c r="V246">
        <v>46.881880329867286</v>
      </c>
      <c r="W246">
        <v>46.808219790511039</v>
      </c>
      <c r="X246">
        <v>46.716732879277096</v>
      </c>
      <c r="Y246">
        <v>46.605604184977352</v>
      </c>
      <c r="Z246">
        <v>46.468043457812804</v>
      </c>
      <c r="AA246">
        <v>46.30083850074201</v>
      </c>
      <c r="AB246">
        <v>46.109653038601039</v>
      </c>
      <c r="AC246">
        <v>45.891618881829622</v>
      </c>
      <c r="AD246">
        <v>45.642983757617998</v>
      </c>
      <c r="AE246">
        <v>45.36492216878581</v>
      </c>
      <c r="AF246">
        <v>45.061515620732891</v>
      </c>
      <c r="AG246">
        <v>44.736718420436915</v>
      </c>
      <c r="AH246">
        <v>44.395710961488184</v>
      </c>
      <c r="AI246">
        <v>44.050142299437013</v>
      </c>
      <c r="AJ246">
        <v>43.711256204240463</v>
      </c>
      <c r="AK246">
        <v>43.393760510564199</v>
      </c>
      <c r="AL246">
        <v>43.101167091204061</v>
      </c>
      <c r="AM246">
        <v>42.839651226442101</v>
      </c>
      <c r="AN246">
        <v>42.606494396266626</v>
      </c>
      <c r="AO246">
        <v>42.399095212190474</v>
      </c>
      <c r="AP246">
        <v>42.20055518869836</v>
      </c>
      <c r="AQ246">
        <v>42.003826161230919</v>
      </c>
      <c r="AR246">
        <v>41.804506944806825</v>
      </c>
      <c r="AS246">
        <v>41.596753776147331</v>
      </c>
      <c r="AT246">
        <v>41.382356617203456</v>
      </c>
      <c r="AU246">
        <v>41.164799580247056</v>
      </c>
      <c r="AV246">
        <v>40.940448011664429</v>
      </c>
      <c r="AW246">
        <v>40.707202245047647</v>
      </c>
      <c r="AX246">
        <v>40.458451423651454</v>
      </c>
      <c r="AY246">
        <v>40.188629637067713</v>
      </c>
      <c r="AZ246">
        <v>39.89622740245953</v>
      </c>
      <c r="BA246">
        <v>39.578217926514185</v>
      </c>
      <c r="BB246">
        <v>39.232269778908197</v>
      </c>
      <c r="BC246">
        <v>38.856723417384785</v>
      </c>
      <c r="BD246">
        <v>38.449488928119031</v>
      </c>
      <c r="BE246">
        <v>38.01384987885163</v>
      </c>
      <c r="BF246">
        <v>37.555728906914247</v>
      </c>
      <c r="BG246">
        <v>37.083470756377771</v>
      </c>
      <c r="BH246">
        <v>36.605203679483786</v>
      </c>
      <c r="BI246">
        <v>36.131497440559315</v>
      </c>
      <c r="BJ246">
        <v>35.667774076827186</v>
      </c>
      <c r="BK246">
        <v>35.218912603868375</v>
      </c>
      <c r="BL246">
        <v>34.790174756942655</v>
      </c>
    </row>
    <row r="247" spans="1:64" x14ac:dyDescent="0.2">
      <c r="A247" t="s">
        <v>744</v>
      </c>
      <c r="B247" t="s">
        <v>745</v>
      </c>
      <c r="C247" t="s">
        <v>795</v>
      </c>
      <c r="D247" t="s">
        <v>796</v>
      </c>
      <c r="E247">
        <v>37.353999999999999</v>
      </c>
      <c r="F247">
        <v>36.753999999999998</v>
      </c>
      <c r="G247">
        <v>35.890999999999998</v>
      </c>
      <c r="H247">
        <v>34.752000000000002</v>
      </c>
      <c r="I247">
        <v>33.381</v>
      </c>
      <c r="J247">
        <v>31.882000000000001</v>
      </c>
      <c r="K247">
        <v>30.393999999999998</v>
      </c>
      <c r="L247">
        <v>29.061</v>
      </c>
      <c r="M247">
        <v>27.99</v>
      </c>
      <c r="N247">
        <v>27.231000000000002</v>
      </c>
      <c r="O247">
        <v>26.789000000000001</v>
      </c>
      <c r="P247">
        <v>26.623000000000001</v>
      </c>
      <c r="Q247">
        <v>26.626000000000001</v>
      </c>
      <c r="R247">
        <v>26.71</v>
      </c>
      <c r="S247">
        <v>26.835999999999999</v>
      </c>
      <c r="T247">
        <v>27.001999999999999</v>
      </c>
      <c r="U247">
        <v>27.234999999999999</v>
      </c>
      <c r="V247">
        <v>27.548999999999999</v>
      </c>
      <c r="W247">
        <v>27.928000000000001</v>
      </c>
      <c r="X247">
        <v>28.32</v>
      </c>
      <c r="Y247">
        <v>28.638999999999999</v>
      </c>
      <c r="Z247">
        <v>28.788</v>
      </c>
      <c r="AA247">
        <v>28.704000000000001</v>
      </c>
      <c r="AB247">
        <v>28.349</v>
      </c>
      <c r="AC247">
        <v>27.716000000000001</v>
      </c>
      <c r="AD247">
        <v>26.82</v>
      </c>
      <c r="AE247">
        <v>25.704999999999998</v>
      </c>
      <c r="AF247">
        <v>24.463000000000001</v>
      </c>
      <c r="AG247">
        <v>23.181000000000001</v>
      </c>
      <c r="AH247">
        <v>21.917999999999999</v>
      </c>
      <c r="AI247">
        <v>20.72</v>
      </c>
      <c r="AJ247">
        <v>19.611999999999998</v>
      </c>
      <c r="AK247">
        <v>18.593</v>
      </c>
      <c r="AL247">
        <v>17.666</v>
      </c>
      <c r="AM247">
        <v>16.850999999999999</v>
      </c>
      <c r="AN247">
        <v>16.170000000000002</v>
      </c>
      <c r="AO247">
        <v>15.635</v>
      </c>
      <c r="AP247">
        <v>15.236000000000001</v>
      </c>
      <c r="AQ247">
        <v>14.96</v>
      </c>
      <c r="AR247">
        <v>14.792999999999999</v>
      </c>
      <c r="AS247">
        <v>14.724</v>
      </c>
      <c r="AT247">
        <v>14.739000000000001</v>
      </c>
      <c r="AU247">
        <v>14.815</v>
      </c>
      <c r="AV247">
        <v>14.927</v>
      </c>
      <c r="AW247">
        <v>15.048999999999999</v>
      </c>
      <c r="AX247">
        <v>15.161</v>
      </c>
      <c r="AY247">
        <v>15.246</v>
      </c>
      <c r="AZ247">
        <v>15.301</v>
      </c>
      <c r="BA247">
        <v>15.32</v>
      </c>
      <c r="BB247">
        <v>15.291</v>
      </c>
      <c r="BC247">
        <v>15.206</v>
      </c>
      <c r="BD247">
        <v>15.058999999999999</v>
      </c>
      <c r="BE247">
        <v>14.858000000000001</v>
      </c>
      <c r="BF247">
        <v>14.611000000000001</v>
      </c>
      <c r="BG247">
        <v>14.324999999999999</v>
      </c>
      <c r="BH247">
        <v>14.007</v>
      </c>
      <c r="BI247">
        <v>13.662000000000001</v>
      </c>
      <c r="BJ247">
        <v>13.302</v>
      </c>
      <c r="BK247">
        <v>12.936999999999999</v>
      </c>
      <c r="BL247">
        <v>12.577999999999999</v>
      </c>
    </row>
    <row r="248" spans="1:64" x14ac:dyDescent="0.2">
      <c r="A248" t="s">
        <v>746</v>
      </c>
      <c r="B248" t="s">
        <v>747</v>
      </c>
      <c r="C248" t="s">
        <v>795</v>
      </c>
      <c r="D248" t="s">
        <v>796</v>
      </c>
      <c r="E248">
        <v>45.485999999999997</v>
      </c>
      <c r="F248">
        <v>45.417999999999999</v>
      </c>
      <c r="G248">
        <v>45.3</v>
      </c>
      <c r="H248">
        <v>45.118000000000002</v>
      </c>
      <c r="I248">
        <v>44.860999999999997</v>
      </c>
      <c r="J248">
        <v>44.506999999999998</v>
      </c>
      <c r="K248">
        <v>44.039000000000001</v>
      </c>
      <c r="L248">
        <v>43.459000000000003</v>
      </c>
      <c r="M248">
        <v>42.783999999999999</v>
      </c>
      <c r="N248">
        <v>42.033999999999999</v>
      </c>
      <c r="O248">
        <v>41.243000000000002</v>
      </c>
      <c r="P248">
        <v>40.454000000000001</v>
      </c>
      <c r="Q248">
        <v>39.698999999999998</v>
      </c>
      <c r="R248">
        <v>39.000999999999998</v>
      </c>
      <c r="S248">
        <v>38.368000000000002</v>
      </c>
      <c r="T248">
        <v>37.795000000000002</v>
      </c>
      <c r="U248">
        <v>37.262999999999998</v>
      </c>
      <c r="V248">
        <v>36.734999999999999</v>
      </c>
      <c r="W248">
        <v>36.183999999999997</v>
      </c>
      <c r="X248">
        <v>35.594000000000001</v>
      </c>
      <c r="Y248">
        <v>34.962000000000003</v>
      </c>
      <c r="Z248">
        <v>34.293999999999997</v>
      </c>
      <c r="AA248">
        <v>33.598999999999997</v>
      </c>
      <c r="AB248">
        <v>32.881</v>
      </c>
      <c r="AC248">
        <v>32.130000000000003</v>
      </c>
      <c r="AD248">
        <v>31.321999999999999</v>
      </c>
      <c r="AE248">
        <v>30.428000000000001</v>
      </c>
      <c r="AF248">
        <v>29.436</v>
      </c>
      <c r="AG248">
        <v>28.35</v>
      </c>
      <c r="AH248">
        <v>27.187000000000001</v>
      </c>
      <c r="AI248">
        <v>25.975000000000001</v>
      </c>
      <c r="AJ248">
        <v>24.751000000000001</v>
      </c>
      <c r="AK248">
        <v>23.556999999999999</v>
      </c>
      <c r="AL248">
        <v>22.431999999999999</v>
      </c>
      <c r="AM248">
        <v>21.401</v>
      </c>
      <c r="AN248">
        <v>20.478999999999999</v>
      </c>
      <c r="AO248">
        <v>19.667999999999999</v>
      </c>
      <c r="AP248">
        <v>18.949000000000002</v>
      </c>
      <c r="AQ248">
        <v>18.311</v>
      </c>
      <c r="AR248">
        <v>17.759</v>
      </c>
      <c r="AS248">
        <v>17.297000000000001</v>
      </c>
      <c r="AT248">
        <v>16.934000000000001</v>
      </c>
      <c r="AU248">
        <v>16.672000000000001</v>
      </c>
      <c r="AV248">
        <v>16.510999999999999</v>
      </c>
      <c r="AW248">
        <v>16.448</v>
      </c>
      <c r="AX248">
        <v>16.494</v>
      </c>
      <c r="AY248">
        <v>16.664000000000001</v>
      </c>
      <c r="AZ248">
        <v>16.946999999999999</v>
      </c>
      <c r="BA248">
        <v>17.315999999999999</v>
      </c>
      <c r="BB248">
        <v>17.734000000000002</v>
      </c>
      <c r="BC248">
        <v>18.149000000000001</v>
      </c>
      <c r="BD248">
        <v>18.506</v>
      </c>
      <c r="BE248">
        <v>18.763000000000002</v>
      </c>
      <c r="BF248">
        <v>18.891999999999999</v>
      </c>
      <c r="BG248">
        <v>18.873999999999999</v>
      </c>
      <c r="BH248">
        <v>18.707000000000001</v>
      </c>
      <c r="BI248">
        <v>18.405000000000001</v>
      </c>
      <c r="BJ248">
        <v>18.010000000000002</v>
      </c>
      <c r="BK248">
        <v>17.564</v>
      </c>
      <c r="BL248">
        <v>17.088999999999999</v>
      </c>
    </row>
    <row r="249" spans="1:64" x14ac:dyDescent="0.2">
      <c r="A249" t="s">
        <v>748</v>
      </c>
      <c r="B249" t="s">
        <v>749</v>
      </c>
      <c r="C249" t="s">
        <v>795</v>
      </c>
      <c r="D249" t="s">
        <v>796</v>
      </c>
      <c r="E249">
        <v>45.393000000000001</v>
      </c>
      <c r="F249">
        <v>44.720999999999997</v>
      </c>
      <c r="G249">
        <v>44.043999999999997</v>
      </c>
      <c r="H249">
        <v>43.375999999999998</v>
      </c>
      <c r="I249">
        <v>42.731999999999999</v>
      </c>
      <c r="J249">
        <v>42.131999999999998</v>
      </c>
      <c r="K249">
        <v>41.595999999999997</v>
      </c>
      <c r="L249">
        <v>41.125</v>
      </c>
      <c r="M249">
        <v>40.71</v>
      </c>
      <c r="N249">
        <v>40.341000000000001</v>
      </c>
      <c r="O249">
        <v>39.991999999999997</v>
      </c>
      <c r="P249">
        <v>39.631999999999998</v>
      </c>
      <c r="Q249">
        <v>39.232999999999997</v>
      </c>
      <c r="R249">
        <v>38.774999999999999</v>
      </c>
      <c r="S249">
        <v>38.252000000000002</v>
      </c>
      <c r="T249">
        <v>37.67</v>
      </c>
      <c r="U249">
        <v>37.052</v>
      </c>
      <c r="V249">
        <v>36.421999999999997</v>
      </c>
      <c r="W249">
        <v>35.795000000000002</v>
      </c>
      <c r="X249">
        <v>35.167999999999999</v>
      </c>
      <c r="Y249">
        <v>34.521999999999998</v>
      </c>
      <c r="Z249">
        <v>33.823</v>
      </c>
      <c r="AA249">
        <v>33.049999999999997</v>
      </c>
      <c r="AB249">
        <v>32.195</v>
      </c>
      <c r="AC249">
        <v>31.27</v>
      </c>
      <c r="AD249">
        <v>30.295000000000002</v>
      </c>
      <c r="AE249">
        <v>29.303999999999998</v>
      </c>
      <c r="AF249">
        <v>28.335000000000001</v>
      </c>
      <c r="AG249">
        <v>27.423999999999999</v>
      </c>
      <c r="AH249">
        <v>26.594000000000001</v>
      </c>
      <c r="AI249">
        <v>25.864999999999998</v>
      </c>
      <c r="AJ249">
        <v>25.248999999999999</v>
      </c>
      <c r="AK249">
        <v>24.728000000000002</v>
      </c>
      <c r="AL249">
        <v>24.283000000000001</v>
      </c>
      <c r="AM249">
        <v>23.9</v>
      </c>
      <c r="AN249">
        <v>23.553000000000001</v>
      </c>
      <c r="AO249">
        <v>23.219000000000001</v>
      </c>
      <c r="AP249">
        <v>22.873999999999999</v>
      </c>
      <c r="AQ249">
        <v>22.506</v>
      </c>
      <c r="AR249">
        <v>22.105</v>
      </c>
      <c r="AS249">
        <v>21.672000000000001</v>
      </c>
      <c r="AT249">
        <v>21.219000000000001</v>
      </c>
      <c r="AU249">
        <v>20.763999999999999</v>
      </c>
      <c r="AV249">
        <v>20.324999999999999</v>
      </c>
      <c r="AW249">
        <v>19.91</v>
      </c>
      <c r="AX249">
        <v>19.521000000000001</v>
      </c>
      <c r="AY249">
        <v>19.161000000000001</v>
      </c>
      <c r="AZ249">
        <v>18.824000000000002</v>
      </c>
      <c r="BA249">
        <v>18.504999999999999</v>
      </c>
      <c r="BB249">
        <v>18.202999999999999</v>
      </c>
      <c r="BC249">
        <v>17.917999999999999</v>
      </c>
      <c r="BD249">
        <v>17.651</v>
      </c>
      <c r="BE249">
        <v>17.402000000000001</v>
      </c>
      <c r="BF249">
        <v>17.166</v>
      </c>
      <c r="BG249">
        <v>16.940000000000001</v>
      </c>
      <c r="BH249">
        <v>16.718</v>
      </c>
      <c r="BI249">
        <v>16.494</v>
      </c>
      <c r="BJ249">
        <v>16.263999999999999</v>
      </c>
      <c r="BK249">
        <v>16.027000000000001</v>
      </c>
      <c r="BL249">
        <v>15.782</v>
      </c>
    </row>
    <row r="250" spans="1:64" x14ac:dyDescent="0.2">
      <c r="A250" t="s">
        <v>750</v>
      </c>
      <c r="B250" t="s">
        <v>751</v>
      </c>
      <c r="C250" t="s">
        <v>795</v>
      </c>
      <c r="D250" t="s">
        <v>796</v>
      </c>
    </row>
    <row r="251" spans="1:64" x14ac:dyDescent="0.2">
      <c r="A251" t="s">
        <v>752</v>
      </c>
      <c r="B251" t="s">
        <v>753</v>
      </c>
      <c r="C251" t="s">
        <v>795</v>
      </c>
      <c r="D251" t="s">
        <v>796</v>
      </c>
      <c r="E251">
        <v>49.040999999999997</v>
      </c>
      <c r="F251">
        <v>49.01</v>
      </c>
      <c r="G251">
        <v>48.97</v>
      </c>
      <c r="H251">
        <v>48.923000000000002</v>
      </c>
      <c r="I251">
        <v>48.87</v>
      </c>
      <c r="J251">
        <v>48.805</v>
      </c>
      <c r="K251">
        <v>48.722999999999999</v>
      </c>
      <c r="L251">
        <v>48.619</v>
      </c>
      <c r="M251">
        <v>48.491999999999997</v>
      </c>
      <c r="N251">
        <v>48.344999999999999</v>
      </c>
      <c r="O251">
        <v>48.185000000000002</v>
      </c>
      <c r="P251">
        <v>48.023000000000003</v>
      </c>
      <c r="Q251">
        <v>47.866</v>
      </c>
      <c r="R251">
        <v>47.719000000000001</v>
      </c>
      <c r="S251">
        <v>47.581000000000003</v>
      </c>
      <c r="T251">
        <v>47.442999999999998</v>
      </c>
      <c r="U251">
        <v>47.295000000000002</v>
      </c>
      <c r="V251">
        <v>47.124000000000002</v>
      </c>
      <c r="W251">
        <v>46.926000000000002</v>
      </c>
      <c r="X251">
        <v>46.7</v>
      </c>
      <c r="Y251">
        <v>46.454999999999998</v>
      </c>
      <c r="Z251">
        <v>46.204000000000001</v>
      </c>
      <c r="AA251">
        <v>45.96</v>
      </c>
      <c r="AB251">
        <v>45.73</v>
      </c>
      <c r="AC251">
        <v>45.515000000000001</v>
      </c>
      <c r="AD251">
        <v>45.305999999999997</v>
      </c>
      <c r="AE251">
        <v>45.091000000000001</v>
      </c>
      <c r="AF251">
        <v>44.856000000000002</v>
      </c>
      <c r="AG251">
        <v>44.594000000000001</v>
      </c>
      <c r="AH251">
        <v>44.304000000000002</v>
      </c>
      <c r="AI251">
        <v>43.985999999999997</v>
      </c>
      <c r="AJ251">
        <v>43.642000000000003</v>
      </c>
      <c r="AK251">
        <v>43.284999999999997</v>
      </c>
      <c r="AL251">
        <v>42.93</v>
      </c>
      <c r="AM251">
        <v>42.591999999999999</v>
      </c>
      <c r="AN251">
        <v>42.289000000000001</v>
      </c>
      <c r="AO251">
        <v>42.040999999999997</v>
      </c>
      <c r="AP251">
        <v>41.853999999999999</v>
      </c>
      <c r="AQ251">
        <v>41.73</v>
      </c>
      <c r="AR251">
        <v>41.662999999999997</v>
      </c>
      <c r="AS251">
        <v>41.648000000000003</v>
      </c>
      <c r="AT251">
        <v>41.673000000000002</v>
      </c>
      <c r="AU251">
        <v>41.718000000000004</v>
      </c>
      <c r="AV251">
        <v>41.755000000000003</v>
      </c>
      <c r="AW251">
        <v>41.764000000000003</v>
      </c>
      <c r="AX251">
        <v>41.716000000000001</v>
      </c>
      <c r="AY251">
        <v>41.587000000000003</v>
      </c>
      <c r="AZ251">
        <v>41.371000000000002</v>
      </c>
      <c r="BA251">
        <v>41.070999999999998</v>
      </c>
      <c r="BB251">
        <v>40.692999999999998</v>
      </c>
      <c r="BC251">
        <v>40.249000000000002</v>
      </c>
      <c r="BD251">
        <v>39.762999999999998</v>
      </c>
      <c r="BE251">
        <v>39.262</v>
      </c>
      <c r="BF251">
        <v>38.770000000000003</v>
      </c>
      <c r="BG251">
        <v>38.302</v>
      </c>
      <c r="BH251">
        <v>37.866</v>
      </c>
      <c r="BI251">
        <v>37.460999999999999</v>
      </c>
      <c r="BJ251">
        <v>37.075000000000003</v>
      </c>
      <c r="BK251">
        <v>36.700000000000003</v>
      </c>
      <c r="BL251">
        <v>36.335999999999999</v>
      </c>
    </row>
    <row r="252" spans="1:64" x14ac:dyDescent="0.2">
      <c r="A252" t="s">
        <v>754</v>
      </c>
      <c r="B252" t="s">
        <v>755</v>
      </c>
      <c r="C252" t="s">
        <v>795</v>
      </c>
      <c r="D252" t="s">
        <v>796</v>
      </c>
      <c r="E252">
        <v>49.055</v>
      </c>
      <c r="F252">
        <v>48.939</v>
      </c>
      <c r="G252">
        <v>48.844999999999999</v>
      </c>
      <c r="H252">
        <v>48.768999999999998</v>
      </c>
      <c r="I252">
        <v>48.71</v>
      </c>
      <c r="J252">
        <v>48.661000000000001</v>
      </c>
      <c r="K252">
        <v>48.616</v>
      </c>
      <c r="L252">
        <v>48.572000000000003</v>
      </c>
      <c r="M252">
        <v>48.529000000000003</v>
      </c>
      <c r="N252">
        <v>48.487000000000002</v>
      </c>
      <c r="O252">
        <v>48.45</v>
      </c>
      <c r="P252">
        <v>48.423999999999999</v>
      </c>
      <c r="Q252">
        <v>48.415999999999997</v>
      </c>
      <c r="R252">
        <v>48.43</v>
      </c>
      <c r="S252">
        <v>48.466999999999999</v>
      </c>
      <c r="T252">
        <v>48.527000000000001</v>
      </c>
      <c r="U252">
        <v>48.609000000000002</v>
      </c>
      <c r="V252">
        <v>48.707000000000001</v>
      </c>
      <c r="W252">
        <v>48.816000000000003</v>
      </c>
      <c r="X252">
        <v>48.93</v>
      </c>
      <c r="Y252">
        <v>49.045000000000002</v>
      </c>
      <c r="Z252">
        <v>49.158999999999999</v>
      </c>
      <c r="AA252">
        <v>49.271000000000001</v>
      </c>
      <c r="AB252">
        <v>49.377000000000002</v>
      </c>
      <c r="AC252">
        <v>49.473999999999997</v>
      </c>
      <c r="AD252">
        <v>49.561999999999998</v>
      </c>
      <c r="AE252">
        <v>49.642000000000003</v>
      </c>
      <c r="AF252">
        <v>49.713999999999999</v>
      </c>
      <c r="AG252">
        <v>49.776000000000003</v>
      </c>
      <c r="AH252">
        <v>49.823999999999998</v>
      </c>
      <c r="AI252">
        <v>49.854999999999997</v>
      </c>
      <c r="AJ252">
        <v>49.862000000000002</v>
      </c>
      <c r="AK252">
        <v>49.844000000000001</v>
      </c>
      <c r="AL252">
        <v>49.795999999999999</v>
      </c>
      <c r="AM252">
        <v>49.716000000000001</v>
      </c>
      <c r="AN252">
        <v>49.603000000000002</v>
      </c>
      <c r="AO252">
        <v>49.454999999999998</v>
      </c>
      <c r="AP252">
        <v>49.276000000000003</v>
      </c>
      <c r="AQ252">
        <v>49.07</v>
      </c>
      <c r="AR252">
        <v>48.837000000000003</v>
      </c>
      <c r="AS252">
        <v>48.584000000000003</v>
      </c>
      <c r="AT252">
        <v>48.317999999999998</v>
      </c>
      <c r="AU252">
        <v>48.04</v>
      </c>
      <c r="AV252">
        <v>47.747999999999998</v>
      </c>
      <c r="AW252">
        <v>47.438000000000002</v>
      </c>
      <c r="AX252">
        <v>47.100999999999999</v>
      </c>
      <c r="AY252">
        <v>46.728000000000002</v>
      </c>
      <c r="AZ252">
        <v>46.308</v>
      </c>
      <c r="BA252">
        <v>45.834000000000003</v>
      </c>
      <c r="BB252">
        <v>45.298999999999999</v>
      </c>
      <c r="BC252">
        <v>44.692999999999998</v>
      </c>
      <c r="BD252">
        <v>44.006999999999998</v>
      </c>
      <c r="BE252">
        <v>43.247999999999998</v>
      </c>
      <c r="BF252">
        <v>42.427999999999997</v>
      </c>
      <c r="BG252">
        <v>41.564</v>
      </c>
      <c r="BH252">
        <v>40.68</v>
      </c>
      <c r="BI252">
        <v>39.799999999999997</v>
      </c>
      <c r="BJ252">
        <v>38.947000000000003</v>
      </c>
      <c r="BK252">
        <v>38.134999999999998</v>
      </c>
      <c r="BL252">
        <v>37.377000000000002</v>
      </c>
    </row>
    <row r="253" spans="1:64" x14ac:dyDescent="0.2">
      <c r="A253" t="s">
        <v>756</v>
      </c>
      <c r="B253" t="s">
        <v>757</v>
      </c>
      <c r="C253" t="s">
        <v>795</v>
      </c>
      <c r="D253" t="s">
        <v>796</v>
      </c>
      <c r="E253">
        <v>21.007999999999999</v>
      </c>
      <c r="F253">
        <v>19.805</v>
      </c>
      <c r="G253">
        <v>18.651</v>
      </c>
      <c r="H253">
        <v>17.611999999999998</v>
      </c>
      <c r="I253">
        <v>16.734999999999999</v>
      </c>
      <c r="J253">
        <v>16.059000000000001</v>
      </c>
      <c r="K253">
        <v>15.596</v>
      </c>
      <c r="L253">
        <v>15.308999999999999</v>
      </c>
      <c r="M253">
        <v>15.154</v>
      </c>
      <c r="N253">
        <v>15.108000000000001</v>
      </c>
      <c r="O253">
        <v>15.135</v>
      </c>
      <c r="P253">
        <v>15.201000000000001</v>
      </c>
      <c r="Q253">
        <v>15.273</v>
      </c>
      <c r="R253">
        <v>15.327999999999999</v>
      </c>
      <c r="S253">
        <v>15.347</v>
      </c>
      <c r="T253">
        <v>15.327999999999999</v>
      </c>
      <c r="U253">
        <v>15.285</v>
      </c>
      <c r="V253">
        <v>15.238</v>
      </c>
      <c r="W253">
        <v>15.202</v>
      </c>
      <c r="X253">
        <v>15.173999999999999</v>
      </c>
      <c r="Y253">
        <v>15.147</v>
      </c>
      <c r="Z253">
        <v>14.6</v>
      </c>
      <c r="AA253">
        <v>14.8</v>
      </c>
      <c r="AB253">
        <v>16</v>
      </c>
      <c r="AC253">
        <v>15.6</v>
      </c>
      <c r="AD253">
        <v>14.587</v>
      </c>
      <c r="AE253">
        <v>15.5</v>
      </c>
      <c r="AF253">
        <v>14.8</v>
      </c>
      <c r="AG253">
        <v>14.4</v>
      </c>
      <c r="AH253">
        <v>13.3</v>
      </c>
      <c r="AI253">
        <v>12.6</v>
      </c>
      <c r="AJ253">
        <v>12.1</v>
      </c>
      <c r="AK253">
        <v>11.4</v>
      </c>
      <c r="AL253">
        <v>10.7</v>
      </c>
      <c r="AM253">
        <v>10</v>
      </c>
      <c r="AN253">
        <v>9.6</v>
      </c>
      <c r="AO253">
        <v>9.1999999999999993</v>
      </c>
      <c r="AP253">
        <v>8.6999999999999993</v>
      </c>
      <c r="AQ253">
        <v>8.4</v>
      </c>
      <c r="AR253">
        <v>7.8</v>
      </c>
      <c r="AS253">
        <v>7.8</v>
      </c>
      <c r="AT253">
        <v>7.7</v>
      </c>
      <c r="AU253">
        <v>8.1</v>
      </c>
      <c r="AV253">
        <v>8.5</v>
      </c>
      <c r="AW253">
        <v>9</v>
      </c>
      <c r="AX253">
        <v>9</v>
      </c>
      <c r="AY253">
        <v>9.8000000000000007</v>
      </c>
      <c r="AZ253">
        <v>10.199999999999999</v>
      </c>
      <c r="BA253">
        <v>11</v>
      </c>
      <c r="BB253">
        <v>11.1</v>
      </c>
      <c r="BC253">
        <v>10.8</v>
      </c>
      <c r="BD253">
        <v>11</v>
      </c>
      <c r="BE253">
        <v>11.4</v>
      </c>
      <c r="BF253">
        <v>11.1</v>
      </c>
      <c r="BG253">
        <v>10.8</v>
      </c>
      <c r="BH253">
        <v>10.7</v>
      </c>
      <c r="BI253">
        <v>10.3</v>
      </c>
      <c r="BJ253">
        <v>9.4</v>
      </c>
      <c r="BK253">
        <v>8.6999999999999993</v>
      </c>
      <c r="BL253">
        <v>8.1</v>
      </c>
    </row>
    <row r="254" spans="1:64" x14ac:dyDescent="0.2">
      <c r="A254" t="s">
        <v>758</v>
      </c>
      <c r="B254" t="s">
        <v>759</v>
      </c>
      <c r="C254" t="s">
        <v>795</v>
      </c>
      <c r="D254" t="s">
        <v>796</v>
      </c>
      <c r="E254">
        <v>26.852945903273472</v>
      </c>
      <c r="F254">
        <v>25.127236494379474</v>
      </c>
      <c r="G254">
        <v>35.887152035123023</v>
      </c>
      <c r="H254">
        <v>39.315151326048529</v>
      </c>
      <c r="I254">
        <v>36.619812966832292</v>
      </c>
      <c r="J254">
        <v>35.620047349066667</v>
      </c>
      <c r="K254">
        <v>33.736641489592557</v>
      </c>
      <c r="L254">
        <v>33.065625758398362</v>
      </c>
      <c r="M254">
        <v>33.813724321749305</v>
      </c>
      <c r="N254">
        <v>32.728803409745957</v>
      </c>
      <c r="O254">
        <v>32.149604284015176</v>
      </c>
      <c r="P254">
        <v>30.373089093046723</v>
      </c>
      <c r="Q254">
        <v>29.72847728545025</v>
      </c>
      <c r="R254">
        <v>28.533180439886557</v>
      </c>
      <c r="S254">
        <v>26.632215045974355</v>
      </c>
      <c r="T254">
        <v>25.449831485053529</v>
      </c>
      <c r="U254">
        <v>23.52718842723765</v>
      </c>
      <c r="V254">
        <v>22.864795139065556</v>
      </c>
      <c r="W254">
        <v>22.375562432807236</v>
      </c>
      <c r="X254">
        <v>21.99687853491406</v>
      </c>
      <c r="Y254">
        <v>22.121798018940016</v>
      </c>
      <c r="Z254">
        <v>23.586844030019368</v>
      </c>
      <c r="AA254">
        <v>24.281769213941086</v>
      </c>
      <c r="AB254">
        <v>23.003478524938778</v>
      </c>
      <c r="AC254">
        <v>22.669767510689663</v>
      </c>
      <c r="AD254">
        <v>23.14736621905196</v>
      </c>
      <c r="AE254">
        <v>23.855034319199085</v>
      </c>
      <c r="AF254">
        <v>24.200092175318229</v>
      </c>
      <c r="AG254">
        <v>23.373585013940318</v>
      </c>
      <c r="AH254">
        <v>22.616424526542605</v>
      </c>
      <c r="AI254">
        <v>22.025956795946051</v>
      </c>
      <c r="AJ254">
        <v>20.917088934428129</v>
      </c>
      <c r="AK254">
        <v>19.865962585183951</v>
      </c>
      <c r="AL254">
        <v>19.505951797285245</v>
      </c>
      <c r="AM254">
        <v>19.140040097172918</v>
      </c>
      <c r="AN254">
        <v>18.604178879903895</v>
      </c>
      <c r="AO254">
        <v>18.347892428234072</v>
      </c>
      <c r="AP254">
        <v>17.953371818926865</v>
      </c>
      <c r="AQ254">
        <v>17.301217809500862</v>
      </c>
      <c r="AR254">
        <v>16.566289257831279</v>
      </c>
      <c r="AS254">
        <v>16.19457294696214</v>
      </c>
      <c r="AT254">
        <v>15.704326323104533</v>
      </c>
      <c r="AU254">
        <v>15.317902683364</v>
      </c>
      <c r="AV254">
        <v>14.995724341147412</v>
      </c>
      <c r="AW254">
        <v>14.848581086494763</v>
      </c>
      <c r="AX254">
        <v>14.806625543312869</v>
      </c>
      <c r="AY254">
        <v>14.577745957246144</v>
      </c>
      <c r="AZ254">
        <v>14.603667806632531</v>
      </c>
      <c r="BA254">
        <v>14.620585830361051</v>
      </c>
      <c r="BB254">
        <v>14.558782068752077</v>
      </c>
      <c r="BC254">
        <v>14.375804804759792</v>
      </c>
      <c r="BD254">
        <v>14.336588111474613</v>
      </c>
      <c r="BE254">
        <v>14.416913198449626</v>
      </c>
      <c r="BF254">
        <v>14.328759284765669</v>
      </c>
      <c r="BG254">
        <v>14.428053580978144</v>
      </c>
      <c r="BH254">
        <v>14.092332302717713</v>
      </c>
      <c r="BI254">
        <v>14.465560807467066</v>
      </c>
      <c r="BJ254">
        <v>14.021098565579802</v>
      </c>
      <c r="BK254">
        <v>13.076386301663243</v>
      </c>
      <c r="BL254">
        <v>12.692523806178077</v>
      </c>
    </row>
    <row r="255" spans="1:64" x14ac:dyDescent="0.2">
      <c r="A255" t="s">
        <v>760</v>
      </c>
      <c r="B255" t="s">
        <v>761</v>
      </c>
      <c r="C255" t="s">
        <v>795</v>
      </c>
      <c r="D255" t="s">
        <v>796</v>
      </c>
      <c r="E255">
        <v>22.074999999999999</v>
      </c>
      <c r="F255">
        <v>22.007000000000001</v>
      </c>
      <c r="G255">
        <v>21.867000000000001</v>
      </c>
      <c r="H255">
        <v>21.661000000000001</v>
      </c>
      <c r="I255">
        <v>21.405999999999999</v>
      </c>
      <c r="J255">
        <v>21.14</v>
      </c>
      <c r="K255">
        <v>20.91</v>
      </c>
      <c r="L255">
        <v>20.748999999999999</v>
      </c>
      <c r="M255">
        <v>20.675000000000001</v>
      </c>
      <c r="N255">
        <v>20.686</v>
      </c>
      <c r="O255">
        <v>20.765000000000001</v>
      </c>
      <c r="P255">
        <v>20.873999999999999</v>
      </c>
      <c r="Q255">
        <v>20.968</v>
      </c>
      <c r="R255">
        <v>21.006</v>
      </c>
      <c r="S255">
        <v>20.97</v>
      </c>
      <c r="T255">
        <v>20.841999999999999</v>
      </c>
      <c r="U255">
        <v>20.616</v>
      </c>
      <c r="V255">
        <v>20.315000000000001</v>
      </c>
      <c r="W255">
        <v>19.965</v>
      </c>
      <c r="X255">
        <v>19.588000000000001</v>
      </c>
      <c r="Y255">
        <v>19.213000000000001</v>
      </c>
      <c r="Z255">
        <v>18.872</v>
      </c>
      <c r="AA255">
        <v>18.585000000000001</v>
      </c>
      <c r="AB255">
        <v>18.367999999999999</v>
      </c>
      <c r="AC255">
        <v>18.225000000000001</v>
      </c>
      <c r="AD255">
        <v>18.157</v>
      </c>
      <c r="AE255">
        <v>18.155000000000001</v>
      </c>
      <c r="AF255">
        <v>18.193000000000001</v>
      </c>
      <c r="AG255">
        <v>18.241</v>
      </c>
      <c r="AH255">
        <v>18.282</v>
      </c>
      <c r="AI255">
        <v>18.294</v>
      </c>
      <c r="AJ255">
        <v>18.257999999999999</v>
      </c>
      <c r="AK255">
        <v>18.169</v>
      </c>
      <c r="AL255">
        <v>18.029</v>
      </c>
      <c r="AM255">
        <v>17.837</v>
      </c>
      <c r="AN255">
        <v>17.603999999999999</v>
      </c>
      <c r="AO255">
        <v>17.344000000000001</v>
      </c>
      <c r="AP255">
        <v>17.074999999999999</v>
      </c>
      <c r="AQ255">
        <v>16.814</v>
      </c>
      <c r="AR255">
        <v>16.565999999999999</v>
      </c>
      <c r="AS255">
        <v>16.329000000000001</v>
      </c>
      <c r="AT255">
        <v>16.094999999999999</v>
      </c>
      <c r="AU255">
        <v>15.853</v>
      </c>
      <c r="AV255">
        <v>15.6</v>
      </c>
      <c r="AW255">
        <v>15.34</v>
      </c>
      <c r="AX255">
        <v>15.087</v>
      </c>
      <c r="AY255">
        <v>14.856</v>
      </c>
      <c r="AZ255">
        <v>14.661</v>
      </c>
      <c r="BA255">
        <v>14.51</v>
      </c>
      <c r="BB255">
        <v>14.401999999999999</v>
      </c>
      <c r="BC255">
        <v>14.332000000000001</v>
      </c>
      <c r="BD255">
        <v>14.291</v>
      </c>
      <c r="BE255">
        <v>14.263</v>
      </c>
      <c r="BF255">
        <v>14.233000000000001</v>
      </c>
      <c r="BG255">
        <v>14.192</v>
      </c>
      <c r="BH255">
        <v>14.134</v>
      </c>
      <c r="BI255">
        <v>14.057</v>
      </c>
      <c r="BJ255">
        <v>13.962999999999999</v>
      </c>
      <c r="BK255">
        <v>13.856999999999999</v>
      </c>
      <c r="BL255">
        <v>13.74</v>
      </c>
    </row>
    <row r="256" spans="1:64" x14ac:dyDescent="0.2">
      <c r="A256" t="s">
        <v>762</v>
      </c>
      <c r="B256" t="s">
        <v>763</v>
      </c>
      <c r="C256" t="s">
        <v>795</v>
      </c>
      <c r="D256" t="s">
        <v>796</v>
      </c>
      <c r="E256">
        <v>23.7</v>
      </c>
      <c r="F256">
        <v>23.3</v>
      </c>
      <c r="G256">
        <v>22.4</v>
      </c>
      <c r="H256">
        <v>21.7</v>
      </c>
      <c r="I256">
        <v>21.1</v>
      </c>
      <c r="J256">
        <v>19.399999999999999</v>
      </c>
      <c r="K256">
        <v>18.399999999999999</v>
      </c>
      <c r="L256">
        <v>17.8</v>
      </c>
      <c r="M256">
        <v>17.600000000000001</v>
      </c>
      <c r="N256">
        <v>17.899999999999999</v>
      </c>
      <c r="O256">
        <v>18.399999999999999</v>
      </c>
      <c r="P256">
        <v>17.2</v>
      </c>
      <c r="Q256">
        <v>15.6</v>
      </c>
      <c r="R256">
        <v>14.8</v>
      </c>
      <c r="S256">
        <v>14.8</v>
      </c>
      <c r="T256">
        <v>14.6</v>
      </c>
      <c r="U256">
        <v>14.6</v>
      </c>
      <c r="V256">
        <v>15.1</v>
      </c>
      <c r="W256">
        <v>15</v>
      </c>
      <c r="X256">
        <v>15.6</v>
      </c>
      <c r="Y256">
        <v>15.9</v>
      </c>
      <c r="Z256">
        <v>15.8</v>
      </c>
      <c r="AA256">
        <v>15.9</v>
      </c>
      <c r="AB256">
        <v>15.6</v>
      </c>
      <c r="AC256">
        <v>15.6</v>
      </c>
      <c r="AD256">
        <v>15.8</v>
      </c>
      <c r="AE256">
        <v>15.6</v>
      </c>
      <c r="AF256">
        <v>15.7</v>
      </c>
      <c r="AG256">
        <v>16</v>
      </c>
      <c r="AH256">
        <v>16.399999999999999</v>
      </c>
      <c r="AI256">
        <v>16.7</v>
      </c>
      <c r="AJ256">
        <v>16.2</v>
      </c>
      <c r="AK256">
        <v>15.8</v>
      </c>
      <c r="AL256">
        <v>15.4</v>
      </c>
      <c r="AM256">
        <v>15</v>
      </c>
      <c r="AN256">
        <v>14.6</v>
      </c>
      <c r="AO256">
        <v>14.4</v>
      </c>
      <c r="AP256">
        <v>14.2</v>
      </c>
      <c r="AQ256">
        <v>14.3</v>
      </c>
      <c r="AR256">
        <v>14.2</v>
      </c>
      <c r="AS256">
        <v>14.4</v>
      </c>
      <c r="AT256">
        <v>14.1</v>
      </c>
      <c r="AU256">
        <v>14</v>
      </c>
      <c r="AV256">
        <v>14.1</v>
      </c>
      <c r="AW256">
        <v>14</v>
      </c>
      <c r="AX256">
        <v>14</v>
      </c>
      <c r="AY256">
        <v>14.3</v>
      </c>
      <c r="AZ256">
        <v>14.3</v>
      </c>
      <c r="BA256">
        <v>14</v>
      </c>
      <c r="BB256">
        <v>13.5</v>
      </c>
      <c r="BC256">
        <v>13</v>
      </c>
      <c r="BD256">
        <v>12.7</v>
      </c>
      <c r="BE256">
        <v>12.6</v>
      </c>
      <c r="BF256">
        <v>12.4</v>
      </c>
      <c r="BG256">
        <v>12.5</v>
      </c>
      <c r="BH256">
        <v>12.4</v>
      </c>
      <c r="BI256">
        <v>12.2</v>
      </c>
      <c r="BJ256">
        <v>11.8</v>
      </c>
      <c r="BK256">
        <v>11.6</v>
      </c>
      <c r="BL256">
        <v>11.4</v>
      </c>
    </row>
    <row r="257" spans="1:64" x14ac:dyDescent="0.2">
      <c r="A257" t="s">
        <v>764</v>
      </c>
      <c r="B257" t="s">
        <v>765</v>
      </c>
      <c r="C257" t="s">
        <v>795</v>
      </c>
      <c r="D257" t="s">
        <v>796</v>
      </c>
      <c r="E257">
        <v>44.07</v>
      </c>
      <c r="F257">
        <v>43.941000000000003</v>
      </c>
      <c r="G257">
        <v>43.563000000000002</v>
      </c>
      <c r="H257">
        <v>42.945</v>
      </c>
      <c r="I257">
        <v>42.128</v>
      </c>
      <c r="J257">
        <v>41.177</v>
      </c>
      <c r="K257">
        <v>40.173000000000002</v>
      </c>
      <c r="L257">
        <v>39.201000000000001</v>
      </c>
      <c r="M257">
        <v>38.33</v>
      </c>
      <c r="N257">
        <v>37.603000000000002</v>
      </c>
      <c r="O257">
        <v>37.043999999999997</v>
      </c>
      <c r="P257">
        <v>36.643999999999998</v>
      </c>
      <c r="Q257">
        <v>36.353999999999999</v>
      </c>
      <c r="R257">
        <v>36.134</v>
      </c>
      <c r="S257">
        <v>35.972000000000001</v>
      </c>
      <c r="T257">
        <v>35.863</v>
      </c>
      <c r="U257">
        <v>35.81</v>
      </c>
      <c r="V257">
        <v>35.811999999999998</v>
      </c>
      <c r="W257">
        <v>35.860999999999997</v>
      </c>
      <c r="X257">
        <v>34.4</v>
      </c>
      <c r="Y257">
        <v>33.9</v>
      </c>
      <c r="Z257">
        <v>35</v>
      </c>
      <c r="AA257">
        <v>35.1</v>
      </c>
      <c r="AB257">
        <v>35.4</v>
      </c>
      <c r="AC257">
        <v>36.299999999999997</v>
      </c>
      <c r="AD257">
        <v>37.4</v>
      </c>
      <c r="AE257">
        <v>37.9</v>
      </c>
      <c r="AF257">
        <v>37.200000000000003</v>
      </c>
      <c r="AG257">
        <v>35.299999999999997</v>
      </c>
      <c r="AH257">
        <v>33.299999999999997</v>
      </c>
      <c r="AI257">
        <v>33.700000000000003</v>
      </c>
      <c r="AJ257">
        <v>34.5</v>
      </c>
      <c r="AK257">
        <v>33.1</v>
      </c>
      <c r="AL257">
        <v>31.5</v>
      </c>
      <c r="AM257">
        <v>29.4</v>
      </c>
      <c r="AN257">
        <v>29.8</v>
      </c>
      <c r="AO257">
        <v>27.3</v>
      </c>
      <c r="AP257">
        <v>25.5</v>
      </c>
      <c r="AQ257">
        <v>23.4</v>
      </c>
      <c r="AR257">
        <v>22.4</v>
      </c>
      <c r="AS257">
        <v>21.4</v>
      </c>
      <c r="AT257">
        <v>20.5</v>
      </c>
      <c r="AU257">
        <v>21.1</v>
      </c>
      <c r="AV257">
        <v>19.899999999999999</v>
      </c>
      <c r="AW257">
        <v>20.9</v>
      </c>
      <c r="AX257">
        <v>20.399999999999999</v>
      </c>
      <c r="AY257">
        <v>21</v>
      </c>
      <c r="AZ257">
        <v>22.7</v>
      </c>
      <c r="BA257">
        <v>23.7</v>
      </c>
      <c r="BB257">
        <v>23.4</v>
      </c>
      <c r="BC257">
        <v>22</v>
      </c>
      <c r="BD257">
        <v>21.2</v>
      </c>
      <c r="BE257">
        <v>21</v>
      </c>
      <c r="BF257">
        <v>22.5</v>
      </c>
      <c r="BG257">
        <v>23.3</v>
      </c>
      <c r="BH257">
        <v>23.5</v>
      </c>
      <c r="BI257">
        <v>22.8</v>
      </c>
      <c r="BJ257">
        <v>22.1</v>
      </c>
      <c r="BK257">
        <v>23.3</v>
      </c>
      <c r="BL257">
        <v>24.3</v>
      </c>
    </row>
    <row r="258" spans="1:64" x14ac:dyDescent="0.2">
      <c r="A258" t="s">
        <v>766</v>
      </c>
      <c r="B258" t="s">
        <v>767</v>
      </c>
      <c r="C258" t="s">
        <v>795</v>
      </c>
      <c r="D258" t="s">
        <v>796</v>
      </c>
      <c r="E258">
        <v>47.837000000000003</v>
      </c>
      <c r="F258">
        <v>47.253999999999998</v>
      </c>
      <c r="G258">
        <v>46.603000000000002</v>
      </c>
      <c r="H258">
        <v>45.895000000000003</v>
      </c>
      <c r="I258">
        <v>45.143000000000001</v>
      </c>
      <c r="J258">
        <v>44.365000000000002</v>
      </c>
      <c r="K258">
        <v>43.575000000000003</v>
      </c>
      <c r="L258">
        <v>42.781999999999996</v>
      </c>
      <c r="M258">
        <v>41.985999999999997</v>
      </c>
      <c r="N258">
        <v>41.186999999999998</v>
      </c>
      <c r="O258">
        <v>40.366999999999997</v>
      </c>
      <c r="P258">
        <v>39.5</v>
      </c>
      <c r="Q258">
        <v>38.57</v>
      </c>
      <c r="R258">
        <v>37.573999999999998</v>
      </c>
      <c r="S258">
        <v>36.524999999999999</v>
      </c>
      <c r="T258">
        <v>35.451999999999998</v>
      </c>
      <c r="U258">
        <v>34.392000000000003</v>
      </c>
      <c r="V258">
        <v>33.381</v>
      </c>
      <c r="W258">
        <v>32.442999999999998</v>
      </c>
      <c r="X258">
        <v>31.59</v>
      </c>
      <c r="Y258">
        <v>30.815000000000001</v>
      </c>
      <c r="Z258">
        <v>30.097000000000001</v>
      </c>
      <c r="AA258">
        <v>29.407</v>
      </c>
      <c r="AB258">
        <v>28.724</v>
      </c>
      <c r="AC258">
        <v>28.045999999999999</v>
      </c>
      <c r="AD258">
        <v>27.384</v>
      </c>
      <c r="AE258">
        <v>26.759</v>
      </c>
      <c r="AF258">
        <v>26.190999999999999</v>
      </c>
      <c r="AG258">
        <v>25.687000000000001</v>
      </c>
      <c r="AH258">
        <v>25.242999999999999</v>
      </c>
      <c r="AI258">
        <v>24.843</v>
      </c>
      <c r="AJ258">
        <v>24.466000000000001</v>
      </c>
      <c r="AK258">
        <v>24.087</v>
      </c>
      <c r="AL258">
        <v>23.683</v>
      </c>
      <c r="AM258">
        <v>23.245999999999999</v>
      </c>
      <c r="AN258">
        <v>22.765000000000001</v>
      </c>
      <c r="AO258">
        <v>22.238</v>
      </c>
      <c r="AP258">
        <v>21.678000000000001</v>
      </c>
      <c r="AQ258">
        <v>21.103000000000002</v>
      </c>
      <c r="AR258">
        <v>20.524999999999999</v>
      </c>
      <c r="AS258">
        <v>19.963000000000001</v>
      </c>
      <c r="AT258">
        <v>19.440000000000001</v>
      </c>
      <c r="AU258">
        <v>18.965</v>
      </c>
      <c r="AV258">
        <v>18.545000000000002</v>
      </c>
      <c r="AW258">
        <v>18.177</v>
      </c>
      <c r="AX258">
        <v>17.850999999999999</v>
      </c>
      <c r="AY258">
        <v>17.547000000000001</v>
      </c>
      <c r="AZ258">
        <v>17.245000000000001</v>
      </c>
      <c r="BA258">
        <v>16.928999999999998</v>
      </c>
      <c r="BB258">
        <v>16.597000000000001</v>
      </c>
      <c r="BC258">
        <v>16.251999999999999</v>
      </c>
      <c r="BD258">
        <v>15.907</v>
      </c>
      <c r="BE258">
        <v>15.577999999999999</v>
      </c>
      <c r="BF258">
        <v>15.278</v>
      </c>
      <c r="BG258">
        <v>15.010999999999999</v>
      </c>
      <c r="BH258">
        <v>14.78</v>
      </c>
      <c r="BI258">
        <v>14.58</v>
      </c>
      <c r="BJ258">
        <v>14.403</v>
      </c>
      <c r="BK258">
        <v>14.24</v>
      </c>
      <c r="BL258">
        <v>14.087</v>
      </c>
    </row>
    <row r="259" spans="1:64" x14ac:dyDescent="0.2">
      <c r="A259" t="s">
        <v>768</v>
      </c>
      <c r="B259" t="s">
        <v>769</v>
      </c>
      <c r="C259" t="s">
        <v>795</v>
      </c>
      <c r="D259" t="s">
        <v>796</v>
      </c>
      <c r="E259">
        <v>44.625</v>
      </c>
      <c r="F259">
        <v>44.08</v>
      </c>
      <c r="G259">
        <v>43.488999999999997</v>
      </c>
      <c r="H259">
        <v>42.863999999999997</v>
      </c>
      <c r="I259">
        <v>42.215000000000003</v>
      </c>
      <c r="J259">
        <v>41.531999999999996</v>
      </c>
      <c r="K259">
        <v>40.799999999999997</v>
      </c>
      <c r="L259">
        <v>40.011000000000003</v>
      </c>
      <c r="M259">
        <v>39.17</v>
      </c>
      <c r="N259">
        <v>38.299999999999997</v>
      </c>
      <c r="O259">
        <v>37.439</v>
      </c>
      <c r="P259">
        <v>36.634999999999998</v>
      </c>
      <c r="Q259">
        <v>35.92</v>
      </c>
      <c r="R259">
        <v>35.311999999999998</v>
      </c>
      <c r="S259">
        <v>34.814999999999998</v>
      </c>
      <c r="T259">
        <v>34.411999999999999</v>
      </c>
      <c r="U259">
        <v>34.07</v>
      </c>
      <c r="V259">
        <v>33.746000000000002</v>
      </c>
      <c r="W259">
        <v>33.405000000000001</v>
      </c>
      <c r="X259">
        <v>33.036999999999999</v>
      </c>
      <c r="Y259">
        <v>32.645000000000003</v>
      </c>
      <c r="Z259">
        <v>32.250999999999998</v>
      </c>
      <c r="AA259">
        <v>31.878</v>
      </c>
      <c r="AB259">
        <v>31.536999999999999</v>
      </c>
      <c r="AC259">
        <v>31.222999999999999</v>
      </c>
      <c r="AD259">
        <v>30.914999999999999</v>
      </c>
      <c r="AE259">
        <v>30.584</v>
      </c>
      <c r="AF259">
        <v>30.204999999999998</v>
      </c>
      <c r="AG259">
        <v>29.763999999999999</v>
      </c>
      <c r="AH259">
        <v>29.260999999999999</v>
      </c>
      <c r="AI259">
        <v>28.702999999999999</v>
      </c>
      <c r="AJ259">
        <v>28.109000000000002</v>
      </c>
      <c r="AK259">
        <v>27.507000000000001</v>
      </c>
      <c r="AL259">
        <v>26.922000000000001</v>
      </c>
      <c r="AM259">
        <v>26.367999999999999</v>
      </c>
      <c r="AN259">
        <v>25.853999999999999</v>
      </c>
      <c r="AO259">
        <v>25.384</v>
      </c>
      <c r="AP259">
        <v>24.949000000000002</v>
      </c>
      <c r="AQ259">
        <v>24.541</v>
      </c>
      <c r="AR259">
        <v>24.158999999999999</v>
      </c>
      <c r="AS259">
        <v>23.8</v>
      </c>
      <c r="AT259">
        <v>23.460999999999999</v>
      </c>
      <c r="AU259">
        <v>23.137</v>
      </c>
      <c r="AV259">
        <v>22.824999999999999</v>
      </c>
      <c r="AW259">
        <v>22.518999999999998</v>
      </c>
      <c r="AX259">
        <v>22.22</v>
      </c>
      <c r="AY259">
        <v>21.928000000000001</v>
      </c>
      <c r="AZ259">
        <v>21.641999999999999</v>
      </c>
      <c r="BA259">
        <v>21.36</v>
      </c>
      <c r="BB259">
        <v>21.077999999999999</v>
      </c>
      <c r="BC259">
        <v>20.786000000000001</v>
      </c>
      <c r="BD259">
        <v>20.474</v>
      </c>
      <c r="BE259">
        <v>20.137</v>
      </c>
      <c r="BF259">
        <v>19.774999999999999</v>
      </c>
      <c r="BG259">
        <v>19.393999999999998</v>
      </c>
      <c r="BH259">
        <v>19.001999999999999</v>
      </c>
      <c r="BI259">
        <v>18.61</v>
      </c>
      <c r="BJ259">
        <v>18.231999999999999</v>
      </c>
      <c r="BK259">
        <v>17.881</v>
      </c>
      <c r="BL259">
        <v>17.565999999999999</v>
      </c>
    </row>
    <row r="260" spans="1:64" x14ac:dyDescent="0.2">
      <c r="A260" t="s">
        <v>770</v>
      </c>
      <c r="B260" t="s">
        <v>771</v>
      </c>
      <c r="C260" t="s">
        <v>795</v>
      </c>
      <c r="D260" t="s">
        <v>796</v>
      </c>
    </row>
    <row r="261" spans="1:64" x14ac:dyDescent="0.2">
      <c r="A261" t="s">
        <v>772</v>
      </c>
      <c r="B261" t="s">
        <v>773</v>
      </c>
      <c r="C261" t="s">
        <v>795</v>
      </c>
      <c r="D261" t="s">
        <v>796</v>
      </c>
      <c r="E261">
        <v>35</v>
      </c>
      <c r="F261">
        <v>34.619999999999997</v>
      </c>
      <c r="G261">
        <v>34.24</v>
      </c>
      <c r="H261">
        <v>33.86</v>
      </c>
      <c r="I261">
        <v>33.479999999999997</v>
      </c>
      <c r="J261">
        <v>33.1</v>
      </c>
      <c r="K261">
        <v>32.700000000000003</v>
      </c>
      <c r="L261">
        <v>32.299999999999997</v>
      </c>
      <c r="M261">
        <v>32</v>
      </c>
      <c r="N261">
        <v>31.6</v>
      </c>
      <c r="O261">
        <v>31.2</v>
      </c>
      <c r="P261">
        <v>30.8</v>
      </c>
      <c r="Q261">
        <v>30.5</v>
      </c>
      <c r="R261">
        <v>30.1</v>
      </c>
      <c r="S261">
        <v>29.7</v>
      </c>
      <c r="T261">
        <v>28.1</v>
      </c>
      <c r="U261">
        <v>26.6</v>
      </c>
      <c r="V261">
        <v>26.75</v>
      </c>
      <c r="W261">
        <v>26.9</v>
      </c>
      <c r="X261">
        <v>26.35</v>
      </c>
      <c r="Y261">
        <v>25.8</v>
      </c>
      <c r="Z261">
        <v>25.25</v>
      </c>
      <c r="AA261">
        <v>24.7</v>
      </c>
      <c r="AB261">
        <v>24.8</v>
      </c>
      <c r="AC261">
        <v>24.9</v>
      </c>
      <c r="AD261">
        <v>25</v>
      </c>
      <c r="AE261">
        <v>23.65</v>
      </c>
      <c r="AF261">
        <v>22.3</v>
      </c>
      <c r="AG261">
        <v>22</v>
      </c>
      <c r="AH261">
        <v>21.7</v>
      </c>
      <c r="AI261">
        <v>21.4</v>
      </c>
      <c r="AJ261">
        <v>21.1</v>
      </c>
      <c r="AK261">
        <v>22</v>
      </c>
      <c r="AL261">
        <v>20.9</v>
      </c>
      <c r="AM261">
        <v>19.8</v>
      </c>
      <c r="AN261">
        <v>18.7</v>
      </c>
      <c r="AO261">
        <v>17.600000000000001</v>
      </c>
      <c r="AP261">
        <v>17.2</v>
      </c>
      <c r="AQ261">
        <v>18</v>
      </c>
      <c r="AR261">
        <v>16.100000000000001</v>
      </c>
      <c r="AS261">
        <v>14.4</v>
      </c>
      <c r="AT261">
        <v>13.1</v>
      </c>
      <c r="AU261">
        <v>15.1</v>
      </c>
      <c r="AV261">
        <v>14</v>
      </c>
      <c r="AW261">
        <v>14.5</v>
      </c>
      <c r="AX261">
        <v>14.8</v>
      </c>
      <c r="AY261">
        <v>13.2</v>
      </c>
      <c r="AZ261">
        <v>16.399999999999999</v>
      </c>
      <c r="BA261">
        <v>15.8</v>
      </c>
      <c r="BB261">
        <v>15.3</v>
      </c>
      <c r="BC261">
        <v>14.8</v>
      </c>
      <c r="BD261">
        <v>13.8</v>
      </c>
      <c r="BE261">
        <v>13.1</v>
      </c>
      <c r="BF261">
        <v>13.1</v>
      </c>
      <c r="BG261">
        <v>13.2</v>
      </c>
      <c r="BH261">
        <v>13.2</v>
      </c>
      <c r="BI261">
        <v>13</v>
      </c>
      <c r="BJ261">
        <v>12.8</v>
      </c>
      <c r="BK261">
        <v>12.6</v>
      </c>
      <c r="BL261">
        <v>12.3</v>
      </c>
    </row>
    <row r="262" spans="1:64" x14ac:dyDescent="0.2">
      <c r="A262" t="s">
        <v>774</v>
      </c>
      <c r="B262" t="s">
        <v>775</v>
      </c>
      <c r="C262" t="s">
        <v>795</v>
      </c>
      <c r="D262" t="s">
        <v>796</v>
      </c>
      <c r="E262">
        <v>42.164999999999999</v>
      </c>
      <c r="F262">
        <v>41.661000000000001</v>
      </c>
      <c r="G262">
        <v>41.05</v>
      </c>
      <c r="H262">
        <v>40.372999999999998</v>
      </c>
      <c r="I262">
        <v>39.67</v>
      </c>
      <c r="J262">
        <v>38.985999999999997</v>
      </c>
      <c r="K262">
        <v>38.354999999999997</v>
      </c>
      <c r="L262">
        <v>37.781999999999996</v>
      </c>
      <c r="M262">
        <v>37.268000000000001</v>
      </c>
      <c r="N262">
        <v>36.814</v>
      </c>
      <c r="O262">
        <v>36.404000000000003</v>
      </c>
      <c r="P262">
        <v>36.006999999999998</v>
      </c>
      <c r="Q262">
        <v>35.591999999999999</v>
      </c>
      <c r="R262">
        <v>35.14</v>
      </c>
      <c r="S262">
        <v>34.648000000000003</v>
      </c>
      <c r="T262">
        <v>34.131999999999998</v>
      </c>
      <c r="U262">
        <v>33.613999999999997</v>
      </c>
      <c r="V262">
        <v>33.125</v>
      </c>
      <c r="W262">
        <v>32.685000000000002</v>
      </c>
      <c r="X262">
        <v>32.298000000000002</v>
      </c>
      <c r="Y262">
        <v>31.965</v>
      </c>
      <c r="Z262">
        <v>31.68</v>
      </c>
      <c r="AA262">
        <v>31.420999999999999</v>
      </c>
      <c r="AB262">
        <v>31.164000000000001</v>
      </c>
      <c r="AC262">
        <v>30.893000000000001</v>
      </c>
      <c r="AD262">
        <v>30.603000000000002</v>
      </c>
      <c r="AE262">
        <v>30.292999999999999</v>
      </c>
      <c r="AF262">
        <v>29.959</v>
      </c>
      <c r="AG262">
        <v>29.582000000000001</v>
      </c>
      <c r="AH262">
        <v>29.135999999999999</v>
      </c>
      <c r="AI262">
        <v>28.561</v>
      </c>
      <c r="AJ262">
        <v>27.79</v>
      </c>
      <c r="AK262">
        <v>26.803999999999998</v>
      </c>
      <c r="AL262">
        <v>25.617999999999999</v>
      </c>
      <c r="AM262">
        <v>24.273</v>
      </c>
      <c r="AN262">
        <v>22.841999999999999</v>
      </c>
      <c r="AO262">
        <v>21.420999999999999</v>
      </c>
      <c r="AP262">
        <v>20.106000000000002</v>
      </c>
      <c r="AQ262">
        <v>18.975999999999999</v>
      </c>
      <c r="AR262">
        <v>18.074999999999999</v>
      </c>
      <c r="AS262">
        <v>17.428999999999998</v>
      </c>
      <c r="AT262">
        <v>17.030999999999999</v>
      </c>
      <c r="AU262">
        <v>16.82</v>
      </c>
      <c r="AV262">
        <v>16.734000000000002</v>
      </c>
      <c r="AW262">
        <v>16.739999999999998</v>
      </c>
      <c r="AX262">
        <v>16.805</v>
      </c>
      <c r="AY262">
        <v>16.902999999999999</v>
      </c>
      <c r="AZ262">
        <v>17.016999999999999</v>
      </c>
      <c r="BA262">
        <v>17.129000000000001</v>
      </c>
      <c r="BB262">
        <v>17.221</v>
      </c>
      <c r="BC262">
        <v>17.282</v>
      </c>
      <c r="BD262">
        <v>17.315999999999999</v>
      </c>
      <c r="BE262">
        <v>17.331</v>
      </c>
      <c r="BF262">
        <v>17.332999999999998</v>
      </c>
      <c r="BG262">
        <v>17.315000000000001</v>
      </c>
      <c r="BH262">
        <v>17.259</v>
      </c>
      <c r="BI262">
        <v>17.149999999999999</v>
      </c>
      <c r="BJ262">
        <v>16.978999999999999</v>
      </c>
      <c r="BK262">
        <v>16.745000000000001</v>
      </c>
      <c r="BL262">
        <v>16.454000000000001</v>
      </c>
    </row>
    <row r="263" spans="1:64" x14ac:dyDescent="0.2">
      <c r="A263" t="s">
        <v>776</v>
      </c>
      <c r="B263" t="s">
        <v>777</v>
      </c>
      <c r="C263" t="s">
        <v>795</v>
      </c>
      <c r="D263" t="s">
        <v>796</v>
      </c>
      <c r="E263">
        <v>48.771000000000001</v>
      </c>
      <c r="F263">
        <v>48.277000000000001</v>
      </c>
      <c r="G263">
        <v>47.703000000000003</v>
      </c>
      <c r="H263">
        <v>47.048000000000002</v>
      </c>
      <c r="I263">
        <v>46.326000000000001</v>
      </c>
      <c r="J263">
        <v>45.558999999999997</v>
      </c>
      <c r="K263">
        <v>44.774000000000001</v>
      </c>
      <c r="L263">
        <v>44.003</v>
      </c>
      <c r="M263">
        <v>43.276000000000003</v>
      </c>
      <c r="N263">
        <v>42.613999999999997</v>
      </c>
      <c r="O263">
        <v>42.034999999999997</v>
      </c>
      <c r="P263">
        <v>41.548999999999999</v>
      </c>
      <c r="Q263">
        <v>41.143999999999998</v>
      </c>
      <c r="R263">
        <v>40.805</v>
      </c>
      <c r="S263">
        <v>40.520000000000003</v>
      </c>
      <c r="T263">
        <v>40.274999999999999</v>
      </c>
      <c r="U263">
        <v>40.055999999999997</v>
      </c>
      <c r="V263">
        <v>39.843000000000004</v>
      </c>
      <c r="W263">
        <v>39.622999999999998</v>
      </c>
      <c r="X263">
        <v>39.384999999999998</v>
      </c>
      <c r="Y263">
        <v>39.119999999999997</v>
      </c>
      <c r="Z263">
        <v>38.825000000000003</v>
      </c>
      <c r="AA263">
        <v>38.509</v>
      </c>
      <c r="AB263">
        <v>38.18</v>
      </c>
      <c r="AC263">
        <v>37.843000000000004</v>
      </c>
      <c r="AD263">
        <v>37.509</v>
      </c>
      <c r="AE263">
        <v>37.186</v>
      </c>
      <c r="AF263">
        <v>36.883000000000003</v>
      </c>
      <c r="AG263">
        <v>36.6</v>
      </c>
      <c r="AH263">
        <v>36.337000000000003</v>
      </c>
      <c r="AI263">
        <v>36.084000000000003</v>
      </c>
      <c r="AJ263">
        <v>35.828000000000003</v>
      </c>
      <c r="AK263">
        <v>35.555</v>
      </c>
      <c r="AL263">
        <v>35.262</v>
      </c>
      <c r="AM263">
        <v>34.951000000000001</v>
      </c>
      <c r="AN263">
        <v>34.631999999999998</v>
      </c>
      <c r="AO263">
        <v>34.319000000000003</v>
      </c>
      <c r="AP263">
        <v>34.029000000000003</v>
      </c>
      <c r="AQ263">
        <v>33.774000000000001</v>
      </c>
      <c r="AR263">
        <v>33.558</v>
      </c>
      <c r="AS263">
        <v>33.384</v>
      </c>
      <c r="AT263">
        <v>33.25</v>
      </c>
      <c r="AU263">
        <v>33.143999999999998</v>
      </c>
      <c r="AV263">
        <v>33.054000000000002</v>
      </c>
      <c r="AW263">
        <v>32.970999999999997</v>
      </c>
      <c r="AX263">
        <v>32.887</v>
      </c>
      <c r="AY263">
        <v>32.796999999999997</v>
      </c>
      <c r="AZ263">
        <v>32.695999999999998</v>
      </c>
      <c r="BA263">
        <v>32.578000000000003</v>
      </c>
      <c r="BB263">
        <v>32.436999999999998</v>
      </c>
      <c r="BC263">
        <v>32.262</v>
      </c>
      <c r="BD263">
        <v>32.048000000000002</v>
      </c>
      <c r="BE263">
        <v>31.794</v>
      </c>
      <c r="BF263">
        <v>31.501999999999999</v>
      </c>
      <c r="BG263">
        <v>31.173999999999999</v>
      </c>
      <c r="BH263">
        <v>30.814</v>
      </c>
      <c r="BI263">
        <v>30.423999999999999</v>
      </c>
      <c r="BJ263">
        <v>30.015000000000001</v>
      </c>
      <c r="BK263">
        <v>29.594999999999999</v>
      </c>
      <c r="BL263">
        <v>29.175000000000001</v>
      </c>
    </row>
    <row r="264" spans="1:64" x14ac:dyDescent="0.2">
      <c r="A264" t="s">
        <v>778</v>
      </c>
      <c r="B264" t="s">
        <v>779</v>
      </c>
      <c r="C264" t="s">
        <v>795</v>
      </c>
      <c r="D264" t="s">
        <v>796</v>
      </c>
      <c r="E264">
        <v>31.749262182940505</v>
      </c>
      <c r="F264">
        <v>31.0354851002826</v>
      </c>
      <c r="G264">
        <v>34.888244627860672</v>
      </c>
      <c r="H264">
        <v>36.061346735944454</v>
      </c>
      <c r="I264">
        <v>34.952348767561716</v>
      </c>
      <c r="J264">
        <v>34.33730302399875</v>
      </c>
      <c r="K264">
        <v>33.307930073560918</v>
      </c>
      <c r="L264">
        <v>33.038944229943787</v>
      </c>
      <c r="M264">
        <v>33.181573208478369</v>
      </c>
      <c r="N264">
        <v>32.673242201274114</v>
      </c>
      <c r="O264">
        <v>32.376634491062099</v>
      </c>
      <c r="P264">
        <v>31.568956295406235</v>
      </c>
      <c r="Q264">
        <v>31.07080870924937</v>
      </c>
      <c r="R264">
        <v>30.449635753425397</v>
      </c>
      <c r="S264">
        <v>29.605865296124961</v>
      </c>
      <c r="T264">
        <v>28.982677447034547</v>
      </c>
      <c r="U264">
        <v>28.147851385330632</v>
      </c>
      <c r="V264">
        <v>27.822434086289448</v>
      </c>
      <c r="W264">
        <v>27.552099183037171</v>
      </c>
      <c r="X264">
        <v>27.413364041675401</v>
      </c>
      <c r="Y264">
        <v>27.421452944390307</v>
      </c>
      <c r="Z264">
        <v>27.891788988333243</v>
      </c>
      <c r="AA264">
        <v>28.09187401919737</v>
      </c>
      <c r="AB264">
        <v>27.487106804775678</v>
      </c>
      <c r="AC264">
        <v>27.221545114895903</v>
      </c>
      <c r="AD264">
        <v>27.253778644078515</v>
      </c>
      <c r="AE264">
        <v>27.332071225237449</v>
      </c>
      <c r="AF264">
        <v>27.275490150878291</v>
      </c>
      <c r="AG264">
        <v>26.790494987526962</v>
      </c>
      <c r="AH264">
        <v>26.273831242162238</v>
      </c>
      <c r="AI264">
        <v>25.878736823748707</v>
      </c>
      <c r="AJ264">
        <v>25.213979585754704</v>
      </c>
      <c r="AK264">
        <v>24.581740437301196</v>
      </c>
      <c r="AL264">
        <v>24.181723221941883</v>
      </c>
      <c r="AM264">
        <v>23.803842455016159</v>
      </c>
      <c r="AN264">
        <v>23.367895053196392</v>
      </c>
      <c r="AO264">
        <v>23.079180414088761</v>
      </c>
      <c r="AP264">
        <v>22.750072132601918</v>
      </c>
      <c r="AQ264">
        <v>22.3373043606931</v>
      </c>
      <c r="AR264">
        <v>21.912073842630182</v>
      </c>
      <c r="AS264">
        <v>21.677282611751949</v>
      </c>
      <c r="AT264">
        <v>21.329196735253944</v>
      </c>
      <c r="AU264">
        <v>21.071105430257209</v>
      </c>
      <c r="AV264">
        <v>20.859145404070588</v>
      </c>
      <c r="AW264">
        <v>20.703001161842163</v>
      </c>
      <c r="AX264">
        <v>20.569869411671377</v>
      </c>
      <c r="AY264">
        <v>20.421793937053955</v>
      </c>
      <c r="AZ264">
        <v>20.341382336849684</v>
      </c>
      <c r="BA264">
        <v>20.231591002987333</v>
      </c>
      <c r="BB264">
        <v>20.036006681444711</v>
      </c>
      <c r="BC264">
        <v>19.809471508811949</v>
      </c>
      <c r="BD264">
        <v>19.628946967212041</v>
      </c>
      <c r="BE264">
        <v>19.514005225047857</v>
      </c>
      <c r="BF264">
        <v>19.303767053478964</v>
      </c>
      <c r="BG264">
        <v>19.217162447472958</v>
      </c>
      <c r="BH264">
        <v>18.965482469566652</v>
      </c>
      <c r="BI264">
        <v>18.948908690702364</v>
      </c>
      <c r="BJ264">
        <v>18.628701660037262</v>
      </c>
      <c r="BK264">
        <v>18.16934091120109</v>
      </c>
      <c r="BL264">
        <v>17.897170032651914</v>
      </c>
    </row>
    <row r="265" spans="1:64" x14ac:dyDescent="0.2">
      <c r="A265" t="s">
        <v>780</v>
      </c>
      <c r="B265" t="s">
        <v>781</v>
      </c>
      <c r="C265" t="s">
        <v>795</v>
      </c>
      <c r="D265" t="s">
        <v>796</v>
      </c>
      <c r="E265">
        <v>48.137999999999998</v>
      </c>
      <c r="F265">
        <v>47.774000000000001</v>
      </c>
      <c r="G265">
        <v>47.323</v>
      </c>
      <c r="H265">
        <v>46.761000000000003</v>
      </c>
      <c r="I265">
        <v>46.084000000000003</v>
      </c>
      <c r="J265">
        <v>45.305999999999997</v>
      </c>
      <c r="K265">
        <v>44.457000000000001</v>
      </c>
      <c r="L265">
        <v>43.587000000000003</v>
      </c>
      <c r="M265">
        <v>42.741999999999997</v>
      </c>
      <c r="N265">
        <v>41.948</v>
      </c>
      <c r="O265">
        <v>41.225000000000001</v>
      </c>
      <c r="P265">
        <v>40.58</v>
      </c>
      <c r="Q265">
        <v>40.003</v>
      </c>
      <c r="R265">
        <v>39.481000000000002</v>
      </c>
      <c r="S265">
        <v>39.012</v>
      </c>
      <c r="T265">
        <v>38.593000000000004</v>
      </c>
      <c r="U265">
        <v>38.222000000000001</v>
      </c>
      <c r="V265">
        <v>37.887999999999998</v>
      </c>
      <c r="W265">
        <v>37.579000000000001</v>
      </c>
      <c r="X265">
        <v>37.284999999999997</v>
      </c>
      <c r="Y265">
        <v>36.991999999999997</v>
      </c>
      <c r="Z265">
        <v>36.692</v>
      </c>
      <c r="AA265">
        <v>36.378</v>
      </c>
      <c r="AB265">
        <v>36.046999999999997</v>
      </c>
      <c r="AC265">
        <v>35.694000000000003</v>
      </c>
      <c r="AD265">
        <v>35.314</v>
      </c>
      <c r="AE265">
        <v>34.9</v>
      </c>
      <c r="AF265">
        <v>34.460999999999999</v>
      </c>
      <c r="AG265">
        <v>34.009</v>
      </c>
      <c r="AH265">
        <v>33.555999999999997</v>
      </c>
      <c r="AI265">
        <v>33.127000000000002</v>
      </c>
      <c r="AJ265">
        <v>32.75</v>
      </c>
      <c r="AK265">
        <v>32.436999999999998</v>
      </c>
      <c r="AL265">
        <v>32.192</v>
      </c>
      <c r="AM265">
        <v>32.006999999999998</v>
      </c>
      <c r="AN265">
        <v>31.853999999999999</v>
      </c>
      <c r="AO265">
        <v>31.698</v>
      </c>
      <c r="AP265">
        <v>31.504999999999999</v>
      </c>
      <c r="AQ265">
        <v>31.256</v>
      </c>
      <c r="AR265">
        <v>30.952000000000002</v>
      </c>
      <c r="AS265">
        <v>30.616</v>
      </c>
      <c r="AT265">
        <v>30.29</v>
      </c>
      <c r="AU265">
        <v>30.01</v>
      </c>
      <c r="AV265">
        <v>29.794</v>
      </c>
      <c r="AW265">
        <v>29.638000000000002</v>
      </c>
      <c r="AX265">
        <v>29.51</v>
      </c>
      <c r="AY265">
        <v>29.367000000000001</v>
      </c>
      <c r="AZ265">
        <v>29.161999999999999</v>
      </c>
      <c r="BA265">
        <v>28.867000000000001</v>
      </c>
      <c r="BB265">
        <v>28.475999999999999</v>
      </c>
      <c r="BC265">
        <v>28.001000000000001</v>
      </c>
      <c r="BD265">
        <v>27.463999999999999</v>
      </c>
      <c r="BE265">
        <v>26.908999999999999</v>
      </c>
      <c r="BF265">
        <v>26.372</v>
      </c>
      <c r="BG265">
        <v>25.873999999999999</v>
      </c>
      <c r="BH265">
        <v>25.427</v>
      </c>
      <c r="BI265">
        <v>25.036000000000001</v>
      </c>
      <c r="BJ265">
        <v>24.689</v>
      </c>
      <c r="BK265">
        <v>24.378</v>
      </c>
      <c r="BL265">
        <v>24.1</v>
      </c>
    </row>
    <row r="266" spans="1:64" x14ac:dyDescent="0.2">
      <c r="A266" t="s">
        <v>782</v>
      </c>
      <c r="B266" t="s">
        <v>783</v>
      </c>
      <c r="C266" t="s">
        <v>795</v>
      </c>
      <c r="D266" t="s">
        <v>796</v>
      </c>
      <c r="Z266">
        <v>31</v>
      </c>
      <c r="AA266">
        <v>33.4</v>
      </c>
      <c r="AB266">
        <v>30.8</v>
      </c>
      <c r="AC266">
        <v>33.6</v>
      </c>
      <c r="AD266">
        <v>32.1</v>
      </c>
      <c r="AE266">
        <v>31.8</v>
      </c>
      <c r="AF266">
        <v>32.1</v>
      </c>
      <c r="AG266">
        <v>31.5</v>
      </c>
      <c r="AH266">
        <v>29.4</v>
      </c>
      <c r="AI266">
        <v>29.7</v>
      </c>
      <c r="AJ266">
        <v>27.6</v>
      </c>
      <c r="AK266">
        <v>23.1</v>
      </c>
      <c r="AL266">
        <v>22.5</v>
      </c>
      <c r="AM266">
        <v>21.8</v>
      </c>
      <c r="AN266">
        <v>22.2</v>
      </c>
      <c r="AO266">
        <v>22.5</v>
      </c>
      <c r="AP266">
        <v>20.7</v>
      </c>
      <c r="AQ266">
        <v>21.3</v>
      </c>
      <c r="AR266">
        <v>22.8</v>
      </c>
      <c r="AS266">
        <v>22.9</v>
      </c>
      <c r="AT266">
        <v>21.9</v>
      </c>
      <c r="AU266">
        <v>20.9</v>
      </c>
      <c r="AV266">
        <v>18.399999999999999</v>
      </c>
      <c r="AW266">
        <v>20.100000000000001</v>
      </c>
      <c r="AX266">
        <v>21</v>
      </c>
      <c r="AY266">
        <v>19.2</v>
      </c>
      <c r="AZ266">
        <v>19.3</v>
      </c>
      <c r="BA266">
        <v>19</v>
      </c>
      <c r="BB266">
        <v>18.7</v>
      </c>
      <c r="BC266">
        <v>18.5</v>
      </c>
      <c r="BD266">
        <v>18.2</v>
      </c>
      <c r="BE266">
        <v>17.8</v>
      </c>
      <c r="BF266">
        <v>17.5</v>
      </c>
      <c r="BG266">
        <v>17.2</v>
      </c>
      <c r="BH266">
        <v>16.899999999999999</v>
      </c>
      <c r="BI266">
        <v>16.600000000000001</v>
      </c>
      <c r="BJ266">
        <v>16.2</v>
      </c>
      <c r="BK266">
        <v>15.9</v>
      </c>
      <c r="BL266">
        <v>15.6</v>
      </c>
    </row>
    <row r="267" spans="1:64" x14ac:dyDescent="0.2">
      <c r="A267" t="s">
        <v>784</v>
      </c>
      <c r="B267" t="s">
        <v>785</v>
      </c>
      <c r="C267" t="s">
        <v>795</v>
      </c>
      <c r="D267" t="s">
        <v>796</v>
      </c>
      <c r="E267">
        <v>53.503999999999998</v>
      </c>
      <c r="F267">
        <v>53.786000000000001</v>
      </c>
      <c r="G267">
        <v>54.088999999999999</v>
      </c>
      <c r="H267">
        <v>54.412999999999997</v>
      </c>
      <c r="I267">
        <v>54.75</v>
      </c>
      <c r="J267">
        <v>55.088999999999999</v>
      </c>
      <c r="K267">
        <v>55.412999999999997</v>
      </c>
      <c r="L267">
        <v>55.704999999999998</v>
      </c>
      <c r="M267">
        <v>55.948</v>
      </c>
      <c r="N267">
        <v>56.128</v>
      </c>
      <c r="O267">
        <v>56.226999999999997</v>
      </c>
      <c r="P267">
        <v>56.232999999999997</v>
      </c>
      <c r="Q267">
        <v>56.151000000000003</v>
      </c>
      <c r="R267">
        <v>55.994</v>
      </c>
      <c r="S267">
        <v>55.779000000000003</v>
      </c>
      <c r="T267">
        <v>55.530999999999999</v>
      </c>
      <c r="U267">
        <v>55.28</v>
      </c>
      <c r="V267">
        <v>55.052</v>
      </c>
      <c r="W267">
        <v>54.863</v>
      </c>
      <c r="X267">
        <v>54.722000000000001</v>
      </c>
      <c r="Y267">
        <v>54.636000000000003</v>
      </c>
      <c r="Z267">
        <v>54.603000000000002</v>
      </c>
      <c r="AA267">
        <v>54.598999999999997</v>
      </c>
      <c r="AB267">
        <v>54.593000000000004</v>
      </c>
      <c r="AC267">
        <v>54.56</v>
      </c>
      <c r="AD267">
        <v>54.476999999999997</v>
      </c>
      <c r="AE267">
        <v>54.329000000000001</v>
      </c>
      <c r="AF267">
        <v>54.095999999999997</v>
      </c>
      <c r="AG267">
        <v>53.756</v>
      </c>
      <c r="AH267">
        <v>53.280999999999999</v>
      </c>
      <c r="AI267">
        <v>52.621000000000002</v>
      </c>
      <c r="AJ267">
        <v>51.72</v>
      </c>
      <c r="AK267">
        <v>50.578000000000003</v>
      </c>
      <c r="AL267">
        <v>49.223999999999997</v>
      </c>
      <c r="AM267">
        <v>47.704000000000001</v>
      </c>
      <c r="AN267">
        <v>46.094999999999999</v>
      </c>
      <c r="AO267">
        <v>44.49</v>
      </c>
      <c r="AP267">
        <v>42.976999999999997</v>
      </c>
      <c r="AQ267">
        <v>41.622999999999998</v>
      </c>
      <c r="AR267">
        <v>40.466000000000001</v>
      </c>
      <c r="AS267">
        <v>39.517000000000003</v>
      </c>
      <c r="AT267">
        <v>38.753999999999998</v>
      </c>
      <c r="AU267">
        <v>38.110999999999997</v>
      </c>
      <c r="AV267">
        <v>37.531999999999996</v>
      </c>
      <c r="AW267">
        <v>36.996000000000002</v>
      </c>
      <c r="AX267">
        <v>36.491</v>
      </c>
      <c r="AY267">
        <v>36.021000000000001</v>
      </c>
      <c r="AZ267">
        <v>35.591000000000001</v>
      </c>
      <c r="BA267">
        <v>35.201000000000001</v>
      </c>
      <c r="BB267">
        <v>34.834000000000003</v>
      </c>
      <c r="BC267">
        <v>34.472000000000001</v>
      </c>
      <c r="BD267">
        <v>34.091000000000001</v>
      </c>
      <c r="BE267">
        <v>33.68</v>
      </c>
      <c r="BF267">
        <v>33.228999999999999</v>
      </c>
      <c r="BG267">
        <v>32.734999999999999</v>
      </c>
      <c r="BH267">
        <v>32.197000000000003</v>
      </c>
      <c r="BI267">
        <v>31.626999999999999</v>
      </c>
      <c r="BJ267">
        <v>31.04</v>
      </c>
      <c r="BK267">
        <v>30.452999999999999</v>
      </c>
      <c r="BL267">
        <v>29.873000000000001</v>
      </c>
    </row>
    <row r="268" spans="1:64" x14ac:dyDescent="0.2">
      <c r="A268" t="s">
        <v>786</v>
      </c>
      <c r="B268" t="s">
        <v>787</v>
      </c>
      <c r="C268" t="s">
        <v>795</v>
      </c>
      <c r="D268" t="s">
        <v>796</v>
      </c>
      <c r="E268">
        <v>41.075000000000003</v>
      </c>
      <c r="F268">
        <v>40.881999999999998</v>
      </c>
      <c r="G268">
        <v>40.662999999999997</v>
      </c>
      <c r="H268">
        <v>40.418999999999997</v>
      </c>
      <c r="I268">
        <v>40.152000000000001</v>
      </c>
      <c r="J268">
        <v>39.871000000000002</v>
      </c>
      <c r="K268">
        <v>39.588000000000001</v>
      </c>
      <c r="L268">
        <v>39.313000000000002</v>
      </c>
      <c r="M268">
        <v>39.048999999999999</v>
      </c>
      <c r="N268">
        <v>38.796999999999997</v>
      </c>
      <c r="O268">
        <v>38.542000000000002</v>
      </c>
      <c r="P268">
        <v>38.265999999999998</v>
      </c>
      <c r="Q268">
        <v>37.956000000000003</v>
      </c>
      <c r="R268">
        <v>37.610999999999997</v>
      </c>
      <c r="S268">
        <v>37.241</v>
      </c>
      <c r="T268">
        <v>36.878</v>
      </c>
      <c r="U268">
        <v>36.563000000000002</v>
      </c>
      <c r="V268">
        <v>36.323999999999998</v>
      </c>
      <c r="W268">
        <v>36.167000000000002</v>
      </c>
      <c r="X268">
        <v>36.079000000000001</v>
      </c>
      <c r="Y268">
        <v>36.030999999999999</v>
      </c>
      <c r="Z268">
        <v>35.982999999999997</v>
      </c>
      <c r="AA268">
        <v>35.881999999999998</v>
      </c>
      <c r="AB268">
        <v>35.682000000000002</v>
      </c>
      <c r="AC268">
        <v>35.354999999999997</v>
      </c>
      <c r="AD268">
        <v>34.869999999999997</v>
      </c>
      <c r="AE268">
        <v>34.207000000000001</v>
      </c>
      <c r="AF268">
        <v>33.387999999999998</v>
      </c>
      <c r="AG268">
        <v>32.445</v>
      </c>
      <c r="AH268">
        <v>31.408000000000001</v>
      </c>
      <c r="AI268">
        <v>30.312000000000001</v>
      </c>
      <c r="AJ268">
        <v>29.193999999999999</v>
      </c>
      <c r="AK268">
        <v>28.094999999999999</v>
      </c>
      <c r="AL268">
        <v>27.055</v>
      </c>
      <c r="AM268">
        <v>26.106999999999999</v>
      </c>
      <c r="AN268">
        <v>25.276</v>
      </c>
      <c r="AO268">
        <v>24.571999999999999</v>
      </c>
      <c r="AP268">
        <v>23.983000000000001</v>
      </c>
      <c r="AQ268">
        <v>23.498999999999999</v>
      </c>
      <c r="AR268">
        <v>23.119</v>
      </c>
      <c r="AS268">
        <v>22.853999999999999</v>
      </c>
      <c r="AT268">
        <v>22.715</v>
      </c>
      <c r="AU268">
        <v>22.692</v>
      </c>
      <c r="AV268">
        <v>22.763000000000002</v>
      </c>
      <c r="AW268">
        <v>22.902000000000001</v>
      </c>
      <c r="AX268">
        <v>23.073</v>
      </c>
      <c r="AY268">
        <v>23.238</v>
      </c>
      <c r="AZ268">
        <v>23.367000000000001</v>
      </c>
      <c r="BA268">
        <v>23.433</v>
      </c>
      <c r="BB268">
        <v>23.417000000000002</v>
      </c>
      <c r="BC268">
        <v>23.305</v>
      </c>
      <c r="BD268">
        <v>23.097000000000001</v>
      </c>
      <c r="BE268">
        <v>22.815000000000001</v>
      </c>
      <c r="BF268">
        <v>22.483000000000001</v>
      </c>
      <c r="BG268">
        <v>22.113</v>
      </c>
      <c r="BH268">
        <v>21.719000000000001</v>
      </c>
      <c r="BI268">
        <v>21.314</v>
      </c>
      <c r="BJ268">
        <v>20.908000000000001</v>
      </c>
      <c r="BK268">
        <v>20.51</v>
      </c>
      <c r="BL268">
        <v>20.129000000000001</v>
      </c>
    </row>
    <row r="269" spans="1:64" x14ac:dyDescent="0.2">
      <c r="A269" t="s">
        <v>788</v>
      </c>
      <c r="B269" t="s">
        <v>789</v>
      </c>
      <c r="C269" t="s">
        <v>795</v>
      </c>
      <c r="D269" t="s">
        <v>796</v>
      </c>
      <c r="E269">
        <v>49.671999999999997</v>
      </c>
      <c r="F269">
        <v>49.805999999999997</v>
      </c>
      <c r="G269">
        <v>49.872</v>
      </c>
      <c r="H269">
        <v>49.865000000000002</v>
      </c>
      <c r="I269">
        <v>49.792999999999999</v>
      </c>
      <c r="J269">
        <v>49.68</v>
      </c>
      <c r="K269">
        <v>49.558999999999997</v>
      </c>
      <c r="L269">
        <v>49.459000000000003</v>
      </c>
      <c r="M269">
        <v>49.401000000000003</v>
      </c>
      <c r="N269">
        <v>49.387</v>
      </c>
      <c r="O269">
        <v>49.41</v>
      </c>
      <c r="P269">
        <v>49.447000000000003</v>
      </c>
      <c r="Q269">
        <v>49.469000000000001</v>
      </c>
      <c r="R269">
        <v>49.451000000000001</v>
      </c>
      <c r="S269">
        <v>49.381</v>
      </c>
      <c r="T269">
        <v>49.25</v>
      </c>
      <c r="U269">
        <v>49.055</v>
      </c>
      <c r="V269">
        <v>48.81</v>
      </c>
      <c r="W269">
        <v>48.53</v>
      </c>
      <c r="X269">
        <v>48.225000000000001</v>
      </c>
      <c r="Y269">
        <v>47.911999999999999</v>
      </c>
      <c r="Z269">
        <v>47.606000000000002</v>
      </c>
      <c r="AA269">
        <v>47.317</v>
      </c>
      <c r="AB269">
        <v>47.052999999999997</v>
      </c>
      <c r="AC269">
        <v>46.82</v>
      </c>
      <c r="AD269">
        <v>46.615000000000002</v>
      </c>
      <c r="AE269">
        <v>46.427999999999997</v>
      </c>
      <c r="AF269">
        <v>46.249000000000002</v>
      </c>
      <c r="AG269">
        <v>46.070999999999998</v>
      </c>
      <c r="AH269">
        <v>45.893999999999998</v>
      </c>
      <c r="AI269">
        <v>45.725000000000001</v>
      </c>
      <c r="AJ269">
        <v>45.578000000000003</v>
      </c>
      <c r="AK269">
        <v>45.46</v>
      </c>
      <c r="AL269">
        <v>45.375999999999998</v>
      </c>
      <c r="AM269">
        <v>45.323999999999998</v>
      </c>
      <c r="AN269">
        <v>45.302</v>
      </c>
      <c r="AO269">
        <v>45.307000000000002</v>
      </c>
      <c r="AP269">
        <v>45.325000000000003</v>
      </c>
      <c r="AQ269">
        <v>45.338000000000001</v>
      </c>
      <c r="AR269">
        <v>45.328000000000003</v>
      </c>
      <c r="AS269">
        <v>45.271000000000001</v>
      </c>
      <c r="AT269">
        <v>45.143000000000001</v>
      </c>
      <c r="AU269">
        <v>44.935000000000002</v>
      </c>
      <c r="AV269">
        <v>44.642000000000003</v>
      </c>
      <c r="AW269">
        <v>44.268000000000001</v>
      </c>
      <c r="AX269">
        <v>43.823</v>
      </c>
      <c r="AY269">
        <v>43.326999999999998</v>
      </c>
      <c r="AZ269">
        <v>42.802999999999997</v>
      </c>
      <c r="BA269">
        <v>42.271999999999998</v>
      </c>
      <c r="BB269">
        <v>41.738</v>
      </c>
      <c r="BC269">
        <v>41.194000000000003</v>
      </c>
      <c r="BD269">
        <v>40.619999999999997</v>
      </c>
      <c r="BE269">
        <v>40.002000000000002</v>
      </c>
      <c r="BF269">
        <v>39.338999999999999</v>
      </c>
      <c r="BG269">
        <v>38.645000000000003</v>
      </c>
      <c r="BH269">
        <v>37.950000000000003</v>
      </c>
      <c r="BI269">
        <v>37.292000000000002</v>
      </c>
      <c r="BJ269">
        <v>36.698999999999998</v>
      </c>
      <c r="BK269">
        <v>36.192</v>
      </c>
      <c r="BL269">
        <v>35.776000000000003</v>
      </c>
    </row>
    <row r="270" spans="1:64" x14ac:dyDescent="0.2">
      <c r="A270" t="s">
        <v>790</v>
      </c>
      <c r="B270" t="s">
        <v>791</v>
      </c>
      <c r="C270" t="s">
        <v>795</v>
      </c>
      <c r="D270" t="s">
        <v>796</v>
      </c>
      <c r="E270">
        <v>47.996000000000002</v>
      </c>
      <c r="F270">
        <v>47.988</v>
      </c>
      <c r="G270">
        <v>47.95</v>
      </c>
      <c r="H270">
        <v>47.875999999999998</v>
      </c>
      <c r="I270">
        <v>47.77</v>
      </c>
      <c r="J270">
        <v>47.643000000000001</v>
      </c>
      <c r="K270">
        <v>47.515000000000001</v>
      </c>
      <c r="L270">
        <v>47.406999999999996</v>
      </c>
      <c r="M270">
        <v>47.332999999999998</v>
      </c>
      <c r="N270">
        <v>47.298000000000002</v>
      </c>
      <c r="O270">
        <v>47.319000000000003</v>
      </c>
      <c r="P270">
        <v>47.406999999999996</v>
      </c>
      <c r="Q270">
        <v>47.546999999999997</v>
      </c>
      <c r="R270">
        <v>47.704999999999998</v>
      </c>
      <c r="S270">
        <v>47.844000000000001</v>
      </c>
      <c r="T270">
        <v>47.896999999999998</v>
      </c>
      <c r="U270">
        <v>47.790999999999997</v>
      </c>
      <c r="V270">
        <v>47.484999999999999</v>
      </c>
      <c r="W270">
        <v>46.965000000000003</v>
      </c>
      <c r="X270">
        <v>46.238</v>
      </c>
      <c r="Y270">
        <v>45.344999999999999</v>
      </c>
      <c r="Z270">
        <v>44.350999999999999</v>
      </c>
      <c r="AA270">
        <v>43.335999999999999</v>
      </c>
      <c r="AB270">
        <v>42.36</v>
      </c>
      <c r="AC270">
        <v>41.45</v>
      </c>
      <c r="AD270">
        <v>40.600999999999999</v>
      </c>
      <c r="AE270">
        <v>39.78</v>
      </c>
      <c r="AF270">
        <v>38.941000000000003</v>
      </c>
      <c r="AG270">
        <v>38.061</v>
      </c>
      <c r="AH270">
        <v>37.146000000000001</v>
      </c>
      <c r="AI270">
        <v>36.218000000000004</v>
      </c>
      <c r="AJ270">
        <v>35.308999999999997</v>
      </c>
      <c r="AK270">
        <v>34.459000000000003</v>
      </c>
      <c r="AL270">
        <v>33.704999999999998</v>
      </c>
      <c r="AM270">
        <v>33.067</v>
      </c>
      <c r="AN270">
        <v>32.56</v>
      </c>
      <c r="AO270">
        <v>32.185000000000002</v>
      </c>
      <c r="AP270">
        <v>31.925999999999998</v>
      </c>
      <c r="AQ270">
        <v>31.77</v>
      </c>
      <c r="AR270">
        <v>31.716999999999999</v>
      </c>
      <c r="AS270">
        <v>31.776</v>
      </c>
      <c r="AT270">
        <v>31.963000000000001</v>
      </c>
      <c r="AU270">
        <v>32.274000000000001</v>
      </c>
      <c r="AV270">
        <v>32.694000000000003</v>
      </c>
      <c r="AW270">
        <v>33.195999999999998</v>
      </c>
      <c r="AX270">
        <v>33.764000000000003</v>
      </c>
      <c r="AY270">
        <v>34.384</v>
      </c>
      <c r="AZ270">
        <v>35.021000000000001</v>
      </c>
      <c r="BA270">
        <v>35.624000000000002</v>
      </c>
      <c r="BB270">
        <v>36.134</v>
      </c>
      <c r="BC270">
        <v>36.463999999999999</v>
      </c>
      <c r="BD270">
        <v>36.526000000000003</v>
      </c>
      <c r="BE270">
        <v>36.292000000000002</v>
      </c>
      <c r="BF270">
        <v>35.768000000000001</v>
      </c>
      <c r="BG270">
        <v>34.978000000000002</v>
      </c>
      <c r="BH270">
        <v>33.981000000000002</v>
      </c>
      <c r="BI270">
        <v>32.863999999999997</v>
      </c>
      <c r="BJ270">
        <v>31.731999999999999</v>
      </c>
      <c r="BK270">
        <v>30.675999999999998</v>
      </c>
      <c r="BL270">
        <v>29.747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B602B-97A1-DC43-99D7-5170C828979C}">
  <sheetPr>
    <tabColor theme="4" tint="0.39997558519241921"/>
  </sheetPr>
  <dimension ref="A1:BM270"/>
  <sheetViews>
    <sheetView workbookViewId="0">
      <selection activeCell="B12" sqref="B12"/>
    </sheetView>
  </sheetViews>
  <sheetFormatPr baseColWidth="10" defaultRowHeight="16" x14ac:dyDescent="0.2"/>
  <cols>
    <col min="1" max="1" width="44" bestFit="1" customWidth="1"/>
    <col min="2" max="2" width="25.6640625" bestFit="1" customWidth="1"/>
    <col min="3" max="3" width="46.6640625" bestFit="1" customWidth="1"/>
    <col min="4" max="4" width="14.6640625" bestFit="1" customWidth="1"/>
    <col min="5" max="65" width="11.5" bestFit="1" customWidth="1"/>
    <col min="66" max="256" width="8.83203125" customWidth="1"/>
    <col min="257" max="257" width="44" bestFit="1" customWidth="1"/>
    <col min="258" max="258" width="25.6640625" bestFit="1" customWidth="1"/>
    <col min="259" max="259" width="46.6640625" bestFit="1" customWidth="1"/>
    <col min="260" max="260" width="14.6640625" bestFit="1" customWidth="1"/>
    <col min="261" max="321" width="11.5" bestFit="1" customWidth="1"/>
    <col min="322" max="512" width="8.83203125" customWidth="1"/>
    <col min="513" max="513" width="44" bestFit="1" customWidth="1"/>
    <col min="514" max="514" width="25.6640625" bestFit="1" customWidth="1"/>
    <col min="515" max="515" width="46.6640625" bestFit="1" customWidth="1"/>
    <col min="516" max="516" width="14.6640625" bestFit="1" customWidth="1"/>
    <col min="517" max="577" width="11.5" bestFit="1" customWidth="1"/>
    <col min="578" max="768" width="8.83203125" customWidth="1"/>
    <col min="769" max="769" width="44" bestFit="1" customWidth="1"/>
    <col min="770" max="770" width="25.6640625" bestFit="1" customWidth="1"/>
    <col min="771" max="771" width="46.6640625" bestFit="1" customWidth="1"/>
    <col min="772" max="772" width="14.6640625" bestFit="1" customWidth="1"/>
    <col min="773" max="833" width="11.5" bestFit="1" customWidth="1"/>
    <col min="834" max="1024" width="8.83203125" customWidth="1"/>
    <col min="1025" max="1025" width="44" bestFit="1" customWidth="1"/>
    <col min="1026" max="1026" width="25.6640625" bestFit="1" customWidth="1"/>
    <col min="1027" max="1027" width="46.6640625" bestFit="1" customWidth="1"/>
    <col min="1028" max="1028" width="14.6640625" bestFit="1" customWidth="1"/>
    <col min="1029" max="1089" width="11.5" bestFit="1" customWidth="1"/>
    <col min="1090" max="1280" width="8.83203125" customWidth="1"/>
    <col min="1281" max="1281" width="44" bestFit="1" customWidth="1"/>
    <col min="1282" max="1282" width="25.6640625" bestFit="1" customWidth="1"/>
    <col min="1283" max="1283" width="46.6640625" bestFit="1" customWidth="1"/>
    <col min="1284" max="1284" width="14.6640625" bestFit="1" customWidth="1"/>
    <col min="1285" max="1345" width="11.5" bestFit="1" customWidth="1"/>
    <col min="1346" max="1536" width="8.83203125" customWidth="1"/>
    <col min="1537" max="1537" width="44" bestFit="1" customWidth="1"/>
    <col min="1538" max="1538" width="25.6640625" bestFit="1" customWidth="1"/>
    <col min="1539" max="1539" width="46.6640625" bestFit="1" customWidth="1"/>
    <col min="1540" max="1540" width="14.6640625" bestFit="1" customWidth="1"/>
    <col min="1541" max="1601" width="11.5" bestFit="1" customWidth="1"/>
    <col min="1602" max="1792" width="8.83203125" customWidth="1"/>
    <col min="1793" max="1793" width="44" bestFit="1" customWidth="1"/>
    <col min="1794" max="1794" width="25.6640625" bestFit="1" customWidth="1"/>
    <col min="1795" max="1795" width="46.6640625" bestFit="1" customWidth="1"/>
    <col min="1796" max="1796" width="14.6640625" bestFit="1" customWidth="1"/>
    <col min="1797" max="1857" width="11.5" bestFit="1" customWidth="1"/>
    <col min="1858" max="2048" width="8.83203125" customWidth="1"/>
    <col min="2049" max="2049" width="44" bestFit="1" customWidth="1"/>
    <col min="2050" max="2050" width="25.6640625" bestFit="1" customWidth="1"/>
    <col min="2051" max="2051" width="46.6640625" bestFit="1" customWidth="1"/>
    <col min="2052" max="2052" width="14.6640625" bestFit="1" customWidth="1"/>
    <col min="2053" max="2113" width="11.5" bestFit="1" customWidth="1"/>
    <col min="2114" max="2304" width="8.83203125" customWidth="1"/>
    <col min="2305" max="2305" width="44" bestFit="1" customWidth="1"/>
    <col min="2306" max="2306" width="25.6640625" bestFit="1" customWidth="1"/>
    <col min="2307" max="2307" width="46.6640625" bestFit="1" customWidth="1"/>
    <col min="2308" max="2308" width="14.6640625" bestFit="1" customWidth="1"/>
    <col min="2309" max="2369" width="11.5" bestFit="1" customWidth="1"/>
    <col min="2370" max="2560" width="8.83203125" customWidth="1"/>
    <col min="2561" max="2561" width="44" bestFit="1" customWidth="1"/>
    <col min="2562" max="2562" width="25.6640625" bestFit="1" customWidth="1"/>
    <col min="2563" max="2563" width="46.6640625" bestFit="1" customWidth="1"/>
    <col min="2564" max="2564" width="14.6640625" bestFit="1" customWidth="1"/>
    <col min="2565" max="2625" width="11.5" bestFit="1" customWidth="1"/>
    <col min="2626" max="2816" width="8.83203125" customWidth="1"/>
    <col min="2817" max="2817" width="44" bestFit="1" customWidth="1"/>
    <col min="2818" max="2818" width="25.6640625" bestFit="1" customWidth="1"/>
    <col min="2819" max="2819" width="46.6640625" bestFit="1" customWidth="1"/>
    <col min="2820" max="2820" width="14.6640625" bestFit="1" customWidth="1"/>
    <col min="2821" max="2881" width="11.5" bestFit="1" customWidth="1"/>
    <col min="2882" max="3072" width="8.83203125" customWidth="1"/>
    <col min="3073" max="3073" width="44" bestFit="1" customWidth="1"/>
    <col min="3074" max="3074" width="25.6640625" bestFit="1" customWidth="1"/>
    <col min="3075" max="3075" width="46.6640625" bestFit="1" customWidth="1"/>
    <col min="3076" max="3076" width="14.6640625" bestFit="1" customWidth="1"/>
    <col min="3077" max="3137" width="11.5" bestFit="1" customWidth="1"/>
    <col min="3138" max="3328" width="8.83203125" customWidth="1"/>
    <col min="3329" max="3329" width="44" bestFit="1" customWidth="1"/>
    <col min="3330" max="3330" width="25.6640625" bestFit="1" customWidth="1"/>
    <col min="3331" max="3331" width="46.6640625" bestFit="1" customWidth="1"/>
    <col min="3332" max="3332" width="14.6640625" bestFit="1" customWidth="1"/>
    <col min="3333" max="3393" width="11.5" bestFit="1" customWidth="1"/>
    <col min="3394" max="3584" width="8.83203125" customWidth="1"/>
    <col min="3585" max="3585" width="44" bestFit="1" customWidth="1"/>
    <col min="3586" max="3586" width="25.6640625" bestFit="1" customWidth="1"/>
    <col min="3587" max="3587" width="46.6640625" bestFit="1" customWidth="1"/>
    <col min="3588" max="3588" width="14.6640625" bestFit="1" customWidth="1"/>
    <col min="3589" max="3649" width="11.5" bestFit="1" customWidth="1"/>
    <col min="3650" max="3840" width="8.83203125" customWidth="1"/>
    <col min="3841" max="3841" width="44" bestFit="1" customWidth="1"/>
    <col min="3842" max="3842" width="25.6640625" bestFit="1" customWidth="1"/>
    <col min="3843" max="3843" width="46.6640625" bestFit="1" customWidth="1"/>
    <col min="3844" max="3844" width="14.6640625" bestFit="1" customWidth="1"/>
    <col min="3845" max="3905" width="11.5" bestFit="1" customWidth="1"/>
    <col min="3906" max="4096" width="8.83203125" customWidth="1"/>
    <col min="4097" max="4097" width="44" bestFit="1" customWidth="1"/>
    <col min="4098" max="4098" width="25.6640625" bestFit="1" customWidth="1"/>
    <col min="4099" max="4099" width="46.6640625" bestFit="1" customWidth="1"/>
    <col min="4100" max="4100" width="14.6640625" bestFit="1" customWidth="1"/>
    <col min="4101" max="4161" width="11.5" bestFit="1" customWidth="1"/>
    <col min="4162" max="4352" width="8.83203125" customWidth="1"/>
    <col min="4353" max="4353" width="44" bestFit="1" customWidth="1"/>
    <col min="4354" max="4354" width="25.6640625" bestFit="1" customWidth="1"/>
    <col min="4355" max="4355" width="46.6640625" bestFit="1" customWidth="1"/>
    <col min="4356" max="4356" width="14.6640625" bestFit="1" customWidth="1"/>
    <col min="4357" max="4417" width="11.5" bestFit="1" customWidth="1"/>
    <col min="4418" max="4608" width="8.83203125" customWidth="1"/>
    <col min="4609" max="4609" width="44" bestFit="1" customWidth="1"/>
    <col min="4610" max="4610" width="25.6640625" bestFit="1" customWidth="1"/>
    <col min="4611" max="4611" width="46.6640625" bestFit="1" customWidth="1"/>
    <col min="4612" max="4612" width="14.6640625" bestFit="1" customWidth="1"/>
    <col min="4613" max="4673" width="11.5" bestFit="1" customWidth="1"/>
    <col min="4674" max="4864" width="8.83203125" customWidth="1"/>
    <col min="4865" max="4865" width="44" bestFit="1" customWidth="1"/>
    <col min="4866" max="4866" width="25.6640625" bestFit="1" customWidth="1"/>
    <col min="4867" max="4867" width="46.6640625" bestFit="1" customWidth="1"/>
    <col min="4868" max="4868" width="14.6640625" bestFit="1" customWidth="1"/>
    <col min="4869" max="4929" width="11.5" bestFit="1" customWidth="1"/>
    <col min="4930" max="5120" width="8.83203125" customWidth="1"/>
    <col min="5121" max="5121" width="44" bestFit="1" customWidth="1"/>
    <col min="5122" max="5122" width="25.6640625" bestFit="1" customWidth="1"/>
    <col min="5123" max="5123" width="46.6640625" bestFit="1" customWidth="1"/>
    <col min="5124" max="5124" width="14.6640625" bestFit="1" customWidth="1"/>
    <col min="5125" max="5185" width="11.5" bestFit="1" customWidth="1"/>
    <col min="5186" max="5376" width="8.83203125" customWidth="1"/>
    <col min="5377" max="5377" width="44" bestFit="1" customWidth="1"/>
    <col min="5378" max="5378" width="25.6640625" bestFit="1" customWidth="1"/>
    <col min="5379" max="5379" width="46.6640625" bestFit="1" customWidth="1"/>
    <col min="5380" max="5380" width="14.6640625" bestFit="1" customWidth="1"/>
    <col min="5381" max="5441" width="11.5" bestFit="1" customWidth="1"/>
    <col min="5442" max="5632" width="8.83203125" customWidth="1"/>
    <col min="5633" max="5633" width="44" bestFit="1" customWidth="1"/>
    <col min="5634" max="5634" width="25.6640625" bestFit="1" customWidth="1"/>
    <col min="5635" max="5635" width="46.6640625" bestFit="1" customWidth="1"/>
    <col min="5636" max="5636" width="14.6640625" bestFit="1" customWidth="1"/>
    <col min="5637" max="5697" width="11.5" bestFit="1" customWidth="1"/>
    <col min="5698" max="5888" width="8.83203125" customWidth="1"/>
    <col min="5889" max="5889" width="44" bestFit="1" customWidth="1"/>
    <col min="5890" max="5890" width="25.6640625" bestFit="1" customWidth="1"/>
    <col min="5891" max="5891" width="46.6640625" bestFit="1" customWidth="1"/>
    <col min="5892" max="5892" width="14.6640625" bestFit="1" customWidth="1"/>
    <col min="5893" max="5953" width="11.5" bestFit="1" customWidth="1"/>
    <col min="5954" max="6144" width="8.83203125" customWidth="1"/>
    <col min="6145" max="6145" width="44" bestFit="1" customWidth="1"/>
    <col min="6146" max="6146" width="25.6640625" bestFit="1" customWidth="1"/>
    <col min="6147" max="6147" width="46.6640625" bestFit="1" customWidth="1"/>
    <col min="6148" max="6148" width="14.6640625" bestFit="1" customWidth="1"/>
    <col min="6149" max="6209" width="11.5" bestFit="1" customWidth="1"/>
    <col min="6210" max="6400" width="8.83203125" customWidth="1"/>
    <col min="6401" max="6401" width="44" bestFit="1" customWidth="1"/>
    <col min="6402" max="6402" width="25.6640625" bestFit="1" customWidth="1"/>
    <col min="6403" max="6403" width="46.6640625" bestFit="1" customWidth="1"/>
    <col min="6404" max="6404" width="14.6640625" bestFit="1" customWidth="1"/>
    <col min="6405" max="6465" width="11.5" bestFit="1" customWidth="1"/>
    <col min="6466" max="6656" width="8.83203125" customWidth="1"/>
    <col min="6657" max="6657" width="44" bestFit="1" customWidth="1"/>
    <col min="6658" max="6658" width="25.6640625" bestFit="1" customWidth="1"/>
    <col min="6659" max="6659" width="46.6640625" bestFit="1" customWidth="1"/>
    <col min="6660" max="6660" width="14.6640625" bestFit="1" customWidth="1"/>
    <col min="6661" max="6721" width="11.5" bestFit="1" customWidth="1"/>
    <col min="6722" max="6912" width="8.83203125" customWidth="1"/>
    <col min="6913" max="6913" width="44" bestFit="1" customWidth="1"/>
    <col min="6914" max="6914" width="25.6640625" bestFit="1" customWidth="1"/>
    <col min="6915" max="6915" width="46.6640625" bestFit="1" customWidth="1"/>
    <col min="6916" max="6916" width="14.6640625" bestFit="1" customWidth="1"/>
    <col min="6917" max="6977" width="11.5" bestFit="1" customWidth="1"/>
    <col min="6978" max="7168" width="8.83203125" customWidth="1"/>
    <col min="7169" max="7169" width="44" bestFit="1" customWidth="1"/>
    <col min="7170" max="7170" width="25.6640625" bestFit="1" customWidth="1"/>
    <col min="7171" max="7171" width="46.6640625" bestFit="1" customWidth="1"/>
    <col min="7172" max="7172" width="14.6640625" bestFit="1" customWidth="1"/>
    <col min="7173" max="7233" width="11.5" bestFit="1" customWidth="1"/>
    <col min="7234" max="7424" width="8.83203125" customWidth="1"/>
    <col min="7425" max="7425" width="44" bestFit="1" customWidth="1"/>
    <col min="7426" max="7426" width="25.6640625" bestFit="1" customWidth="1"/>
    <col min="7427" max="7427" width="46.6640625" bestFit="1" customWidth="1"/>
    <col min="7428" max="7428" width="14.6640625" bestFit="1" customWidth="1"/>
    <col min="7429" max="7489" width="11.5" bestFit="1" customWidth="1"/>
    <col min="7490" max="7680" width="8.83203125" customWidth="1"/>
    <col min="7681" max="7681" width="44" bestFit="1" customWidth="1"/>
    <col min="7682" max="7682" width="25.6640625" bestFit="1" customWidth="1"/>
    <col min="7683" max="7683" width="46.6640625" bestFit="1" customWidth="1"/>
    <col min="7684" max="7684" width="14.6640625" bestFit="1" customWidth="1"/>
    <col min="7685" max="7745" width="11.5" bestFit="1" customWidth="1"/>
    <col min="7746" max="7936" width="8.83203125" customWidth="1"/>
    <col min="7937" max="7937" width="44" bestFit="1" customWidth="1"/>
    <col min="7938" max="7938" width="25.6640625" bestFit="1" customWidth="1"/>
    <col min="7939" max="7939" width="46.6640625" bestFit="1" customWidth="1"/>
    <col min="7940" max="7940" width="14.6640625" bestFit="1" customWidth="1"/>
    <col min="7941" max="8001" width="11.5" bestFit="1" customWidth="1"/>
    <col min="8002" max="8192" width="8.83203125" customWidth="1"/>
    <col min="8193" max="8193" width="44" bestFit="1" customWidth="1"/>
    <col min="8194" max="8194" width="25.6640625" bestFit="1" customWidth="1"/>
    <col min="8195" max="8195" width="46.6640625" bestFit="1" customWidth="1"/>
    <col min="8196" max="8196" width="14.6640625" bestFit="1" customWidth="1"/>
    <col min="8197" max="8257" width="11.5" bestFit="1" customWidth="1"/>
    <col min="8258" max="8448" width="8.83203125" customWidth="1"/>
    <col min="8449" max="8449" width="44" bestFit="1" customWidth="1"/>
    <col min="8450" max="8450" width="25.6640625" bestFit="1" customWidth="1"/>
    <col min="8451" max="8451" width="46.6640625" bestFit="1" customWidth="1"/>
    <col min="8452" max="8452" width="14.6640625" bestFit="1" customWidth="1"/>
    <col min="8453" max="8513" width="11.5" bestFit="1" customWidth="1"/>
    <col min="8514" max="8704" width="8.83203125" customWidth="1"/>
    <col min="8705" max="8705" width="44" bestFit="1" customWidth="1"/>
    <col min="8706" max="8706" width="25.6640625" bestFit="1" customWidth="1"/>
    <col min="8707" max="8707" width="46.6640625" bestFit="1" customWidth="1"/>
    <col min="8708" max="8708" width="14.6640625" bestFit="1" customWidth="1"/>
    <col min="8709" max="8769" width="11.5" bestFit="1" customWidth="1"/>
    <col min="8770" max="8960" width="8.83203125" customWidth="1"/>
    <col min="8961" max="8961" width="44" bestFit="1" customWidth="1"/>
    <col min="8962" max="8962" width="25.6640625" bestFit="1" customWidth="1"/>
    <col min="8963" max="8963" width="46.6640625" bestFit="1" customWidth="1"/>
    <col min="8964" max="8964" width="14.6640625" bestFit="1" customWidth="1"/>
    <col min="8965" max="9025" width="11.5" bestFit="1" customWidth="1"/>
    <col min="9026" max="9216" width="8.83203125" customWidth="1"/>
    <col min="9217" max="9217" width="44" bestFit="1" customWidth="1"/>
    <col min="9218" max="9218" width="25.6640625" bestFit="1" customWidth="1"/>
    <col min="9219" max="9219" width="46.6640625" bestFit="1" customWidth="1"/>
    <col min="9220" max="9220" width="14.6640625" bestFit="1" customWidth="1"/>
    <col min="9221" max="9281" width="11.5" bestFit="1" customWidth="1"/>
    <col min="9282" max="9472" width="8.83203125" customWidth="1"/>
    <col min="9473" max="9473" width="44" bestFit="1" customWidth="1"/>
    <col min="9474" max="9474" width="25.6640625" bestFit="1" customWidth="1"/>
    <col min="9475" max="9475" width="46.6640625" bestFit="1" customWidth="1"/>
    <col min="9476" max="9476" width="14.6640625" bestFit="1" customWidth="1"/>
    <col min="9477" max="9537" width="11.5" bestFit="1" customWidth="1"/>
    <col min="9538" max="9728" width="8.83203125" customWidth="1"/>
    <col min="9729" max="9729" width="44" bestFit="1" customWidth="1"/>
    <col min="9730" max="9730" width="25.6640625" bestFit="1" customWidth="1"/>
    <col min="9731" max="9731" width="46.6640625" bestFit="1" customWidth="1"/>
    <col min="9732" max="9732" width="14.6640625" bestFit="1" customWidth="1"/>
    <col min="9733" max="9793" width="11.5" bestFit="1" customWidth="1"/>
    <col min="9794" max="9984" width="8.83203125" customWidth="1"/>
    <col min="9985" max="9985" width="44" bestFit="1" customWidth="1"/>
    <col min="9986" max="9986" width="25.6640625" bestFit="1" customWidth="1"/>
    <col min="9987" max="9987" width="46.6640625" bestFit="1" customWidth="1"/>
    <col min="9988" max="9988" width="14.6640625" bestFit="1" customWidth="1"/>
    <col min="9989" max="10049" width="11.5" bestFit="1" customWidth="1"/>
    <col min="10050" max="10240" width="8.83203125" customWidth="1"/>
    <col min="10241" max="10241" width="44" bestFit="1" customWidth="1"/>
    <col min="10242" max="10242" width="25.6640625" bestFit="1" customWidth="1"/>
    <col min="10243" max="10243" width="46.6640625" bestFit="1" customWidth="1"/>
    <col min="10244" max="10244" width="14.6640625" bestFit="1" customWidth="1"/>
    <col min="10245" max="10305" width="11.5" bestFit="1" customWidth="1"/>
    <col min="10306" max="10496" width="8.83203125" customWidth="1"/>
    <col min="10497" max="10497" width="44" bestFit="1" customWidth="1"/>
    <col min="10498" max="10498" width="25.6640625" bestFit="1" customWidth="1"/>
    <col min="10499" max="10499" width="46.6640625" bestFit="1" customWidth="1"/>
    <col min="10500" max="10500" width="14.6640625" bestFit="1" customWidth="1"/>
    <col min="10501" max="10561" width="11.5" bestFit="1" customWidth="1"/>
    <col min="10562" max="10752" width="8.83203125" customWidth="1"/>
    <col min="10753" max="10753" width="44" bestFit="1" customWidth="1"/>
    <col min="10754" max="10754" width="25.6640625" bestFit="1" customWidth="1"/>
    <col min="10755" max="10755" width="46.6640625" bestFit="1" customWidth="1"/>
    <col min="10756" max="10756" width="14.6640625" bestFit="1" customWidth="1"/>
    <col min="10757" max="10817" width="11.5" bestFit="1" customWidth="1"/>
    <col min="10818" max="11008" width="8.83203125" customWidth="1"/>
    <col min="11009" max="11009" width="44" bestFit="1" customWidth="1"/>
    <col min="11010" max="11010" width="25.6640625" bestFit="1" customWidth="1"/>
    <col min="11011" max="11011" width="46.6640625" bestFit="1" customWidth="1"/>
    <col min="11012" max="11012" width="14.6640625" bestFit="1" customWidth="1"/>
    <col min="11013" max="11073" width="11.5" bestFit="1" customWidth="1"/>
    <col min="11074" max="11264" width="8.83203125" customWidth="1"/>
    <col min="11265" max="11265" width="44" bestFit="1" customWidth="1"/>
    <col min="11266" max="11266" width="25.6640625" bestFit="1" customWidth="1"/>
    <col min="11267" max="11267" width="46.6640625" bestFit="1" customWidth="1"/>
    <col min="11268" max="11268" width="14.6640625" bestFit="1" customWidth="1"/>
    <col min="11269" max="11329" width="11.5" bestFit="1" customWidth="1"/>
    <col min="11330" max="11520" width="8.83203125" customWidth="1"/>
    <col min="11521" max="11521" width="44" bestFit="1" customWidth="1"/>
    <col min="11522" max="11522" width="25.6640625" bestFit="1" customWidth="1"/>
    <col min="11523" max="11523" width="46.6640625" bestFit="1" customWidth="1"/>
    <col min="11524" max="11524" width="14.6640625" bestFit="1" customWidth="1"/>
    <col min="11525" max="11585" width="11.5" bestFit="1" customWidth="1"/>
    <col min="11586" max="11776" width="8.83203125" customWidth="1"/>
    <col min="11777" max="11777" width="44" bestFit="1" customWidth="1"/>
    <col min="11778" max="11778" width="25.6640625" bestFit="1" customWidth="1"/>
    <col min="11779" max="11779" width="46.6640625" bestFit="1" customWidth="1"/>
    <col min="11780" max="11780" width="14.6640625" bestFit="1" customWidth="1"/>
    <col min="11781" max="11841" width="11.5" bestFit="1" customWidth="1"/>
    <col min="11842" max="12032" width="8.83203125" customWidth="1"/>
    <col min="12033" max="12033" width="44" bestFit="1" customWidth="1"/>
    <col min="12034" max="12034" width="25.6640625" bestFit="1" customWidth="1"/>
    <col min="12035" max="12035" width="46.6640625" bestFit="1" customWidth="1"/>
    <col min="12036" max="12036" width="14.6640625" bestFit="1" customWidth="1"/>
    <col min="12037" max="12097" width="11.5" bestFit="1" customWidth="1"/>
    <col min="12098" max="12288" width="8.83203125" customWidth="1"/>
    <col min="12289" max="12289" width="44" bestFit="1" customWidth="1"/>
    <col min="12290" max="12290" width="25.6640625" bestFit="1" customWidth="1"/>
    <col min="12291" max="12291" width="46.6640625" bestFit="1" customWidth="1"/>
    <col min="12292" max="12292" width="14.6640625" bestFit="1" customWidth="1"/>
    <col min="12293" max="12353" width="11.5" bestFit="1" customWidth="1"/>
    <col min="12354" max="12544" width="8.83203125" customWidth="1"/>
    <col min="12545" max="12545" width="44" bestFit="1" customWidth="1"/>
    <col min="12546" max="12546" width="25.6640625" bestFit="1" customWidth="1"/>
    <col min="12547" max="12547" width="46.6640625" bestFit="1" customWidth="1"/>
    <col min="12548" max="12548" width="14.6640625" bestFit="1" customWidth="1"/>
    <col min="12549" max="12609" width="11.5" bestFit="1" customWidth="1"/>
    <col min="12610" max="12800" width="8.83203125" customWidth="1"/>
    <col min="12801" max="12801" width="44" bestFit="1" customWidth="1"/>
    <col min="12802" max="12802" width="25.6640625" bestFit="1" customWidth="1"/>
    <col min="12803" max="12803" width="46.6640625" bestFit="1" customWidth="1"/>
    <col min="12804" max="12804" width="14.6640625" bestFit="1" customWidth="1"/>
    <col min="12805" max="12865" width="11.5" bestFit="1" customWidth="1"/>
    <col min="12866" max="13056" width="8.83203125" customWidth="1"/>
    <col min="13057" max="13057" width="44" bestFit="1" customWidth="1"/>
    <col min="13058" max="13058" width="25.6640625" bestFit="1" customWidth="1"/>
    <col min="13059" max="13059" width="46.6640625" bestFit="1" customWidth="1"/>
    <col min="13060" max="13060" width="14.6640625" bestFit="1" customWidth="1"/>
    <col min="13061" max="13121" width="11.5" bestFit="1" customWidth="1"/>
    <col min="13122" max="13312" width="8.83203125" customWidth="1"/>
    <col min="13313" max="13313" width="44" bestFit="1" customWidth="1"/>
    <col min="13314" max="13314" width="25.6640625" bestFit="1" customWidth="1"/>
    <col min="13315" max="13315" width="46.6640625" bestFit="1" customWidth="1"/>
    <col min="13316" max="13316" width="14.6640625" bestFit="1" customWidth="1"/>
    <col min="13317" max="13377" width="11.5" bestFit="1" customWidth="1"/>
    <col min="13378" max="13568" width="8.83203125" customWidth="1"/>
    <col min="13569" max="13569" width="44" bestFit="1" customWidth="1"/>
    <col min="13570" max="13570" width="25.6640625" bestFit="1" customWidth="1"/>
    <col min="13571" max="13571" width="46.6640625" bestFit="1" customWidth="1"/>
    <col min="13572" max="13572" width="14.6640625" bestFit="1" customWidth="1"/>
    <col min="13573" max="13633" width="11.5" bestFit="1" customWidth="1"/>
    <col min="13634" max="13824" width="8.83203125" customWidth="1"/>
    <col min="13825" max="13825" width="44" bestFit="1" customWidth="1"/>
    <col min="13826" max="13826" width="25.6640625" bestFit="1" customWidth="1"/>
    <col min="13827" max="13827" width="46.6640625" bestFit="1" customWidth="1"/>
    <col min="13828" max="13828" width="14.6640625" bestFit="1" customWidth="1"/>
    <col min="13829" max="13889" width="11.5" bestFit="1" customWidth="1"/>
    <col min="13890" max="14080" width="8.83203125" customWidth="1"/>
    <col min="14081" max="14081" width="44" bestFit="1" customWidth="1"/>
    <col min="14082" max="14082" width="25.6640625" bestFit="1" customWidth="1"/>
    <col min="14083" max="14083" width="46.6640625" bestFit="1" customWidth="1"/>
    <col min="14084" max="14084" width="14.6640625" bestFit="1" customWidth="1"/>
    <col min="14085" max="14145" width="11.5" bestFit="1" customWidth="1"/>
    <col min="14146" max="14336" width="8.83203125" customWidth="1"/>
    <col min="14337" max="14337" width="44" bestFit="1" customWidth="1"/>
    <col min="14338" max="14338" width="25.6640625" bestFit="1" customWidth="1"/>
    <col min="14339" max="14339" width="46.6640625" bestFit="1" customWidth="1"/>
    <col min="14340" max="14340" width="14.6640625" bestFit="1" customWidth="1"/>
    <col min="14341" max="14401" width="11.5" bestFit="1" customWidth="1"/>
    <col min="14402" max="14592" width="8.83203125" customWidth="1"/>
    <col min="14593" max="14593" width="44" bestFit="1" customWidth="1"/>
    <col min="14594" max="14594" width="25.6640625" bestFit="1" customWidth="1"/>
    <col min="14595" max="14595" width="46.6640625" bestFit="1" customWidth="1"/>
    <col min="14596" max="14596" width="14.6640625" bestFit="1" customWidth="1"/>
    <col min="14597" max="14657" width="11.5" bestFit="1" customWidth="1"/>
    <col min="14658" max="14848" width="8.83203125" customWidth="1"/>
    <col min="14849" max="14849" width="44" bestFit="1" customWidth="1"/>
    <col min="14850" max="14850" width="25.6640625" bestFit="1" customWidth="1"/>
    <col min="14851" max="14851" width="46.6640625" bestFit="1" customWidth="1"/>
    <col min="14852" max="14852" width="14.6640625" bestFit="1" customWidth="1"/>
    <col min="14853" max="14913" width="11.5" bestFit="1" customWidth="1"/>
    <col min="14914" max="15104" width="8.83203125" customWidth="1"/>
    <col min="15105" max="15105" width="44" bestFit="1" customWidth="1"/>
    <col min="15106" max="15106" width="25.6640625" bestFit="1" customWidth="1"/>
    <col min="15107" max="15107" width="46.6640625" bestFit="1" customWidth="1"/>
    <col min="15108" max="15108" width="14.6640625" bestFit="1" customWidth="1"/>
    <col min="15109" max="15169" width="11.5" bestFit="1" customWidth="1"/>
    <col min="15170" max="15360" width="8.83203125" customWidth="1"/>
    <col min="15361" max="15361" width="44" bestFit="1" customWidth="1"/>
    <col min="15362" max="15362" width="25.6640625" bestFit="1" customWidth="1"/>
    <col min="15363" max="15363" width="46.6640625" bestFit="1" customWidth="1"/>
    <col min="15364" max="15364" width="14.6640625" bestFit="1" customWidth="1"/>
    <col min="15365" max="15425" width="11.5" bestFit="1" customWidth="1"/>
    <col min="15426" max="15616" width="8.83203125" customWidth="1"/>
    <col min="15617" max="15617" width="44" bestFit="1" customWidth="1"/>
    <col min="15618" max="15618" width="25.6640625" bestFit="1" customWidth="1"/>
    <col min="15619" max="15619" width="46.6640625" bestFit="1" customWidth="1"/>
    <col min="15620" max="15620" width="14.6640625" bestFit="1" customWidth="1"/>
    <col min="15621" max="15681" width="11.5" bestFit="1" customWidth="1"/>
    <col min="15682" max="15872" width="8.83203125" customWidth="1"/>
    <col min="15873" max="15873" width="44" bestFit="1" customWidth="1"/>
    <col min="15874" max="15874" width="25.6640625" bestFit="1" customWidth="1"/>
    <col min="15875" max="15875" width="46.6640625" bestFit="1" customWidth="1"/>
    <col min="15876" max="15876" width="14.6640625" bestFit="1" customWidth="1"/>
    <col min="15877" max="15937" width="11.5" bestFit="1" customWidth="1"/>
    <col min="15938" max="16128" width="8.83203125" customWidth="1"/>
    <col min="16129" max="16129" width="44" bestFit="1" customWidth="1"/>
    <col min="16130" max="16130" width="25.6640625" bestFit="1" customWidth="1"/>
    <col min="16131" max="16131" width="46.6640625" bestFit="1" customWidth="1"/>
    <col min="16132" max="16132" width="14.6640625" bestFit="1" customWidth="1"/>
    <col min="16133" max="16193" width="11.5" bestFit="1" customWidth="1"/>
    <col min="16194" max="16384" width="8.83203125" customWidth="1"/>
  </cols>
  <sheetData>
    <row r="1" spans="1:65" x14ac:dyDescent="0.2">
      <c r="A1" t="s">
        <v>792</v>
      </c>
      <c r="B1" t="s">
        <v>793</v>
      </c>
    </row>
    <row r="2" spans="1:65" x14ac:dyDescent="0.2">
      <c r="A2" t="s">
        <v>794</v>
      </c>
      <c r="B2" s="53">
        <v>44377</v>
      </c>
    </row>
    <row r="4" spans="1:65" x14ac:dyDescent="0.2">
      <c r="A4" t="s">
        <v>193</v>
      </c>
      <c r="B4" t="s">
        <v>194</v>
      </c>
      <c r="C4" t="s">
        <v>195</v>
      </c>
      <c r="D4" t="s">
        <v>196</v>
      </c>
      <c r="E4" t="s">
        <v>197</v>
      </c>
      <c r="F4" t="s">
        <v>198</v>
      </c>
      <c r="G4" t="s">
        <v>199</v>
      </c>
      <c r="H4" t="s">
        <v>200</v>
      </c>
      <c r="I4" t="s">
        <v>201</v>
      </c>
      <c r="J4" t="s">
        <v>202</v>
      </c>
      <c r="K4" t="s">
        <v>203</v>
      </c>
      <c r="L4" t="s">
        <v>204</v>
      </c>
      <c r="M4" t="s">
        <v>205</v>
      </c>
      <c r="N4" t="s">
        <v>206</v>
      </c>
      <c r="O4" t="s">
        <v>207</v>
      </c>
      <c r="P4" t="s">
        <v>208</v>
      </c>
      <c r="Q4" t="s">
        <v>209</v>
      </c>
      <c r="R4" t="s">
        <v>210</v>
      </c>
      <c r="S4" t="s">
        <v>211</v>
      </c>
      <c r="T4" t="s">
        <v>212</v>
      </c>
      <c r="U4" t="s">
        <v>213</v>
      </c>
      <c r="V4" t="s">
        <v>214</v>
      </c>
      <c r="W4" t="s">
        <v>215</v>
      </c>
      <c r="X4" t="s">
        <v>216</v>
      </c>
      <c r="Y4" t="s">
        <v>217</v>
      </c>
      <c r="Z4" t="s">
        <v>218</v>
      </c>
      <c r="AA4" t="s">
        <v>219</v>
      </c>
      <c r="AB4" t="s">
        <v>220</v>
      </c>
      <c r="AC4" t="s">
        <v>221</v>
      </c>
      <c r="AD4" t="s">
        <v>222</v>
      </c>
      <c r="AE4" t="s">
        <v>223</v>
      </c>
      <c r="AF4" t="s">
        <v>224</v>
      </c>
      <c r="AG4" t="s">
        <v>225</v>
      </c>
      <c r="AH4" t="s">
        <v>226</v>
      </c>
      <c r="AI4" t="s">
        <v>227</v>
      </c>
      <c r="AJ4" t="s">
        <v>228</v>
      </c>
      <c r="AK4" t="s">
        <v>229</v>
      </c>
      <c r="AL4" t="s">
        <v>230</v>
      </c>
      <c r="AM4" t="s">
        <v>231</v>
      </c>
      <c r="AN4" t="s">
        <v>232</v>
      </c>
      <c r="AO4" t="s">
        <v>233</v>
      </c>
      <c r="AP4" t="s">
        <v>234</v>
      </c>
      <c r="AQ4" t="s">
        <v>235</v>
      </c>
      <c r="AR4" t="s">
        <v>236</v>
      </c>
      <c r="AS4" t="s">
        <v>237</v>
      </c>
      <c r="AT4" t="s">
        <v>238</v>
      </c>
      <c r="AU4" t="s">
        <v>239</v>
      </c>
      <c r="AV4" t="s">
        <v>240</v>
      </c>
      <c r="AW4" t="s">
        <v>241</v>
      </c>
      <c r="AX4" t="s">
        <v>242</v>
      </c>
      <c r="AY4" t="s">
        <v>243</v>
      </c>
      <c r="AZ4" t="s">
        <v>244</v>
      </c>
      <c r="BA4" t="s">
        <v>245</v>
      </c>
      <c r="BB4" t="s">
        <v>246</v>
      </c>
      <c r="BC4" t="s">
        <v>247</v>
      </c>
      <c r="BD4" t="s">
        <v>248</v>
      </c>
      <c r="BE4" t="s">
        <v>249</v>
      </c>
      <c r="BF4" t="s">
        <v>250</v>
      </c>
      <c r="BG4" t="s">
        <v>251</v>
      </c>
      <c r="BH4" t="s">
        <v>252</v>
      </c>
      <c r="BI4" t="s">
        <v>253</v>
      </c>
      <c r="BJ4" t="s">
        <v>254</v>
      </c>
      <c r="BK4" t="s">
        <v>255</v>
      </c>
      <c r="BL4" t="s">
        <v>256</v>
      </c>
      <c r="BM4" t="s">
        <v>257</v>
      </c>
    </row>
    <row r="5" spans="1:65" x14ac:dyDescent="0.2">
      <c r="A5" t="s">
        <v>258</v>
      </c>
      <c r="B5" t="s">
        <v>259</v>
      </c>
      <c r="C5" t="s">
        <v>260</v>
      </c>
      <c r="D5" t="s">
        <v>261</v>
      </c>
      <c r="E5">
        <v>4.6265424672601654</v>
      </c>
      <c r="F5">
        <v>4.7820863645464859</v>
      </c>
      <c r="G5">
        <v>4.9473546530638934</v>
      </c>
      <c r="H5">
        <v>5.1192778852353324</v>
      </c>
      <c r="I5">
        <v>5.3158999809123877</v>
      </c>
      <c r="J5">
        <v>5.5346621536918637</v>
      </c>
      <c r="K5">
        <v>5.7700033995735085</v>
      </c>
      <c r="L5">
        <v>5.9915534895026283</v>
      </c>
      <c r="M5">
        <v>6.2266909329593938</v>
      </c>
      <c r="N5">
        <v>6.5040888706509952</v>
      </c>
      <c r="O5">
        <v>6.8230338699440312</v>
      </c>
      <c r="P5">
        <v>7.3222407412638777</v>
      </c>
      <c r="Q5">
        <v>7.8595595984247604</v>
      </c>
      <c r="R5">
        <v>8.4110365886907683</v>
      </c>
      <c r="S5">
        <v>8.9096172402701832</v>
      </c>
      <c r="T5">
        <v>9.3601770844313279</v>
      </c>
      <c r="U5">
        <v>9.5795065023418893</v>
      </c>
      <c r="V5">
        <v>9.7758405977584069</v>
      </c>
      <c r="W5">
        <v>9.9355766022432697</v>
      </c>
      <c r="X5">
        <v>10.099320968886186</v>
      </c>
      <c r="Y5">
        <v>10.280677221195624</v>
      </c>
      <c r="Z5">
        <v>10.398643334644122</v>
      </c>
      <c r="AA5">
        <v>10.517935975683304</v>
      </c>
      <c r="AB5">
        <v>10.61090960813598</v>
      </c>
      <c r="AC5">
        <v>10.698807599503361</v>
      </c>
      <c r="AD5">
        <v>10.737067560646272</v>
      </c>
      <c r="AE5">
        <v>10.893841586957546</v>
      </c>
      <c r="AF5">
        <v>11.033459384423914</v>
      </c>
      <c r="AG5">
        <v>11.139902646937738</v>
      </c>
      <c r="AH5">
        <v>11.230955259975817</v>
      </c>
      <c r="AI5">
        <v>11.291738851840426</v>
      </c>
      <c r="AJ5">
        <v>10.787678966623007</v>
      </c>
      <c r="AK5">
        <v>10.392781316348195</v>
      </c>
      <c r="AL5">
        <v>10.123810661252438</v>
      </c>
      <c r="AM5">
        <v>9.9741029875394087</v>
      </c>
      <c r="AN5">
        <v>9.9213724088634745</v>
      </c>
      <c r="AO5">
        <v>10.060390026128637</v>
      </c>
      <c r="AP5">
        <v>10.228059217745066</v>
      </c>
      <c r="AQ5">
        <v>10.435444126548365</v>
      </c>
      <c r="AR5">
        <v>10.670083861863128</v>
      </c>
      <c r="AS5">
        <v>10.947930574098798</v>
      </c>
      <c r="AT5">
        <v>11.191688924777937</v>
      </c>
      <c r="AU5">
        <v>11.45954962468724</v>
      </c>
      <c r="AV5">
        <v>11.742912609848991</v>
      </c>
      <c r="AW5">
        <v>12.021667465400311</v>
      </c>
      <c r="AX5">
        <v>12.285040383103423</v>
      </c>
      <c r="AY5">
        <v>12.767437568323468</v>
      </c>
      <c r="AZ5">
        <v>13.242611099298321</v>
      </c>
      <c r="BA5">
        <v>13.74872144561882</v>
      </c>
      <c r="BB5">
        <v>14.302206259620318</v>
      </c>
      <c r="BC5">
        <v>14.946273433927754</v>
      </c>
      <c r="BD5">
        <v>15.363168226692082</v>
      </c>
      <c r="BE5">
        <v>15.83045960766578</v>
      </c>
      <c r="BF5">
        <v>16.348743267504489</v>
      </c>
      <c r="BG5">
        <v>16.922262616132492</v>
      </c>
      <c r="BH5">
        <v>17.549645930627346</v>
      </c>
      <c r="BI5">
        <v>18.231472669342491</v>
      </c>
      <c r="BJ5">
        <v>18.961221315198987</v>
      </c>
      <c r="BK5">
        <v>19.739884393063583</v>
      </c>
      <c r="BL5">
        <v>20.576329992289899</v>
      </c>
      <c r="BM5">
        <v>21.475197620293606</v>
      </c>
    </row>
    <row r="6" spans="1:65" x14ac:dyDescent="0.2">
      <c r="A6" t="s">
        <v>262</v>
      </c>
      <c r="B6" t="s">
        <v>263</v>
      </c>
      <c r="C6" t="s">
        <v>260</v>
      </c>
      <c r="D6" t="s">
        <v>261</v>
      </c>
      <c r="E6">
        <v>5.8059511196395617</v>
      </c>
      <c r="F6">
        <v>5.8412148483174642</v>
      </c>
      <c r="G6">
        <v>5.8548265571779119</v>
      </c>
      <c r="H6">
        <v>5.8509692959763289</v>
      </c>
      <c r="I6">
        <v>5.8337465127132733</v>
      </c>
      <c r="J6">
        <v>5.8059632012684128</v>
      </c>
      <c r="K6">
        <v>5.8366848042596402</v>
      </c>
      <c r="L6">
        <v>5.8482918956722818</v>
      </c>
      <c r="M6">
        <v>5.8441227724180296</v>
      </c>
      <c r="N6">
        <v>5.8275800740775487</v>
      </c>
      <c r="O6">
        <v>5.8014707369606811</v>
      </c>
      <c r="P6">
        <v>5.8438963633611865</v>
      </c>
      <c r="Q6">
        <v>5.8699459116107118</v>
      </c>
      <c r="R6">
        <v>5.8804192308121568</v>
      </c>
      <c r="S6">
        <v>5.8752317106770917</v>
      </c>
      <c r="T6">
        <v>5.8555071737679194</v>
      </c>
      <c r="U6">
        <v>5.8922050826139349</v>
      </c>
      <c r="V6">
        <v>5.9133209912848343</v>
      </c>
      <c r="W6">
        <v>5.9245519862962945</v>
      </c>
      <c r="X6">
        <v>5.9299886401021027</v>
      </c>
      <c r="Y6">
        <v>5.9310654192066856</v>
      </c>
      <c r="Z6">
        <v>5.9431632076456014</v>
      </c>
      <c r="AA6">
        <v>5.9379107661005257</v>
      </c>
      <c r="AB6">
        <v>5.9184293205221632</v>
      </c>
      <c r="AC6">
        <v>5.8872045609352703</v>
      </c>
      <c r="AD6">
        <v>5.8463718562335414</v>
      </c>
      <c r="AE6">
        <v>5.8720209412353332</v>
      </c>
      <c r="AF6">
        <v>5.882133709645176</v>
      </c>
      <c r="AG6">
        <v>5.8795035620664047</v>
      </c>
      <c r="AH6">
        <v>5.867159597849029</v>
      </c>
      <c r="AI6">
        <v>5.8476895065249828</v>
      </c>
      <c r="AJ6">
        <v>5.8659934119154657</v>
      </c>
      <c r="AK6">
        <v>5.8711642795523957</v>
      </c>
      <c r="AL6">
        <v>5.8664830463127737</v>
      </c>
      <c r="AM6">
        <v>5.8565699666362656</v>
      </c>
      <c r="AN6">
        <v>5.8451014108199901</v>
      </c>
      <c r="AO6">
        <v>5.8648731844864237</v>
      </c>
      <c r="AP6">
        <v>5.8717220599865065</v>
      </c>
      <c r="AQ6">
        <v>5.8651694440554012</v>
      </c>
      <c r="AR6">
        <v>5.8419216721348697</v>
      </c>
      <c r="AS6">
        <v>5.8004380637455375</v>
      </c>
      <c r="AT6">
        <v>5.7930744042158882</v>
      </c>
      <c r="AU6">
        <v>5.7647211645874368</v>
      </c>
      <c r="AV6">
        <v>5.7216637718103538</v>
      </c>
      <c r="AW6">
        <v>5.6703546286638238</v>
      </c>
      <c r="AX6">
        <v>5.6146058803142989</v>
      </c>
      <c r="AY6">
        <v>5.6200008217689001</v>
      </c>
      <c r="AZ6">
        <v>5.6159741380684371</v>
      </c>
      <c r="BA6">
        <v>5.6041614476065904</v>
      </c>
      <c r="BB6">
        <v>5.5859003106032556</v>
      </c>
      <c r="BC6">
        <v>5.5630354293523325</v>
      </c>
      <c r="BD6">
        <v>5.579811045817614</v>
      </c>
      <c r="BE6">
        <v>5.5900187229255884</v>
      </c>
      <c r="BF6">
        <v>5.5958458510253779</v>
      </c>
      <c r="BG6">
        <v>5.5993165107683271</v>
      </c>
      <c r="BH6">
        <v>5.6022504586380437</v>
      </c>
      <c r="BI6">
        <v>5.6334723964365399</v>
      </c>
      <c r="BJ6">
        <v>5.6590065129300262</v>
      </c>
      <c r="BK6">
        <v>5.6810267244293904</v>
      </c>
      <c r="BL6">
        <v>5.7015164131911371</v>
      </c>
      <c r="BM6">
        <v>5.7222963583150595</v>
      </c>
    </row>
    <row r="7" spans="1:65" x14ac:dyDescent="0.2">
      <c r="A7" t="s">
        <v>264</v>
      </c>
      <c r="B7" t="s">
        <v>265</v>
      </c>
      <c r="C7" t="s">
        <v>260</v>
      </c>
      <c r="D7" t="s">
        <v>261</v>
      </c>
      <c r="E7">
        <v>5.0822135545881286</v>
      </c>
      <c r="F7">
        <v>5.1301387507787686</v>
      </c>
      <c r="G7">
        <v>5.1396410434319018</v>
      </c>
      <c r="H7">
        <v>5.1155259647236679</v>
      </c>
      <c r="I7">
        <v>5.0637494382374371</v>
      </c>
      <c r="J7">
        <v>4.9878985583499951</v>
      </c>
      <c r="K7">
        <v>5.038183790400363</v>
      </c>
      <c r="L7">
        <v>5.0624796585358158</v>
      </c>
      <c r="M7">
        <v>5.0590569585406646</v>
      </c>
      <c r="N7">
        <v>5.0252777410566631</v>
      </c>
      <c r="O7">
        <v>4.9612636174620039</v>
      </c>
      <c r="P7">
        <v>5.001083219361016</v>
      </c>
      <c r="Q7">
        <v>5.0108503269492939</v>
      </c>
      <c r="R7">
        <v>4.9940360919562394</v>
      </c>
      <c r="S7">
        <v>4.9552499319346532</v>
      </c>
      <c r="T7">
        <v>4.8973899858217003</v>
      </c>
      <c r="U7">
        <v>4.9373361049095577</v>
      </c>
      <c r="V7">
        <v>4.9420792707283736</v>
      </c>
      <c r="W7">
        <v>4.9106133994901189</v>
      </c>
      <c r="X7">
        <v>4.8426597171833379</v>
      </c>
      <c r="Y7">
        <v>4.7382135484600418</v>
      </c>
      <c r="Z7">
        <v>4.8015695847038913</v>
      </c>
      <c r="AA7">
        <v>4.8135383055433811</v>
      </c>
      <c r="AB7">
        <v>4.7667756452740813</v>
      </c>
      <c r="AC7">
        <v>4.6532246639120212</v>
      </c>
      <c r="AD7">
        <v>4.4623197172359736</v>
      </c>
      <c r="AE7">
        <v>4.543756287312676</v>
      </c>
      <c r="AF7">
        <v>4.5967880449746197</v>
      </c>
      <c r="AG7">
        <v>4.6152277657865541</v>
      </c>
      <c r="AH7">
        <v>4.5900425908677382</v>
      </c>
      <c r="AI7">
        <v>4.513902350109154</v>
      </c>
      <c r="AJ7">
        <v>4.5262761342935294</v>
      </c>
      <c r="AK7">
        <v>4.5542630265328707</v>
      </c>
      <c r="AL7">
        <v>4.6010207759227031</v>
      </c>
      <c r="AM7">
        <v>4.6673234177597323</v>
      </c>
      <c r="AN7">
        <v>4.7544225968920975</v>
      </c>
      <c r="AO7">
        <v>4.7809251883831791</v>
      </c>
      <c r="AP7">
        <v>4.7844436923650795</v>
      </c>
      <c r="AQ7">
        <v>4.7685361734582692</v>
      </c>
      <c r="AR7">
        <v>4.7377444459714129</v>
      </c>
      <c r="AS7">
        <v>4.695194145708605</v>
      </c>
      <c r="AT7">
        <v>4.6454239949442613</v>
      </c>
      <c r="AU7">
        <v>4.5945113217023046</v>
      </c>
      <c r="AV7">
        <v>4.5460364961842004</v>
      </c>
      <c r="AW7">
        <v>4.5017441189378911</v>
      </c>
      <c r="AX7">
        <v>4.4627535721997669</v>
      </c>
      <c r="AY7">
        <v>4.525504923864923</v>
      </c>
      <c r="AZ7">
        <v>4.577608827144096</v>
      </c>
      <c r="BA7">
        <v>4.6218775601723179</v>
      </c>
      <c r="BB7">
        <v>4.6630342558524758</v>
      </c>
      <c r="BC7">
        <v>4.7038919221576805</v>
      </c>
      <c r="BD7">
        <v>4.7142088619039821</v>
      </c>
      <c r="BE7">
        <v>4.7230944086614057</v>
      </c>
      <c r="BF7">
        <v>4.7276022269502826</v>
      </c>
      <c r="BG7">
        <v>4.722936564942442</v>
      </c>
      <c r="BH7">
        <v>4.7083204539433012</v>
      </c>
      <c r="BI7">
        <v>4.7359880220469037</v>
      </c>
      <c r="BJ7">
        <v>4.7509272721132607</v>
      </c>
      <c r="BK7">
        <v>4.758272778283466</v>
      </c>
      <c r="BL7">
        <v>4.7636164928110896</v>
      </c>
      <c r="BM7">
        <v>4.770664042345536</v>
      </c>
    </row>
    <row r="8" spans="1:65" x14ac:dyDescent="0.2">
      <c r="A8" t="s">
        <v>266</v>
      </c>
      <c r="B8" t="s">
        <v>267</v>
      </c>
      <c r="C8" t="s">
        <v>260</v>
      </c>
      <c r="D8" t="s">
        <v>261</v>
      </c>
      <c r="E8">
        <v>5.2995770297316938</v>
      </c>
      <c r="F8">
        <v>5.3705968600218785</v>
      </c>
      <c r="G8">
        <v>5.4164219514450096</v>
      </c>
      <c r="H8">
        <v>5.4365928662610248</v>
      </c>
      <c r="I8">
        <v>5.4298579706942949</v>
      </c>
      <c r="J8">
        <v>5.3974424826329201</v>
      </c>
      <c r="K8">
        <v>5.4658493218365702</v>
      </c>
      <c r="L8">
        <v>5.503627064046154</v>
      </c>
      <c r="M8">
        <v>5.5156456675533647</v>
      </c>
      <c r="N8">
        <v>5.5071210391884913</v>
      </c>
      <c r="O8">
        <v>5.4821595930747389</v>
      </c>
      <c r="P8">
        <v>5.5477158575228076</v>
      </c>
      <c r="Q8">
        <v>5.5891478692856573</v>
      </c>
      <c r="R8">
        <v>5.6086499493311468</v>
      </c>
      <c r="S8">
        <v>5.6083289062972668</v>
      </c>
      <c r="T8">
        <v>5.5907103469805755</v>
      </c>
      <c r="U8">
        <v>5.6497057492874667</v>
      </c>
      <c r="V8">
        <v>5.6841581493164641</v>
      </c>
      <c r="W8">
        <v>5.6983757465671951</v>
      </c>
      <c r="X8">
        <v>5.6967139575446737</v>
      </c>
      <c r="Y8">
        <v>5.6823967705384026</v>
      </c>
      <c r="Z8">
        <v>5.7515298247045665</v>
      </c>
      <c r="AA8">
        <v>5.801037670547661</v>
      </c>
      <c r="AB8">
        <v>5.8325876955466125</v>
      </c>
      <c r="AC8">
        <v>5.8474756305421201</v>
      </c>
      <c r="AD8">
        <v>5.8474976226046236</v>
      </c>
      <c r="AE8">
        <v>5.8960132904560361</v>
      </c>
      <c r="AF8">
        <v>5.9222941004801122</v>
      </c>
      <c r="AG8">
        <v>5.9290947333989799</v>
      </c>
      <c r="AH8">
        <v>5.918794358480266</v>
      </c>
      <c r="AI8">
        <v>5.8939240959936638</v>
      </c>
      <c r="AJ8">
        <v>5.9091516334873981</v>
      </c>
      <c r="AK8">
        <v>5.9019175565352358</v>
      </c>
      <c r="AL8">
        <v>5.876009859753192</v>
      </c>
      <c r="AM8">
        <v>5.8347048734517415</v>
      </c>
      <c r="AN8">
        <v>5.781092436981691</v>
      </c>
      <c r="AO8">
        <v>5.7698934354645042</v>
      </c>
      <c r="AP8">
        <v>5.7384154216075567</v>
      </c>
      <c r="AQ8">
        <v>5.6912160339216813</v>
      </c>
      <c r="AR8">
        <v>5.6326577788713976</v>
      </c>
      <c r="AS8">
        <v>5.5661246391545971</v>
      </c>
      <c r="AT8">
        <v>5.5544216525325583</v>
      </c>
      <c r="AU8">
        <v>5.5241879241094951</v>
      </c>
      <c r="AV8">
        <v>5.4794912572483838</v>
      </c>
      <c r="AW8">
        <v>5.4245077809560476</v>
      </c>
      <c r="AX8">
        <v>5.362368911826878</v>
      </c>
      <c r="AY8">
        <v>5.3721663719324182</v>
      </c>
      <c r="AZ8">
        <v>5.3674797568514414</v>
      </c>
      <c r="BA8">
        <v>5.3489713773740961</v>
      </c>
      <c r="BB8">
        <v>5.3164440814719018</v>
      </c>
      <c r="BC8">
        <v>5.2713611550290214</v>
      </c>
      <c r="BD8">
        <v>5.2823032662877463</v>
      </c>
      <c r="BE8">
        <v>5.2759676454890112</v>
      </c>
      <c r="BF8">
        <v>5.2560382516968147</v>
      </c>
      <c r="BG8">
        <v>5.2260648256458486</v>
      </c>
      <c r="BH8">
        <v>5.189192747963193</v>
      </c>
      <c r="BI8">
        <v>5.1996589268249371</v>
      </c>
      <c r="BJ8">
        <v>5.1977945318082783</v>
      </c>
      <c r="BK8">
        <v>5.1871092789758055</v>
      </c>
      <c r="BL8">
        <v>5.1709253720439632</v>
      </c>
      <c r="BM8">
        <v>5.152082248039469</v>
      </c>
    </row>
    <row r="9" spans="1:65" x14ac:dyDescent="0.2">
      <c r="A9" t="s">
        <v>268</v>
      </c>
      <c r="B9" t="s">
        <v>269</v>
      </c>
      <c r="C9" t="s">
        <v>260</v>
      </c>
      <c r="D9" t="s">
        <v>261</v>
      </c>
      <c r="E9">
        <v>5.4810262401036152</v>
      </c>
      <c r="F9">
        <v>5.6220131626114549</v>
      </c>
      <c r="G9">
        <v>5.7345661155715</v>
      </c>
      <c r="H9">
        <v>5.8126996059864471</v>
      </c>
      <c r="I9">
        <v>5.8477732019150883</v>
      </c>
      <c r="J9">
        <v>5.8351194348763711</v>
      </c>
      <c r="K9">
        <v>5.7835184406771161</v>
      </c>
      <c r="L9">
        <v>5.6680807178106889</v>
      </c>
      <c r="M9">
        <v>5.4919918243745771</v>
      </c>
      <c r="N9">
        <v>5.2673455718989226</v>
      </c>
      <c r="O9">
        <v>5.0067280975000426</v>
      </c>
      <c r="P9">
        <v>5.0869256739212787</v>
      </c>
      <c r="Q9">
        <v>5.1613543007928646</v>
      </c>
      <c r="R9">
        <v>5.2170998119247569</v>
      </c>
      <c r="S9">
        <v>5.2371614140026157</v>
      </c>
      <c r="T9">
        <v>5.2180108570561821</v>
      </c>
      <c r="U9">
        <v>5.2008616652415416</v>
      </c>
      <c r="V9">
        <v>5.1452305944461383</v>
      </c>
      <c r="W9">
        <v>5.0760702161921714</v>
      </c>
      <c r="X9">
        <v>5.0216776188523387</v>
      </c>
      <c r="Y9">
        <v>4.9938758121205664</v>
      </c>
      <c r="Z9">
        <v>5.0311815975973255</v>
      </c>
      <c r="AA9">
        <v>5.0792630714616021</v>
      </c>
      <c r="AB9">
        <v>5.1226714061368614</v>
      </c>
      <c r="AC9">
        <v>5.1373993004824872</v>
      </c>
      <c r="AD9">
        <v>5.1144413797308514</v>
      </c>
      <c r="AE9">
        <v>5.1082844440330222</v>
      </c>
      <c r="AF9">
        <v>5.0654231186247989</v>
      </c>
      <c r="AG9">
        <v>5.007511793624805</v>
      </c>
      <c r="AH9">
        <v>4.9607065988909875</v>
      </c>
      <c r="AI9">
        <v>4.9368545202394376</v>
      </c>
      <c r="AJ9">
        <v>4.9782592354646562</v>
      </c>
      <c r="AK9">
        <v>5.0209341803597507</v>
      </c>
      <c r="AL9">
        <v>5.0581906627523505</v>
      </c>
      <c r="AM9">
        <v>5.0815960082245901</v>
      </c>
      <c r="AN9">
        <v>5.0881786495356582</v>
      </c>
      <c r="AO9">
        <v>5.1293654058802947</v>
      </c>
      <c r="AP9">
        <v>5.147062689913307</v>
      </c>
      <c r="AQ9">
        <v>5.1463427984590284</v>
      </c>
      <c r="AR9">
        <v>5.132916295629963</v>
      </c>
      <c r="AS9">
        <v>5.1099157878709622</v>
      </c>
      <c r="AT9">
        <v>5.1247344301606521</v>
      </c>
      <c r="AU9">
        <v>5.1234831864127637</v>
      </c>
      <c r="AV9">
        <v>5.1035122694716515</v>
      </c>
      <c r="AW9">
        <v>5.0602547291562434</v>
      </c>
      <c r="AX9">
        <v>4.9938223365634986</v>
      </c>
      <c r="AY9">
        <v>4.9529888466814356</v>
      </c>
      <c r="AZ9">
        <v>4.8883532610002218</v>
      </c>
      <c r="BA9">
        <v>4.8115894187691097</v>
      </c>
      <c r="BB9">
        <v>4.7353831647979012</v>
      </c>
      <c r="BC9">
        <v>4.6657439835203238</v>
      </c>
      <c r="BD9">
        <v>4.6476366014655479</v>
      </c>
      <c r="BE9">
        <v>4.6286845195921353</v>
      </c>
      <c r="BF9">
        <v>4.6021387847685036</v>
      </c>
      <c r="BG9">
        <v>4.5586969118713352</v>
      </c>
      <c r="BH9">
        <v>4.496403323715036</v>
      </c>
      <c r="BI9">
        <v>4.4608681322988533</v>
      </c>
      <c r="BJ9">
        <v>4.4071910929399039</v>
      </c>
      <c r="BK9">
        <v>4.3479874846523732</v>
      </c>
      <c r="BL9">
        <v>4.2973822110391771</v>
      </c>
      <c r="BM9">
        <v>4.2624534904144928</v>
      </c>
    </row>
    <row r="10" spans="1:65" x14ac:dyDescent="0.2">
      <c r="A10" t="s">
        <v>270</v>
      </c>
      <c r="B10" t="s">
        <v>271</v>
      </c>
      <c r="C10" t="s">
        <v>260</v>
      </c>
      <c r="D10" t="s">
        <v>261</v>
      </c>
      <c r="E10">
        <v>9.9402209597761857</v>
      </c>
      <c r="F10">
        <v>9.970693440010697</v>
      </c>
      <c r="G10">
        <v>10.067125780304547</v>
      </c>
      <c r="H10">
        <v>10.187123893946467</v>
      </c>
      <c r="I10">
        <v>10.273359820320252</v>
      </c>
      <c r="J10">
        <v>10.295941552200999</v>
      </c>
      <c r="K10">
        <v>10.204482215442644</v>
      </c>
      <c r="L10">
        <v>10.058160048476294</v>
      </c>
      <c r="M10">
        <v>9.8904524981766819</v>
      </c>
      <c r="N10">
        <v>9.7422338892818754</v>
      </c>
      <c r="O10">
        <v>9.6354974450674309</v>
      </c>
      <c r="P10">
        <v>9.5462545791401752</v>
      </c>
      <c r="Q10">
        <v>9.4762186833503854</v>
      </c>
      <c r="R10">
        <v>9.4160907970857952</v>
      </c>
      <c r="S10">
        <v>9.3511478193771271</v>
      </c>
      <c r="T10">
        <v>9.2767837255921002</v>
      </c>
      <c r="U10">
        <v>9.2374155230816548</v>
      </c>
      <c r="V10">
        <v>9.1842051844395662</v>
      </c>
      <c r="W10">
        <v>9.1250261978325096</v>
      </c>
      <c r="X10">
        <v>9.0697311209135609</v>
      </c>
      <c r="Y10">
        <v>9.023153007940742</v>
      </c>
      <c r="Z10">
        <v>9.001808941552218</v>
      </c>
      <c r="AA10">
        <v>8.9829345527072952</v>
      </c>
      <c r="AB10">
        <v>8.9644965726555359</v>
      </c>
      <c r="AC10">
        <v>8.940045763451872</v>
      </c>
      <c r="AD10">
        <v>8.9081751380049194</v>
      </c>
      <c r="AE10">
        <v>8.8917332996791068</v>
      </c>
      <c r="AF10">
        <v>8.8645858567828189</v>
      </c>
      <c r="AG10">
        <v>8.8443836168777796</v>
      </c>
      <c r="AH10">
        <v>8.8530252044928961</v>
      </c>
      <c r="AI10">
        <v>8.9015937547133905</v>
      </c>
      <c r="AJ10">
        <v>9.1913963991112091</v>
      </c>
      <c r="AK10">
        <v>9.5169956589813207</v>
      </c>
      <c r="AL10">
        <v>9.8670334615796378</v>
      </c>
      <c r="AM10">
        <v>10.22300953402077</v>
      </c>
      <c r="AN10">
        <v>10.575354052130502</v>
      </c>
      <c r="AO10">
        <v>10.722060602435606</v>
      </c>
      <c r="AP10">
        <v>10.85417973651192</v>
      </c>
      <c r="AQ10">
        <v>10.983506224870041</v>
      </c>
      <c r="AR10">
        <v>11.122714108912172</v>
      </c>
      <c r="AS10">
        <v>11.273522052675746</v>
      </c>
      <c r="AT10">
        <v>11.607257679782622</v>
      </c>
      <c r="AU10">
        <v>11.961033180455454</v>
      </c>
      <c r="AV10">
        <v>12.328929856355591</v>
      </c>
      <c r="AW10">
        <v>12.702330654461381</v>
      </c>
      <c r="AX10">
        <v>13.07835117486403</v>
      </c>
      <c r="AY10">
        <v>13.591620516026968</v>
      </c>
      <c r="AZ10">
        <v>14.132047136940304</v>
      </c>
      <c r="BA10">
        <v>14.699306672668172</v>
      </c>
      <c r="BB10">
        <v>15.293018421346662</v>
      </c>
      <c r="BC10">
        <v>15.912534758622884</v>
      </c>
      <c r="BD10">
        <v>16.315192425837601</v>
      </c>
      <c r="BE10">
        <v>16.743383665768029</v>
      </c>
      <c r="BF10">
        <v>17.215553736877734</v>
      </c>
      <c r="BG10">
        <v>17.756371799341743</v>
      </c>
      <c r="BH10">
        <v>18.377973897257398</v>
      </c>
      <c r="BI10">
        <v>18.8700857938335</v>
      </c>
      <c r="BJ10">
        <v>19.41806393783056</v>
      </c>
      <c r="BK10">
        <v>20.041214164609432</v>
      </c>
      <c r="BL10">
        <v>20.764735652626467</v>
      </c>
      <c r="BM10">
        <v>21.605453166300343</v>
      </c>
    </row>
    <row r="11" spans="1:65" x14ac:dyDescent="0.2">
      <c r="A11" t="s">
        <v>272</v>
      </c>
      <c r="B11" t="s">
        <v>273</v>
      </c>
      <c r="C11" t="s">
        <v>260</v>
      </c>
      <c r="D11" t="s">
        <v>261</v>
      </c>
    </row>
    <row r="12" spans="1:65" x14ac:dyDescent="0.2">
      <c r="A12" t="s">
        <v>274</v>
      </c>
      <c r="B12" t="s">
        <v>275</v>
      </c>
      <c r="C12" t="s">
        <v>260</v>
      </c>
      <c r="D12" t="s">
        <v>261</v>
      </c>
      <c r="E12">
        <v>6.5919540830798695</v>
      </c>
      <c r="F12">
        <v>6.7009007436688695</v>
      </c>
      <c r="G12">
        <v>6.793279719054385</v>
      </c>
      <c r="H12">
        <v>6.8673259302829184</v>
      </c>
      <c r="I12">
        <v>6.9192215168112554</v>
      </c>
      <c r="J12">
        <v>6.9477907472084359</v>
      </c>
      <c r="K12">
        <v>7.0155908211873914</v>
      </c>
      <c r="L12">
        <v>7.0534712710065488</v>
      </c>
      <c r="M12">
        <v>7.0701167710457433</v>
      </c>
      <c r="N12">
        <v>7.0750650135886657</v>
      </c>
      <c r="O12">
        <v>7.073559667136907</v>
      </c>
      <c r="P12">
        <v>7.1183272533711239</v>
      </c>
      <c r="Q12">
        <v>7.1482098738222506</v>
      </c>
      <c r="R12">
        <v>7.1610729251233636</v>
      </c>
      <c r="S12">
        <v>7.1533408338592359</v>
      </c>
      <c r="T12">
        <v>7.125602084282149</v>
      </c>
      <c r="U12">
        <v>7.1134809385967426</v>
      </c>
      <c r="V12">
        <v>7.0810216954807004</v>
      </c>
      <c r="W12">
        <v>7.0350863964272676</v>
      </c>
      <c r="X12">
        <v>6.9825560487711797</v>
      </c>
      <c r="Y12">
        <v>6.9280325351374632</v>
      </c>
      <c r="Z12">
        <v>6.9040195695547117</v>
      </c>
      <c r="AA12">
        <v>6.8709811609425797</v>
      </c>
      <c r="AB12">
        <v>6.8328328012532973</v>
      </c>
      <c r="AC12">
        <v>6.7937404030233308</v>
      </c>
      <c r="AD12">
        <v>6.7571436478586042</v>
      </c>
      <c r="AE12">
        <v>6.7589407526677734</v>
      </c>
      <c r="AF12">
        <v>6.7590096996625029</v>
      </c>
      <c r="AG12">
        <v>6.7612583450683168</v>
      </c>
      <c r="AH12">
        <v>6.7678962953206652</v>
      </c>
      <c r="AI12">
        <v>6.7589757606846899</v>
      </c>
      <c r="AJ12">
        <v>6.7985945232847858</v>
      </c>
      <c r="AK12">
        <v>6.8801428496339057</v>
      </c>
      <c r="AL12">
        <v>6.9071874353197877</v>
      </c>
      <c r="AM12">
        <v>6.9312737054045872</v>
      </c>
      <c r="AN12">
        <v>6.9158652002269934</v>
      </c>
      <c r="AO12">
        <v>6.9468675765347676</v>
      </c>
      <c r="AP12">
        <v>6.968000397247903</v>
      </c>
      <c r="AQ12">
        <v>6.981806999859832</v>
      </c>
      <c r="AR12">
        <v>6.9881164011665966</v>
      </c>
      <c r="AS12">
        <v>6.9871194426484013</v>
      </c>
      <c r="AT12">
        <v>6.9756676140615026</v>
      </c>
      <c r="AU12">
        <v>6.9563601413222997</v>
      </c>
      <c r="AV12">
        <v>6.9293473675817845</v>
      </c>
      <c r="AW12">
        <v>6.8929686599926043</v>
      </c>
      <c r="AX12">
        <v>6.8487583774039686</v>
      </c>
      <c r="AY12">
        <v>6.8087590044473441</v>
      </c>
      <c r="AZ12">
        <v>6.7595572657110496</v>
      </c>
      <c r="BA12">
        <v>6.711797918175888</v>
      </c>
      <c r="BB12">
        <v>6.6768185737885801</v>
      </c>
      <c r="BC12">
        <v>6.6616241418112336</v>
      </c>
      <c r="BD12">
        <v>6.6687291156533091</v>
      </c>
      <c r="BE12">
        <v>6.6868853104226131</v>
      </c>
      <c r="BF12">
        <v>6.7207053568758903</v>
      </c>
      <c r="BG12">
        <v>6.7764993803240623</v>
      </c>
      <c r="BH12">
        <v>6.858187072112532</v>
      </c>
      <c r="BI12">
        <v>6.9814809823318367</v>
      </c>
      <c r="BJ12">
        <v>7.1214498574897105</v>
      </c>
      <c r="BK12">
        <v>7.2738019238123837</v>
      </c>
      <c r="BL12">
        <v>7.432003200114834</v>
      </c>
      <c r="BM12">
        <v>7.5930716502740836</v>
      </c>
    </row>
    <row r="13" spans="1:65" x14ac:dyDescent="0.2">
      <c r="A13" t="s">
        <v>276</v>
      </c>
      <c r="B13" t="s">
        <v>277</v>
      </c>
      <c r="C13" t="s">
        <v>260</v>
      </c>
      <c r="D13" t="s">
        <v>261</v>
      </c>
      <c r="E13">
        <v>6.6043821136519698</v>
      </c>
      <c r="F13">
        <v>5.9518282605062307</v>
      </c>
      <c r="G13">
        <v>5.3647058823529408</v>
      </c>
      <c r="H13">
        <v>4.8283079708095267</v>
      </c>
      <c r="I13">
        <v>4.3335956726505014</v>
      </c>
      <c r="J13">
        <v>3.8501736286706452</v>
      </c>
      <c r="K13">
        <v>3.4286773336628156</v>
      </c>
      <c r="L13">
        <v>3.0577252810059057</v>
      </c>
      <c r="M13">
        <v>2.7375735461005291</v>
      </c>
      <c r="N13">
        <v>2.4688288988153038</v>
      </c>
      <c r="O13">
        <v>2.2543217306984986</v>
      </c>
      <c r="P13">
        <v>1.8295597757594193</v>
      </c>
      <c r="Q13">
        <v>1.6911982526495439</v>
      </c>
      <c r="R13">
        <v>1.7430097666768556</v>
      </c>
      <c r="S13">
        <v>1.9027645028339046</v>
      </c>
      <c r="T13">
        <v>2.1191053875824313</v>
      </c>
      <c r="U13">
        <v>2.0466205297005802</v>
      </c>
      <c r="V13">
        <v>2.0259211327649207</v>
      </c>
      <c r="W13">
        <v>2.0429907263389091</v>
      </c>
      <c r="X13">
        <v>2.0617558217664755</v>
      </c>
      <c r="Y13">
        <v>2.0547468327990841</v>
      </c>
      <c r="Z13">
        <v>2.0207804636969455</v>
      </c>
      <c r="AA13">
        <v>1.9500356213469467</v>
      </c>
      <c r="AB13">
        <v>1.8788424909472763</v>
      </c>
      <c r="AC13">
        <v>1.8340264446878825</v>
      </c>
      <c r="AD13">
        <v>1.8225427024846479</v>
      </c>
      <c r="AE13">
        <v>1.786790696902322</v>
      </c>
      <c r="AF13">
        <v>1.7734850158453355</v>
      </c>
      <c r="AG13">
        <v>1.775112608993108</v>
      </c>
      <c r="AH13">
        <v>1.7779814569627701</v>
      </c>
      <c r="AI13">
        <v>1.771747160868635</v>
      </c>
      <c r="AJ13">
        <v>1.7167660064358006</v>
      </c>
      <c r="AK13">
        <v>1.6538765939560756</v>
      </c>
      <c r="AL13">
        <v>1.588439594781798</v>
      </c>
      <c r="AM13">
        <v>1.5268860982454371</v>
      </c>
      <c r="AN13">
        <v>1.4722692651720981</v>
      </c>
      <c r="AO13">
        <v>1.462954017146668</v>
      </c>
      <c r="AP13">
        <v>1.4749256434537019</v>
      </c>
      <c r="AQ13">
        <v>1.4970284081537564</v>
      </c>
      <c r="AR13">
        <v>1.5093038356914854</v>
      </c>
      <c r="AS13">
        <v>1.4994672910578903</v>
      </c>
      <c r="AT13">
        <v>1.3865902971754716</v>
      </c>
      <c r="AU13">
        <v>1.2860499972935087</v>
      </c>
      <c r="AV13">
        <v>1.2033846543006887</v>
      </c>
      <c r="AW13">
        <v>1.1419459502722804</v>
      </c>
      <c r="AX13">
        <v>1.0989058432648608</v>
      </c>
      <c r="AY13">
        <v>0.9718400361572429</v>
      </c>
      <c r="AZ13">
        <v>0.8890135039342445</v>
      </c>
      <c r="BA13">
        <v>0.83776162836037993</v>
      </c>
      <c r="BB13">
        <v>0.80893287221234844</v>
      </c>
      <c r="BC13">
        <v>0.79573562376900786</v>
      </c>
      <c r="BD13">
        <v>0.86447218052318897</v>
      </c>
      <c r="BE13">
        <v>0.93742928777529289</v>
      </c>
      <c r="BF13">
        <v>1.0067277694210512</v>
      </c>
      <c r="BG13">
        <v>1.0622671460234081</v>
      </c>
      <c r="BH13">
        <v>1.0993390131519636</v>
      </c>
      <c r="BI13">
        <v>1.1662771796723512</v>
      </c>
      <c r="BJ13">
        <v>1.225037376856051</v>
      </c>
      <c r="BK13">
        <v>1.2868948083937324</v>
      </c>
      <c r="BL13">
        <v>1.3747038482243059</v>
      </c>
      <c r="BM13">
        <v>1.5066553432079066</v>
      </c>
    </row>
    <row r="14" spans="1:65" x14ac:dyDescent="0.2">
      <c r="A14" t="s">
        <v>278</v>
      </c>
      <c r="B14" t="s">
        <v>279</v>
      </c>
      <c r="C14" t="s">
        <v>260</v>
      </c>
      <c r="D14" t="s">
        <v>261</v>
      </c>
      <c r="E14">
        <v>8.722882624593554</v>
      </c>
      <c r="F14">
        <v>8.9461319155715842</v>
      </c>
      <c r="G14">
        <v>9.1568617829454002</v>
      </c>
      <c r="H14">
        <v>9.3603603867909033</v>
      </c>
      <c r="I14">
        <v>9.5632012168883804</v>
      </c>
      <c r="J14">
        <v>9.7698829830594018</v>
      </c>
      <c r="K14">
        <v>10.014968970375197</v>
      </c>
      <c r="L14">
        <v>10.253025178268787</v>
      </c>
      <c r="M14">
        <v>10.483445042251809</v>
      </c>
      <c r="N14">
        <v>10.704897403995195</v>
      </c>
      <c r="O14">
        <v>10.91788454019213</v>
      </c>
      <c r="P14">
        <v>11.163110270242353</v>
      </c>
      <c r="Q14">
        <v>11.39050013372149</v>
      </c>
      <c r="R14">
        <v>11.603942965812305</v>
      </c>
      <c r="S14">
        <v>11.807618415096441</v>
      </c>
      <c r="T14">
        <v>12.00455235549305</v>
      </c>
      <c r="U14">
        <v>12.273046905541571</v>
      </c>
      <c r="V14">
        <v>12.530254887734978</v>
      </c>
      <c r="W14">
        <v>12.773915628325422</v>
      </c>
      <c r="X14">
        <v>12.99953691694243</v>
      </c>
      <c r="Y14">
        <v>13.206427987526414</v>
      </c>
      <c r="Z14">
        <v>13.412479594473078</v>
      </c>
      <c r="AA14">
        <v>13.590135993722964</v>
      </c>
      <c r="AB14">
        <v>13.749016771236125</v>
      </c>
      <c r="AC14">
        <v>13.899898504957514</v>
      </c>
      <c r="AD14">
        <v>14.048655920681103</v>
      </c>
      <c r="AE14">
        <v>14.234879277973938</v>
      </c>
      <c r="AF14">
        <v>14.403841974967118</v>
      </c>
      <c r="AG14">
        <v>14.555307329383901</v>
      </c>
      <c r="AH14">
        <v>14.687164502139902</v>
      </c>
      <c r="AI14">
        <v>14.798734668127508</v>
      </c>
      <c r="AJ14">
        <v>14.981240242481618</v>
      </c>
      <c r="AK14">
        <v>15.133865990233483</v>
      </c>
      <c r="AL14">
        <v>15.259543095338779</v>
      </c>
      <c r="AM14">
        <v>15.361744258646093</v>
      </c>
      <c r="AN14">
        <v>15.443891847995763</v>
      </c>
      <c r="AO14">
        <v>15.551218392976693</v>
      </c>
      <c r="AP14">
        <v>15.634807112498276</v>
      </c>
      <c r="AQ14">
        <v>15.695139281817616</v>
      </c>
      <c r="AR14">
        <v>15.729803914413534</v>
      </c>
      <c r="AS14">
        <v>15.739795984410915</v>
      </c>
      <c r="AT14">
        <v>15.771612176870505</v>
      </c>
      <c r="AU14">
        <v>15.776676520594158</v>
      </c>
      <c r="AV14">
        <v>15.765944352842332</v>
      </c>
      <c r="AW14">
        <v>15.751862571505413</v>
      </c>
      <c r="AX14">
        <v>15.743428803312373</v>
      </c>
      <c r="AY14">
        <v>15.78289792482648</v>
      </c>
      <c r="AZ14">
        <v>15.815440705778357</v>
      </c>
      <c r="BA14">
        <v>15.85190686754768</v>
      </c>
      <c r="BB14">
        <v>15.906136310311869</v>
      </c>
      <c r="BC14">
        <v>15.987427334340751</v>
      </c>
      <c r="BD14">
        <v>16.119116608312773</v>
      </c>
      <c r="BE14">
        <v>16.265023243889427</v>
      </c>
      <c r="BF14">
        <v>16.422164049990197</v>
      </c>
      <c r="BG14">
        <v>16.584117030441899</v>
      </c>
      <c r="BH14">
        <v>16.748067505198811</v>
      </c>
      <c r="BI14">
        <v>16.952670900193262</v>
      </c>
      <c r="BJ14">
        <v>17.149038389658475</v>
      </c>
      <c r="BK14">
        <v>17.338689763772681</v>
      </c>
      <c r="BL14">
        <v>17.523174860615111</v>
      </c>
      <c r="BM14">
        <v>17.70534915402137</v>
      </c>
    </row>
    <row r="15" spans="1:65" x14ac:dyDescent="0.2">
      <c r="A15" t="s">
        <v>280</v>
      </c>
      <c r="B15" t="s">
        <v>281</v>
      </c>
      <c r="C15" t="s">
        <v>260</v>
      </c>
      <c r="D15" t="s">
        <v>261</v>
      </c>
      <c r="E15">
        <v>11.542614758162085</v>
      </c>
      <c r="F15">
        <v>11.273198314597652</v>
      </c>
      <c r="G15">
        <v>10.991307293998505</v>
      </c>
      <c r="H15">
        <v>10.718146984519775</v>
      </c>
      <c r="I15">
        <v>10.482954696050593</v>
      </c>
      <c r="J15">
        <v>10.301245764777365</v>
      </c>
      <c r="K15">
        <v>10.231009098593612</v>
      </c>
      <c r="L15">
        <v>10.192054168010598</v>
      </c>
      <c r="M15">
        <v>10.167249765338338</v>
      </c>
      <c r="N15">
        <v>10.134310955145773</v>
      </c>
      <c r="O15">
        <v>10.084796983846243</v>
      </c>
      <c r="P15">
        <v>10.041047789043414</v>
      </c>
      <c r="Q15">
        <v>9.958882165882903</v>
      </c>
      <c r="R15">
        <v>9.8582804268110564</v>
      </c>
      <c r="S15">
        <v>9.7599881587389561</v>
      </c>
      <c r="T15">
        <v>9.6732163967276286</v>
      </c>
      <c r="U15">
        <v>9.6634713487251229</v>
      </c>
      <c r="V15">
        <v>9.6535600870511917</v>
      </c>
      <c r="W15">
        <v>9.6177602051720452</v>
      </c>
      <c r="X15">
        <v>9.5187152451738388</v>
      </c>
      <c r="Y15">
        <v>9.3452506821886292</v>
      </c>
      <c r="Z15">
        <v>9.1594398839227917</v>
      </c>
      <c r="AA15">
        <v>8.9242974461332452</v>
      </c>
      <c r="AB15">
        <v>8.6813757461808727</v>
      </c>
      <c r="AC15">
        <v>8.4829200456080578</v>
      </c>
      <c r="AD15">
        <v>8.3623233324206634</v>
      </c>
      <c r="AE15">
        <v>8.2634284925739721</v>
      </c>
      <c r="AF15">
        <v>8.2146649262563809</v>
      </c>
      <c r="AG15">
        <v>8.2527063860779748</v>
      </c>
      <c r="AH15">
        <v>8.4259246674888555</v>
      </c>
      <c r="AI15">
        <v>8.7558713294579267</v>
      </c>
      <c r="AJ15">
        <v>9.5077556655067319</v>
      </c>
      <c r="AK15">
        <v>10.437744504444286</v>
      </c>
      <c r="AL15">
        <v>11.477878566072178</v>
      </c>
      <c r="AM15">
        <v>12.50636313557818</v>
      </c>
      <c r="AN15">
        <v>13.4401825377957</v>
      </c>
      <c r="AO15">
        <v>14.050590529211338</v>
      </c>
      <c r="AP15">
        <v>14.466666666666667</v>
      </c>
      <c r="AQ15">
        <v>14.77647798345517</v>
      </c>
      <c r="AR15">
        <v>15.128535709895264</v>
      </c>
      <c r="AS15">
        <v>15.60742734117248</v>
      </c>
      <c r="AT15">
        <v>16.105956121738284</v>
      </c>
      <c r="AU15">
        <v>16.741097266261377</v>
      </c>
      <c r="AV15">
        <v>17.374466466379488</v>
      </c>
      <c r="AW15">
        <v>17.78658340288241</v>
      </c>
      <c r="AX15">
        <v>17.857529361962161</v>
      </c>
      <c r="AY15">
        <v>17.724337295068768</v>
      </c>
      <c r="AZ15">
        <v>17.288428402805728</v>
      </c>
      <c r="BA15">
        <v>16.696814884261929</v>
      </c>
      <c r="BB15">
        <v>16.16054416050213</v>
      </c>
      <c r="BC15">
        <v>15.808113972620264</v>
      </c>
      <c r="BD15">
        <v>15.589100418942234</v>
      </c>
      <c r="BE15">
        <v>15.515689444387224</v>
      </c>
      <c r="BF15">
        <v>15.553268760325329</v>
      </c>
      <c r="BG15">
        <v>15.642768975996599</v>
      </c>
      <c r="BH15">
        <v>15.754640991226712</v>
      </c>
      <c r="BI15">
        <v>15.966459394747504</v>
      </c>
      <c r="BJ15">
        <v>16.211567522193526</v>
      </c>
      <c r="BK15">
        <v>16.5223584838091</v>
      </c>
      <c r="BL15">
        <v>16.94998482937034</v>
      </c>
      <c r="BM15">
        <v>17.520849864941766</v>
      </c>
    </row>
    <row r="16" spans="1:65" x14ac:dyDescent="0.2">
      <c r="A16" t="s">
        <v>282</v>
      </c>
      <c r="B16" t="s">
        <v>283</v>
      </c>
      <c r="C16" t="s">
        <v>260</v>
      </c>
      <c r="D16" t="s">
        <v>261</v>
      </c>
    </row>
    <row r="17" spans="1:65" x14ac:dyDescent="0.2">
      <c r="A17" t="s">
        <v>284</v>
      </c>
      <c r="B17" t="s">
        <v>285</v>
      </c>
      <c r="C17" t="s">
        <v>260</v>
      </c>
      <c r="D17" t="s">
        <v>261</v>
      </c>
      <c r="E17">
        <v>8.0291204368065525</v>
      </c>
      <c r="F17">
        <v>7.9830192586456823</v>
      </c>
      <c r="G17">
        <v>7.935264054514481</v>
      </c>
      <c r="H17">
        <v>7.8523105920366199</v>
      </c>
      <c r="I17">
        <v>7.7428998505231688</v>
      </c>
      <c r="J17">
        <v>7.6527773231645444</v>
      </c>
      <c r="K17">
        <v>7.6656394453004619</v>
      </c>
      <c r="L17">
        <v>7.6852871754523999</v>
      </c>
      <c r="M17">
        <v>7.6730376693264057</v>
      </c>
      <c r="N17">
        <v>7.6627065326940107</v>
      </c>
      <c r="O17">
        <v>7.6459179344202681</v>
      </c>
      <c r="P17">
        <v>7.8994400095317525</v>
      </c>
      <c r="Q17">
        <v>8.1166435465305042</v>
      </c>
      <c r="R17">
        <v>8.3019201319354465</v>
      </c>
      <c r="S17">
        <v>8.4466334385230191</v>
      </c>
      <c r="T17">
        <v>8.5418821096173723</v>
      </c>
      <c r="U17">
        <v>8.8151686545731618</v>
      </c>
      <c r="V17">
        <v>9.0655590089174183</v>
      </c>
      <c r="W17">
        <v>9.2990398200743929</v>
      </c>
      <c r="X17">
        <v>9.5031839825598077</v>
      </c>
      <c r="Y17">
        <v>9.6969696969696972</v>
      </c>
      <c r="Z17">
        <v>9.9821797301502002</v>
      </c>
      <c r="AA17">
        <v>10.275429659071825</v>
      </c>
      <c r="AB17">
        <v>10.566917334961289</v>
      </c>
      <c r="AC17">
        <v>10.839122284706141</v>
      </c>
      <c r="AD17">
        <v>11.133358933567393</v>
      </c>
      <c r="AE17">
        <v>11.476300421024039</v>
      </c>
      <c r="AF17">
        <v>11.832790503620361</v>
      </c>
      <c r="AG17">
        <v>12.224090533002375</v>
      </c>
      <c r="AH17">
        <v>12.605042016806722</v>
      </c>
      <c r="AI17">
        <v>12.996371041432786</v>
      </c>
      <c r="AJ17">
        <v>12.754409769335142</v>
      </c>
      <c r="AK17">
        <v>12.480620155038761</v>
      </c>
      <c r="AL17">
        <v>12.18228341659559</v>
      </c>
      <c r="AM17">
        <v>11.892264209201246</v>
      </c>
      <c r="AN17">
        <v>11.589940718784735</v>
      </c>
      <c r="AO17">
        <v>11.347884788478847</v>
      </c>
      <c r="AP17">
        <v>11.070756574629151</v>
      </c>
      <c r="AQ17">
        <v>10.783916814046153</v>
      </c>
      <c r="AR17">
        <v>10.48024948024948</v>
      </c>
      <c r="AS17">
        <v>10.163014756697427</v>
      </c>
      <c r="AT17">
        <v>10.147117296222664</v>
      </c>
      <c r="AU17">
        <v>10.17368759624944</v>
      </c>
      <c r="AV17">
        <v>10.238541945859019</v>
      </c>
      <c r="AW17">
        <v>10.348458920209865</v>
      </c>
      <c r="AX17">
        <v>10.496105717766048</v>
      </c>
      <c r="AY17">
        <v>10.489852031402625</v>
      </c>
      <c r="AZ17">
        <v>10.498627225223629</v>
      </c>
      <c r="BA17">
        <v>10.548120926362502</v>
      </c>
      <c r="BB17">
        <v>10.635373179920578</v>
      </c>
      <c r="BC17">
        <v>10.772378006187006</v>
      </c>
      <c r="BD17">
        <v>10.915337423312883</v>
      </c>
      <c r="BE17">
        <v>11.08661011765842</v>
      </c>
      <c r="BF17">
        <v>11.289658014009065</v>
      </c>
      <c r="BG17">
        <v>11.513522803618581</v>
      </c>
      <c r="BH17">
        <v>11.775052071279795</v>
      </c>
      <c r="BI17">
        <v>12.075552431309026</v>
      </c>
      <c r="BJ17">
        <v>12.393414815151377</v>
      </c>
      <c r="BK17">
        <v>12.731971930457256</v>
      </c>
      <c r="BL17">
        <v>13.125373134328358</v>
      </c>
      <c r="BM17">
        <v>13.561158018132986</v>
      </c>
    </row>
    <row r="18" spans="1:65" x14ac:dyDescent="0.2">
      <c r="A18" t="s">
        <v>286</v>
      </c>
      <c r="B18" t="s">
        <v>287</v>
      </c>
      <c r="C18" t="s">
        <v>260</v>
      </c>
      <c r="D18" t="s">
        <v>261</v>
      </c>
      <c r="E18">
        <v>14.067773221011773</v>
      </c>
      <c r="F18">
        <v>14.121172768592977</v>
      </c>
      <c r="G18">
        <v>14.119627938590973</v>
      </c>
      <c r="H18">
        <v>14.080102862461629</v>
      </c>
      <c r="I18">
        <v>14.021098242782468</v>
      </c>
      <c r="J18">
        <v>13.954987552782841</v>
      </c>
      <c r="K18">
        <v>13.79103429605239</v>
      </c>
      <c r="L18">
        <v>13.619836190012599</v>
      </c>
      <c r="M18">
        <v>13.455720064491212</v>
      </c>
      <c r="N18">
        <v>13.305194889191647</v>
      </c>
      <c r="O18">
        <v>13.169089684108348</v>
      </c>
      <c r="P18">
        <v>13.294038135082445</v>
      </c>
      <c r="Q18">
        <v>13.40828721037397</v>
      </c>
      <c r="R18">
        <v>13.522395795736806</v>
      </c>
      <c r="S18">
        <v>13.649382280089734</v>
      </c>
      <c r="T18">
        <v>13.796474873951261</v>
      </c>
      <c r="U18">
        <v>14.002989913785981</v>
      </c>
      <c r="V18">
        <v>14.219385431739742</v>
      </c>
      <c r="W18">
        <v>14.434521559450115</v>
      </c>
      <c r="X18">
        <v>14.627526369137309</v>
      </c>
      <c r="Y18">
        <v>14.788625592020502</v>
      </c>
      <c r="Z18">
        <v>14.948272450223424</v>
      </c>
      <c r="AA18">
        <v>15.069743909411889</v>
      </c>
      <c r="AB18">
        <v>15.178938500871148</v>
      </c>
      <c r="AC18">
        <v>15.310398428328794</v>
      </c>
      <c r="AD18">
        <v>15.483884277299239</v>
      </c>
      <c r="AE18">
        <v>15.673906298274909</v>
      </c>
      <c r="AF18">
        <v>15.881796123742287</v>
      </c>
      <c r="AG18">
        <v>16.099892123508912</v>
      </c>
      <c r="AH18">
        <v>16.320411488082122</v>
      </c>
      <c r="AI18">
        <v>16.542181626551542</v>
      </c>
      <c r="AJ18">
        <v>16.835770147797636</v>
      </c>
      <c r="AK18">
        <v>17.123354679078165</v>
      </c>
      <c r="AL18">
        <v>17.391764703584808</v>
      </c>
      <c r="AM18">
        <v>17.622648172107375</v>
      </c>
      <c r="AN18">
        <v>17.810715469264025</v>
      </c>
      <c r="AO18">
        <v>17.97862282635506</v>
      </c>
      <c r="AP18">
        <v>18.107591411863197</v>
      </c>
      <c r="AQ18">
        <v>18.212535786227743</v>
      </c>
      <c r="AR18">
        <v>18.319571102537111</v>
      </c>
      <c r="AS18">
        <v>18.450295926627579</v>
      </c>
      <c r="AT18">
        <v>18.550265941357594</v>
      </c>
      <c r="AU18">
        <v>18.667089054518087</v>
      </c>
      <c r="AV18">
        <v>18.803107512216329</v>
      </c>
      <c r="AW18">
        <v>18.953822447361084</v>
      </c>
      <c r="AX18">
        <v>19.120985628449148</v>
      </c>
      <c r="AY18">
        <v>19.155317054116157</v>
      </c>
      <c r="AZ18">
        <v>19.199076566555618</v>
      </c>
      <c r="BA18">
        <v>19.293764335810252</v>
      </c>
      <c r="BB18">
        <v>19.484794132175516</v>
      </c>
      <c r="BC18">
        <v>19.790405321047491</v>
      </c>
      <c r="BD18">
        <v>20.242881551965731</v>
      </c>
      <c r="BE18">
        <v>20.765489298337542</v>
      </c>
      <c r="BF18">
        <v>21.327758981150556</v>
      </c>
      <c r="BG18">
        <v>21.885801100502526</v>
      </c>
      <c r="BH18">
        <v>22.419327384627159</v>
      </c>
      <c r="BI18">
        <v>22.97360951536178</v>
      </c>
      <c r="BJ18">
        <v>23.506486329003202</v>
      </c>
      <c r="BK18">
        <v>24.030352618930774</v>
      </c>
      <c r="BL18">
        <v>24.568482270768573</v>
      </c>
      <c r="BM18">
        <v>25.138661919643418</v>
      </c>
    </row>
    <row r="19" spans="1:65" x14ac:dyDescent="0.2">
      <c r="A19" t="s">
        <v>288</v>
      </c>
      <c r="B19" t="s">
        <v>289</v>
      </c>
      <c r="C19" t="s">
        <v>260</v>
      </c>
      <c r="D19" t="s">
        <v>261</v>
      </c>
      <c r="E19">
        <v>18.519608578811347</v>
      </c>
      <c r="F19">
        <v>18.923135293752257</v>
      </c>
      <c r="G19">
        <v>19.332589626260148</v>
      </c>
      <c r="H19">
        <v>19.750158746985971</v>
      </c>
      <c r="I19">
        <v>20.175688383672931</v>
      </c>
      <c r="J19">
        <v>20.609061658575126</v>
      </c>
      <c r="K19">
        <v>21.113900485591053</v>
      </c>
      <c r="L19">
        <v>21.594317278078044</v>
      </c>
      <c r="M19">
        <v>22.037622685860942</v>
      </c>
      <c r="N19">
        <v>22.422747075239382</v>
      </c>
      <c r="O19">
        <v>22.737076716053696</v>
      </c>
      <c r="P19">
        <v>23.126504480431368</v>
      </c>
      <c r="Q19">
        <v>23.411773993141804</v>
      </c>
      <c r="R19">
        <v>23.6045061692625</v>
      </c>
      <c r="S19">
        <v>23.720666556245593</v>
      </c>
      <c r="T19">
        <v>23.768359416586822</v>
      </c>
      <c r="U19">
        <v>23.982473344896384</v>
      </c>
      <c r="V19">
        <v>24.141724446859556</v>
      </c>
      <c r="W19">
        <v>24.188866027114827</v>
      </c>
      <c r="X19">
        <v>24.032849565483591</v>
      </c>
      <c r="Y19">
        <v>23.638135723315408</v>
      </c>
      <c r="Z19">
        <v>23.198567857047692</v>
      </c>
      <c r="AA19">
        <v>22.535346213015504</v>
      </c>
      <c r="AB19">
        <v>21.804327584054477</v>
      </c>
      <c r="AC19">
        <v>21.212102133021311</v>
      </c>
      <c r="AD19">
        <v>20.86701312172686</v>
      </c>
      <c r="AE19">
        <v>20.86979639763387</v>
      </c>
      <c r="AF19">
        <v>21.067795145247629</v>
      </c>
      <c r="AG19">
        <v>21.379666579867706</v>
      </c>
      <c r="AH19">
        <v>21.679967208887469</v>
      </c>
      <c r="AI19">
        <v>21.895615269487685</v>
      </c>
      <c r="AJ19">
        <v>22.187671167642456</v>
      </c>
      <c r="AK19">
        <v>22.4119485581889</v>
      </c>
      <c r="AL19">
        <v>22.566603350181449</v>
      </c>
      <c r="AM19">
        <v>22.645597342244535</v>
      </c>
      <c r="AN19">
        <v>22.64008285454381</v>
      </c>
      <c r="AO19">
        <v>22.733671041939782</v>
      </c>
      <c r="AP19">
        <v>22.739032085131978</v>
      </c>
      <c r="AQ19">
        <v>22.699283831140793</v>
      </c>
      <c r="AR19">
        <v>22.674625096468244</v>
      </c>
      <c r="AS19">
        <v>22.704680529787911</v>
      </c>
      <c r="AT19">
        <v>22.865002167119936</v>
      </c>
      <c r="AU19">
        <v>23.048949958142646</v>
      </c>
      <c r="AV19">
        <v>23.270279718440221</v>
      </c>
      <c r="AW19">
        <v>23.543976206877083</v>
      </c>
      <c r="AX19">
        <v>23.878966753699867</v>
      </c>
      <c r="AY19">
        <v>24.340067641794818</v>
      </c>
      <c r="AZ19">
        <v>24.856259372017185</v>
      </c>
      <c r="BA19">
        <v>25.395966480216604</v>
      </c>
      <c r="BB19">
        <v>25.910515885230158</v>
      </c>
      <c r="BC19">
        <v>26.373860988558018</v>
      </c>
      <c r="BD19">
        <v>26.77514212483656</v>
      </c>
      <c r="BE19">
        <v>27.13002419188247</v>
      </c>
      <c r="BF19">
        <v>27.45979265566821</v>
      </c>
      <c r="BG19">
        <v>27.781233869434995</v>
      </c>
      <c r="BH19">
        <v>28.103532845727653</v>
      </c>
      <c r="BI19">
        <v>28.256258557331233</v>
      </c>
      <c r="BJ19">
        <v>28.372792611750441</v>
      </c>
      <c r="BK19">
        <v>28.487892318885066</v>
      </c>
      <c r="BL19">
        <v>28.658179234270055</v>
      </c>
      <c r="BM19">
        <v>28.928736679166988</v>
      </c>
    </row>
    <row r="20" spans="1:65" x14ac:dyDescent="0.2">
      <c r="A20" t="s">
        <v>290</v>
      </c>
      <c r="B20" t="s">
        <v>291</v>
      </c>
      <c r="C20" t="s">
        <v>260</v>
      </c>
      <c r="D20" t="s">
        <v>261</v>
      </c>
      <c r="E20">
        <v>9.774088840524664</v>
      </c>
      <c r="F20">
        <v>9.8071480740777179</v>
      </c>
      <c r="G20">
        <v>9.8859243185994448</v>
      </c>
      <c r="H20">
        <v>9.9813959928800031</v>
      </c>
      <c r="I20">
        <v>10.055907840920012</v>
      </c>
      <c r="J20">
        <v>10.091578010110048</v>
      </c>
      <c r="K20">
        <v>10.194291652134821</v>
      </c>
      <c r="L20">
        <v>10.254732050254427</v>
      </c>
      <c r="M20">
        <v>10.273324367497711</v>
      </c>
      <c r="N20">
        <v>10.24843691982325</v>
      </c>
      <c r="O20">
        <v>10.179870359475714</v>
      </c>
      <c r="P20">
        <v>10.092656166686421</v>
      </c>
      <c r="Q20">
        <v>9.940373844216035</v>
      </c>
      <c r="R20">
        <v>9.7451722799603271</v>
      </c>
      <c r="S20">
        <v>9.5367696456813924</v>
      </c>
      <c r="T20">
        <v>9.333218218584225</v>
      </c>
      <c r="U20">
        <v>9.1909966484169097</v>
      </c>
      <c r="V20">
        <v>9.0553148474734773</v>
      </c>
      <c r="W20">
        <v>8.9047779175677331</v>
      </c>
      <c r="X20">
        <v>8.7081033521797266</v>
      </c>
      <c r="Y20">
        <v>8.4580119261356366</v>
      </c>
      <c r="Z20">
        <v>8.2594055891189022</v>
      </c>
      <c r="AA20">
        <v>8.0232031002960511</v>
      </c>
      <c r="AB20">
        <v>7.7791690778839824</v>
      </c>
      <c r="AC20">
        <v>7.5613552285637766</v>
      </c>
      <c r="AD20">
        <v>7.3879554409852579</v>
      </c>
      <c r="AE20">
        <v>7.3184096262158365</v>
      </c>
      <c r="AF20">
        <v>7.2672755420318413</v>
      </c>
      <c r="AG20">
        <v>7.2553023549788556</v>
      </c>
      <c r="AH20">
        <v>7.3158152799769685</v>
      </c>
      <c r="AI20">
        <v>7.4670252175171541</v>
      </c>
      <c r="AJ20">
        <v>7.6900389144207733</v>
      </c>
      <c r="AK20">
        <v>7.9634891066227551</v>
      </c>
      <c r="AL20">
        <v>8.2486317094818915</v>
      </c>
      <c r="AM20">
        <v>8.5009337305530259</v>
      </c>
      <c r="AN20">
        <v>8.6997836804325281</v>
      </c>
      <c r="AO20">
        <v>8.8975783408033813</v>
      </c>
      <c r="AP20">
        <v>9.0273368409083172</v>
      </c>
      <c r="AQ20">
        <v>9.1143882806023058</v>
      </c>
      <c r="AR20">
        <v>9.1956136608868029</v>
      </c>
      <c r="AS20">
        <v>9.2852047868495937</v>
      </c>
      <c r="AT20">
        <v>9.5075344936998896</v>
      </c>
      <c r="AU20">
        <v>9.7316911019243779</v>
      </c>
      <c r="AV20">
        <v>9.8987087080385887</v>
      </c>
      <c r="AW20">
        <v>9.9315686328712065</v>
      </c>
      <c r="AX20">
        <v>9.8026740886404884</v>
      </c>
      <c r="AY20">
        <v>9.6043712075699972</v>
      </c>
      <c r="AZ20">
        <v>9.2958475172949004</v>
      </c>
      <c r="BA20">
        <v>8.9339132300406607</v>
      </c>
      <c r="BB20">
        <v>8.5825796667367751</v>
      </c>
      <c r="BC20">
        <v>8.2763868430167538</v>
      </c>
      <c r="BD20">
        <v>8.129285969397273</v>
      </c>
      <c r="BE20">
        <v>8.013950350446521</v>
      </c>
      <c r="BF20">
        <v>7.947810694054831</v>
      </c>
      <c r="BG20">
        <v>7.9507823091861791</v>
      </c>
      <c r="BH20">
        <v>8.0355223284762918</v>
      </c>
      <c r="BI20">
        <v>8.215900425570597</v>
      </c>
      <c r="BJ20">
        <v>8.4692668265453754</v>
      </c>
      <c r="BK20">
        <v>8.7955724684485386</v>
      </c>
      <c r="BL20">
        <v>9.1944530842489556</v>
      </c>
      <c r="BM20">
        <v>9.6663686992694906</v>
      </c>
    </row>
    <row r="21" spans="1:65" x14ac:dyDescent="0.2">
      <c r="A21" t="s">
        <v>292</v>
      </c>
      <c r="B21" t="s">
        <v>293</v>
      </c>
      <c r="C21" t="s">
        <v>260</v>
      </c>
      <c r="D21" t="s">
        <v>261</v>
      </c>
      <c r="E21">
        <v>5.5129897067767182</v>
      </c>
      <c r="F21">
        <v>5.5926345725416837</v>
      </c>
      <c r="G21">
        <v>5.6635762248587822</v>
      </c>
      <c r="H21">
        <v>5.7184673886247923</v>
      </c>
      <c r="I21">
        <v>5.7460559131839046</v>
      </c>
      <c r="J21">
        <v>5.7415061278480151</v>
      </c>
      <c r="K21">
        <v>5.8144078698355885</v>
      </c>
      <c r="L21">
        <v>5.8489925682344488</v>
      </c>
      <c r="M21">
        <v>5.8511490321939466</v>
      </c>
      <c r="N21">
        <v>5.8293871576296823</v>
      </c>
      <c r="O21">
        <v>5.7891074195958856</v>
      </c>
      <c r="P21">
        <v>5.9561552812153176</v>
      </c>
      <c r="Q21">
        <v>6.1001978244241162</v>
      </c>
      <c r="R21">
        <v>6.2204257285180846</v>
      </c>
      <c r="S21">
        <v>6.3138893678453281</v>
      </c>
      <c r="T21">
        <v>6.3772565458260484</v>
      </c>
      <c r="U21">
        <v>6.3416637213371345</v>
      </c>
      <c r="V21">
        <v>6.2818524597079568</v>
      </c>
      <c r="W21">
        <v>6.2044816901202102</v>
      </c>
      <c r="X21">
        <v>6.1144327656735866</v>
      </c>
      <c r="Y21">
        <v>6.0129901202616463</v>
      </c>
      <c r="Z21">
        <v>6.0128831359416175</v>
      </c>
      <c r="AA21">
        <v>5.9906698984602986</v>
      </c>
      <c r="AB21">
        <v>5.9481393678782473</v>
      </c>
      <c r="AC21">
        <v>5.8880532308482652</v>
      </c>
      <c r="AD21">
        <v>5.8124822806578251</v>
      </c>
      <c r="AE21">
        <v>5.8051837839439306</v>
      </c>
      <c r="AF21">
        <v>5.7788845817549381</v>
      </c>
      <c r="AG21">
        <v>5.7344216740031166</v>
      </c>
      <c r="AH21">
        <v>5.6699012260646153</v>
      </c>
      <c r="AI21">
        <v>5.5859471377788443</v>
      </c>
      <c r="AJ21">
        <v>5.6177955468977938</v>
      </c>
      <c r="AK21">
        <v>5.6109982803741056</v>
      </c>
      <c r="AL21">
        <v>5.5680141249735451</v>
      </c>
      <c r="AM21">
        <v>5.4932876861584692</v>
      </c>
      <c r="AN21">
        <v>5.3894256248352717</v>
      </c>
      <c r="AO21">
        <v>5.4351900731763481</v>
      </c>
      <c r="AP21">
        <v>5.4529404790835949</v>
      </c>
      <c r="AQ21">
        <v>5.4351952468624081</v>
      </c>
      <c r="AR21">
        <v>5.3746202431119956</v>
      </c>
      <c r="AS21">
        <v>5.2673225176533736</v>
      </c>
      <c r="AT21">
        <v>5.1433090777923507</v>
      </c>
      <c r="AU21">
        <v>4.9966556227285537</v>
      </c>
      <c r="AV21">
        <v>4.8342664334501757</v>
      </c>
      <c r="AW21">
        <v>4.6623249005027461</v>
      </c>
      <c r="AX21">
        <v>4.485549547447568</v>
      </c>
      <c r="AY21">
        <v>4.4076170035102145</v>
      </c>
      <c r="AZ21">
        <v>4.3306538257668779</v>
      </c>
      <c r="BA21">
        <v>4.2544412894376178</v>
      </c>
      <c r="BB21">
        <v>4.1772167418340604</v>
      </c>
      <c r="BC21">
        <v>4.1004019736033399</v>
      </c>
      <c r="BD21">
        <v>4.0573049221073978</v>
      </c>
      <c r="BE21">
        <v>4.0101522425493519</v>
      </c>
      <c r="BF21">
        <v>3.9742246086552866</v>
      </c>
      <c r="BG21">
        <v>3.9683728846501549</v>
      </c>
      <c r="BH21">
        <v>4.000974788892818</v>
      </c>
      <c r="BI21">
        <v>4.0825545580231362</v>
      </c>
      <c r="BJ21">
        <v>4.184571411099177</v>
      </c>
      <c r="BK21">
        <v>4.3002488316216523</v>
      </c>
      <c r="BL21">
        <v>4.421911215450864</v>
      </c>
      <c r="BM21">
        <v>4.5450289764326302</v>
      </c>
    </row>
    <row r="22" spans="1:65" x14ac:dyDescent="0.2">
      <c r="A22" t="s">
        <v>294</v>
      </c>
      <c r="B22" t="s">
        <v>295</v>
      </c>
      <c r="C22" t="s">
        <v>260</v>
      </c>
      <c r="D22" t="s">
        <v>261</v>
      </c>
      <c r="E22">
        <v>18.376221914996968</v>
      </c>
      <c r="F22">
        <v>18.725635373490167</v>
      </c>
      <c r="G22">
        <v>19.032770570729063</v>
      </c>
      <c r="H22">
        <v>19.309238622593519</v>
      </c>
      <c r="I22">
        <v>19.574140730943732</v>
      </c>
      <c r="J22">
        <v>19.840307135936115</v>
      </c>
      <c r="K22">
        <v>20.216866140461647</v>
      </c>
      <c r="L22">
        <v>20.566460576986135</v>
      </c>
      <c r="M22">
        <v>20.879358009142567</v>
      </c>
      <c r="N22">
        <v>21.1373210826088</v>
      </c>
      <c r="O22">
        <v>21.331065117402201</v>
      </c>
      <c r="P22">
        <v>21.620545030400184</v>
      </c>
      <c r="Q22">
        <v>21.81884986777839</v>
      </c>
      <c r="R22">
        <v>21.942320111678075</v>
      </c>
      <c r="S22">
        <v>22.013085767091408</v>
      </c>
      <c r="T22">
        <v>22.042874745746214</v>
      </c>
      <c r="U22">
        <v>22.229204464648337</v>
      </c>
      <c r="V22">
        <v>22.385373588242704</v>
      </c>
      <c r="W22">
        <v>22.459182734835519</v>
      </c>
      <c r="X22">
        <v>22.368835449886863</v>
      </c>
      <c r="Y22">
        <v>22.082779586516068</v>
      </c>
      <c r="Z22">
        <v>21.821883307423001</v>
      </c>
      <c r="AA22">
        <v>21.375577127178289</v>
      </c>
      <c r="AB22">
        <v>20.876987168916429</v>
      </c>
      <c r="AC22">
        <v>20.50631495293468</v>
      </c>
      <c r="AD22">
        <v>20.35982788947571</v>
      </c>
      <c r="AE22">
        <v>20.574474493031335</v>
      </c>
      <c r="AF22">
        <v>20.96923554429716</v>
      </c>
      <c r="AG22">
        <v>21.467494076727728</v>
      </c>
      <c r="AH22">
        <v>21.949944156083408</v>
      </c>
      <c r="AI22">
        <v>22.34788769194116</v>
      </c>
      <c r="AJ22">
        <v>22.795714957607949</v>
      </c>
      <c r="AK22">
        <v>23.1656394078238</v>
      </c>
      <c r="AL22">
        <v>23.480324172069732</v>
      </c>
      <c r="AM22">
        <v>23.774905055831017</v>
      </c>
      <c r="AN22">
        <v>24.068507801407868</v>
      </c>
      <c r="AO22">
        <v>24.468628809473962</v>
      </c>
      <c r="AP22">
        <v>24.838741874059998</v>
      </c>
      <c r="AQ22">
        <v>25.175614415606219</v>
      </c>
      <c r="AR22">
        <v>25.471573183722089</v>
      </c>
      <c r="AS22">
        <v>25.723777205386465</v>
      </c>
      <c r="AT22">
        <v>25.946305072077436</v>
      </c>
      <c r="AU22">
        <v>26.127774520417251</v>
      </c>
      <c r="AV22">
        <v>26.266177918410271</v>
      </c>
      <c r="AW22">
        <v>26.349116329536493</v>
      </c>
      <c r="AX22">
        <v>26.374856179283295</v>
      </c>
      <c r="AY22">
        <v>26.399941602547518</v>
      </c>
      <c r="AZ22">
        <v>26.336516687998422</v>
      </c>
      <c r="BA22">
        <v>26.24866169816713</v>
      </c>
      <c r="BB22">
        <v>26.233115351591785</v>
      </c>
      <c r="BC22">
        <v>26.350222093740484</v>
      </c>
      <c r="BD22">
        <v>26.556629583603875</v>
      </c>
      <c r="BE22">
        <v>26.872331995752784</v>
      </c>
      <c r="BF22">
        <v>27.25649897685588</v>
      </c>
      <c r="BG22">
        <v>27.637630895231556</v>
      </c>
      <c r="BH22">
        <v>27.974285102742652</v>
      </c>
      <c r="BI22">
        <v>28.434376235676396</v>
      </c>
      <c r="BJ22">
        <v>28.866476596566308</v>
      </c>
      <c r="BK22">
        <v>29.286103818760623</v>
      </c>
      <c r="BL22">
        <v>29.727849926199774</v>
      </c>
      <c r="BM22">
        <v>30.220835682502205</v>
      </c>
    </row>
    <row r="23" spans="1:65" x14ac:dyDescent="0.2">
      <c r="A23" t="s">
        <v>296</v>
      </c>
      <c r="B23" t="s">
        <v>297</v>
      </c>
      <c r="C23" t="s">
        <v>260</v>
      </c>
      <c r="D23" t="s">
        <v>261</v>
      </c>
      <c r="E23">
        <v>8.8958264271637404</v>
      </c>
      <c r="F23">
        <v>8.8939140124968805</v>
      </c>
      <c r="G23">
        <v>8.8450864379744178</v>
      </c>
      <c r="H23">
        <v>8.7486736136595749</v>
      </c>
      <c r="I23">
        <v>8.6031735985851352</v>
      </c>
      <c r="J23">
        <v>8.4095285929938282</v>
      </c>
      <c r="K23">
        <v>8.5640429071364608</v>
      </c>
      <c r="L23">
        <v>8.6725607256398352</v>
      </c>
      <c r="M23">
        <v>8.7393967529196761</v>
      </c>
      <c r="N23">
        <v>8.7686989579658476</v>
      </c>
      <c r="O23">
        <v>8.7641071512884245</v>
      </c>
      <c r="P23">
        <v>8.8646280968543874</v>
      </c>
      <c r="Q23">
        <v>8.9243812972440377</v>
      </c>
      <c r="R23">
        <v>8.9441903380112073</v>
      </c>
      <c r="S23">
        <v>8.9238862590170633</v>
      </c>
      <c r="T23">
        <v>8.8644533527955449</v>
      </c>
      <c r="U23">
        <v>8.876751784349711</v>
      </c>
      <c r="V23">
        <v>8.8453861001887066</v>
      </c>
      <c r="W23">
        <v>8.7779682545322117</v>
      </c>
      <c r="X23">
        <v>8.6801477757795062</v>
      </c>
      <c r="Y23">
        <v>8.556853189526116</v>
      </c>
      <c r="Z23">
        <v>8.4977088764598339</v>
      </c>
      <c r="AA23">
        <v>8.4072756527095152</v>
      </c>
      <c r="AB23">
        <v>8.2895511533290698</v>
      </c>
      <c r="AC23">
        <v>8.1485897760428454</v>
      </c>
      <c r="AD23">
        <v>7.9880207418636244</v>
      </c>
      <c r="AE23">
        <v>7.9152011845371097</v>
      </c>
      <c r="AF23">
        <v>7.8200704156008412</v>
      </c>
      <c r="AG23">
        <v>7.7061062102187536</v>
      </c>
      <c r="AH23">
        <v>7.5756908351772765</v>
      </c>
      <c r="AI23">
        <v>7.4322118775904711</v>
      </c>
      <c r="AJ23">
        <v>7.3195375677206309</v>
      </c>
      <c r="AK23">
        <v>7.1940838523586628</v>
      </c>
      <c r="AL23">
        <v>7.0623984518659171</v>
      </c>
      <c r="AM23">
        <v>6.9300233101033921</v>
      </c>
      <c r="AN23">
        <v>6.8006977553373673</v>
      </c>
      <c r="AO23">
        <v>6.7121098516166438</v>
      </c>
      <c r="AP23">
        <v>6.6154267094495438</v>
      </c>
      <c r="AQ23">
        <v>6.5142432985914249</v>
      </c>
      <c r="AR23">
        <v>6.4122665591635295</v>
      </c>
      <c r="AS23">
        <v>6.3121313607470073</v>
      </c>
      <c r="AT23">
        <v>6.2540128635767145</v>
      </c>
      <c r="AU23">
        <v>6.1880851034573574</v>
      </c>
      <c r="AV23">
        <v>6.1222955770466836</v>
      </c>
      <c r="AW23">
        <v>6.0656314747900009</v>
      </c>
      <c r="AX23">
        <v>6.0223737413097123</v>
      </c>
      <c r="AY23">
        <v>6.0509213512238711</v>
      </c>
      <c r="AZ23">
        <v>6.0811563906385064</v>
      </c>
      <c r="BA23">
        <v>6.105624549654558</v>
      </c>
      <c r="BB23">
        <v>6.1139276931155093</v>
      </c>
      <c r="BC23">
        <v>6.1028767482872972</v>
      </c>
      <c r="BD23">
        <v>6.1050035247321359</v>
      </c>
      <c r="BE23">
        <v>6.0876831630639705</v>
      </c>
      <c r="BF23">
        <v>6.0597167367094418</v>
      </c>
      <c r="BG23">
        <v>6.0308331771552934</v>
      </c>
      <c r="BH23">
        <v>6.00670806137519</v>
      </c>
      <c r="BI23">
        <v>6.0030072375412189</v>
      </c>
      <c r="BJ23">
        <v>5.9976053784847041</v>
      </c>
      <c r="BK23">
        <v>5.9920535272454849</v>
      </c>
      <c r="BL23">
        <v>5.9873630950160992</v>
      </c>
      <c r="BM23">
        <v>5.9851199847486392</v>
      </c>
    </row>
    <row r="24" spans="1:65" x14ac:dyDescent="0.2">
      <c r="A24" t="s">
        <v>298</v>
      </c>
      <c r="B24" t="s">
        <v>299</v>
      </c>
      <c r="C24" t="s">
        <v>260</v>
      </c>
      <c r="D24" t="s">
        <v>261</v>
      </c>
      <c r="E24">
        <v>4.1378882037792621</v>
      </c>
      <c r="F24">
        <v>4.2747366723087517</v>
      </c>
      <c r="G24">
        <v>4.3865739777559645</v>
      </c>
      <c r="H24">
        <v>4.4750751499416852</v>
      </c>
      <c r="I24">
        <v>4.5429544574765623</v>
      </c>
      <c r="J24">
        <v>4.5925940953111137</v>
      </c>
      <c r="K24">
        <v>4.748304857904861</v>
      </c>
      <c r="L24">
        <v>4.8814484780603502</v>
      </c>
      <c r="M24">
        <v>4.9905221145009957</v>
      </c>
      <c r="N24">
        <v>5.0740293012226854</v>
      </c>
      <c r="O24">
        <v>5.1324575352653108</v>
      </c>
      <c r="P24">
        <v>5.2896325095696719</v>
      </c>
      <c r="Q24">
        <v>5.4173275450006972</v>
      </c>
      <c r="R24">
        <v>5.5179736527067869</v>
      </c>
      <c r="S24">
        <v>5.5955090274616905</v>
      </c>
      <c r="T24">
        <v>5.6522293173998612</v>
      </c>
      <c r="U24">
        <v>5.8148700601547727</v>
      </c>
      <c r="V24">
        <v>5.9518334672544171</v>
      </c>
      <c r="W24">
        <v>6.0623534010946045</v>
      </c>
      <c r="X24">
        <v>6.1449678236177707</v>
      </c>
      <c r="Y24">
        <v>6.1998091618337394</v>
      </c>
      <c r="Z24">
        <v>6.3441295706196037</v>
      </c>
      <c r="AA24">
        <v>6.4599865370872838</v>
      </c>
      <c r="AB24">
        <v>6.5491175014287109</v>
      </c>
      <c r="AC24">
        <v>6.6136080519889697</v>
      </c>
      <c r="AD24">
        <v>6.6544362477122947</v>
      </c>
      <c r="AE24">
        <v>6.7099858330919817</v>
      </c>
      <c r="AF24">
        <v>6.7358170212839754</v>
      </c>
      <c r="AG24">
        <v>6.7327072738596989</v>
      </c>
      <c r="AH24">
        <v>6.6995767025615232</v>
      </c>
      <c r="AI24">
        <v>6.6369791004612377</v>
      </c>
      <c r="AJ24">
        <v>6.5901918728571136</v>
      </c>
      <c r="AK24">
        <v>6.510832961348954</v>
      </c>
      <c r="AL24">
        <v>6.4041281866058091</v>
      </c>
      <c r="AM24">
        <v>6.2738819914138713</v>
      </c>
      <c r="AN24">
        <v>6.1245347725800121</v>
      </c>
      <c r="AO24">
        <v>6.0290435595385627</v>
      </c>
      <c r="AP24">
        <v>5.9093139085714421</v>
      </c>
      <c r="AQ24">
        <v>5.7731022345661218</v>
      </c>
      <c r="AR24">
        <v>5.6279517360363744</v>
      </c>
      <c r="AS24">
        <v>5.4787610415526844</v>
      </c>
      <c r="AT24">
        <v>5.4083719199459139</v>
      </c>
      <c r="AU24">
        <v>5.3254650189869341</v>
      </c>
      <c r="AV24">
        <v>5.2336316229761177</v>
      </c>
      <c r="AW24">
        <v>5.1368078845243792</v>
      </c>
      <c r="AX24">
        <v>5.0371389242810007</v>
      </c>
      <c r="AY24">
        <v>5.0111940351479927</v>
      </c>
      <c r="AZ24">
        <v>4.9757885097177006</v>
      </c>
      <c r="BA24">
        <v>4.9310029757983687</v>
      </c>
      <c r="BB24">
        <v>4.8754861718644404</v>
      </c>
      <c r="BC24">
        <v>4.8099274170221546</v>
      </c>
      <c r="BD24">
        <v>4.7923743168479245</v>
      </c>
      <c r="BE24">
        <v>4.7620906871150899</v>
      </c>
      <c r="BF24">
        <v>4.7225656624495844</v>
      </c>
      <c r="BG24">
        <v>4.6772938450681192</v>
      </c>
      <c r="BH24">
        <v>4.6289099859099219</v>
      </c>
      <c r="BI24">
        <v>4.6161121295466438</v>
      </c>
      <c r="BJ24">
        <v>4.5957588438936758</v>
      </c>
      <c r="BK24">
        <v>4.5721030872135202</v>
      </c>
      <c r="BL24">
        <v>4.5493561912456739</v>
      </c>
      <c r="BM24">
        <v>4.5304184558567275</v>
      </c>
    </row>
    <row r="25" spans="1:65" x14ac:dyDescent="0.2">
      <c r="A25" t="s">
        <v>300</v>
      </c>
      <c r="B25" t="s">
        <v>301</v>
      </c>
      <c r="C25" t="s">
        <v>260</v>
      </c>
      <c r="D25" t="s">
        <v>261</v>
      </c>
      <c r="E25">
        <v>4.8741119010266392</v>
      </c>
      <c r="F25">
        <v>4.9197924938055166</v>
      </c>
      <c r="G25">
        <v>4.9450693801581131</v>
      </c>
      <c r="H25">
        <v>4.953544672647082</v>
      </c>
      <c r="I25">
        <v>4.9514083141207292</v>
      </c>
      <c r="J25">
        <v>4.9445791018316028</v>
      </c>
      <c r="K25">
        <v>5.0496249189917082</v>
      </c>
      <c r="L25">
        <v>5.1375787275953178</v>
      </c>
      <c r="M25">
        <v>5.205922513143709</v>
      </c>
      <c r="N25">
        <v>5.2522122503071316</v>
      </c>
      <c r="O25">
        <v>5.2784562726938269</v>
      </c>
      <c r="P25">
        <v>5.4228609565145005</v>
      </c>
      <c r="Q25">
        <v>5.5521833721350413</v>
      </c>
      <c r="R25">
        <v>5.6687268852994013</v>
      </c>
      <c r="S25">
        <v>5.7752126505890873</v>
      </c>
      <c r="T25">
        <v>5.8734905322770761</v>
      </c>
      <c r="U25">
        <v>5.9542827306015838</v>
      </c>
      <c r="V25">
        <v>5.9936910257278333</v>
      </c>
      <c r="W25">
        <v>5.9960563433819907</v>
      </c>
      <c r="X25">
        <v>5.9680292596523579</v>
      </c>
      <c r="Y25">
        <v>5.9168196058793896</v>
      </c>
      <c r="Z25">
        <v>5.9277581273241742</v>
      </c>
      <c r="AA25">
        <v>5.9055843851930643</v>
      </c>
      <c r="AB25">
        <v>5.8548006167856581</v>
      </c>
      <c r="AC25">
        <v>5.7814085026097644</v>
      </c>
      <c r="AD25">
        <v>5.6912046352699042</v>
      </c>
      <c r="AE25">
        <v>5.724809859462324</v>
      </c>
      <c r="AF25">
        <v>5.7460283109184358</v>
      </c>
      <c r="AG25">
        <v>5.7552313388507335</v>
      </c>
      <c r="AH25">
        <v>5.7521789499299691</v>
      </c>
      <c r="AI25">
        <v>5.7390673092174893</v>
      </c>
      <c r="AJ25">
        <v>5.8008761011362786</v>
      </c>
      <c r="AK25">
        <v>5.8493454640988638</v>
      </c>
      <c r="AL25">
        <v>5.8872559894879783</v>
      </c>
      <c r="AM25">
        <v>5.9171637662982493</v>
      </c>
      <c r="AN25">
        <v>5.9421903305364152</v>
      </c>
      <c r="AO25">
        <v>6.0665473137501325</v>
      </c>
      <c r="AP25">
        <v>6.1815846795625937</v>
      </c>
      <c r="AQ25">
        <v>6.2915132450261115</v>
      </c>
      <c r="AR25">
        <v>6.400520470237554</v>
      </c>
      <c r="AS25">
        <v>6.5115359661968073</v>
      </c>
      <c r="AT25">
        <v>6.6280844090768163</v>
      </c>
      <c r="AU25">
        <v>6.7318308082827114</v>
      </c>
      <c r="AV25">
        <v>6.827507263334331</v>
      </c>
      <c r="AW25">
        <v>6.9214992352389677</v>
      </c>
      <c r="AX25">
        <v>7.0173778698958911</v>
      </c>
      <c r="AY25">
        <v>7.1568051025166985</v>
      </c>
      <c r="AZ25">
        <v>7.2841906557138678</v>
      </c>
      <c r="BA25">
        <v>7.3944991974419558</v>
      </c>
      <c r="BB25">
        <v>7.4822793774640948</v>
      </c>
      <c r="BC25">
        <v>7.5454325722448461</v>
      </c>
      <c r="BD25">
        <v>7.6370505495598051</v>
      </c>
      <c r="BE25">
        <v>7.7151760820966144</v>
      </c>
      <c r="BF25">
        <v>7.7713316816439324</v>
      </c>
      <c r="BG25">
        <v>7.7929432707754724</v>
      </c>
      <c r="BH25">
        <v>7.7773040664935369</v>
      </c>
      <c r="BI25">
        <v>7.7681300461309251</v>
      </c>
      <c r="BJ25">
        <v>7.7289346103276948</v>
      </c>
      <c r="BK25">
        <v>7.6835412285388784</v>
      </c>
      <c r="BL25">
        <v>7.6626431182391004</v>
      </c>
      <c r="BM25">
        <v>7.6846844094743991</v>
      </c>
    </row>
    <row r="26" spans="1:65" x14ac:dyDescent="0.2">
      <c r="A26" t="s">
        <v>302</v>
      </c>
      <c r="B26" t="s">
        <v>303</v>
      </c>
      <c r="C26" t="s">
        <v>260</v>
      </c>
      <c r="D26" t="s">
        <v>261</v>
      </c>
      <c r="E26">
        <v>11.420129534537594</v>
      </c>
      <c r="F26">
        <v>11.591645125265341</v>
      </c>
      <c r="G26">
        <v>11.780107211353508</v>
      </c>
      <c r="H26">
        <v>11.990398846322533</v>
      </c>
      <c r="I26">
        <v>12.228394115984392</v>
      </c>
      <c r="J26">
        <v>12.500004525203028</v>
      </c>
      <c r="K26">
        <v>12.814236644168286</v>
      </c>
      <c r="L26">
        <v>13.141646994067205</v>
      </c>
      <c r="M26">
        <v>13.485822343021553</v>
      </c>
      <c r="N26">
        <v>13.852058624407832</v>
      </c>
      <c r="O26">
        <v>14.244911117476491</v>
      </c>
      <c r="P26">
        <v>14.656153630574886</v>
      </c>
      <c r="Q26">
        <v>15.057978460441579</v>
      </c>
      <c r="R26">
        <v>15.45316430345961</v>
      </c>
      <c r="S26">
        <v>15.848868836609734</v>
      </c>
      <c r="T26">
        <v>16.249695826873317</v>
      </c>
      <c r="U26">
        <v>16.716225352653506</v>
      </c>
      <c r="V26">
        <v>17.19384843403617</v>
      </c>
      <c r="W26">
        <v>17.618646102549306</v>
      </c>
      <c r="X26">
        <v>17.887707889685952</v>
      </c>
      <c r="Y26">
        <v>17.951580658182849</v>
      </c>
      <c r="Z26">
        <v>17.849001525274939</v>
      </c>
      <c r="AA26">
        <v>17.537207388746396</v>
      </c>
      <c r="AB26">
        <v>17.158277559246748</v>
      </c>
      <c r="AC26">
        <v>16.910168701002945</v>
      </c>
      <c r="AD26">
        <v>16.902229993574259</v>
      </c>
      <c r="AE26">
        <v>17.283266916477988</v>
      </c>
      <c r="AF26">
        <v>17.855644964480177</v>
      </c>
      <c r="AG26">
        <v>18.535946332331804</v>
      </c>
      <c r="AH26">
        <v>19.196964543658481</v>
      </c>
      <c r="AI26">
        <v>19.766498109771241</v>
      </c>
      <c r="AJ26">
        <v>20.452327255939704</v>
      </c>
      <c r="AK26">
        <v>21.041595160081954</v>
      </c>
      <c r="AL26">
        <v>21.56146320639245</v>
      </c>
      <c r="AM26">
        <v>22.056795668896502</v>
      </c>
      <c r="AN26">
        <v>22.552317023616364</v>
      </c>
      <c r="AO26">
        <v>23.067901757945954</v>
      </c>
      <c r="AP26">
        <v>23.555541957919971</v>
      </c>
      <c r="AQ26">
        <v>23.986156033266521</v>
      </c>
      <c r="AR26">
        <v>24.30916398896575</v>
      </c>
      <c r="AS26">
        <v>24.495637871026677</v>
      </c>
      <c r="AT26">
        <v>24.797432857556952</v>
      </c>
      <c r="AU26">
        <v>24.977485041764876</v>
      </c>
      <c r="AV26">
        <v>25.064877390834617</v>
      </c>
      <c r="AW26">
        <v>25.10496999888494</v>
      </c>
      <c r="AX26">
        <v>25.134073572654309</v>
      </c>
      <c r="AY26">
        <v>25.331752727755241</v>
      </c>
      <c r="AZ26">
        <v>25.50334629064211</v>
      </c>
      <c r="BA26">
        <v>25.698840944835517</v>
      </c>
      <c r="BB26">
        <v>25.989908646073424</v>
      </c>
      <c r="BC26">
        <v>26.421146465751296</v>
      </c>
      <c r="BD26">
        <v>27.10646876967779</v>
      </c>
      <c r="BE26">
        <v>27.92075587825753</v>
      </c>
      <c r="BF26">
        <v>28.810482404790861</v>
      </c>
      <c r="BG26">
        <v>29.680890767548103</v>
      </c>
      <c r="BH26">
        <v>30.466615526768514</v>
      </c>
      <c r="BI26">
        <v>31.307286193178204</v>
      </c>
      <c r="BJ26">
        <v>32.034488617242694</v>
      </c>
      <c r="BK26">
        <v>32.651529338568615</v>
      </c>
      <c r="BL26">
        <v>33.175796211411232</v>
      </c>
      <c r="BM26">
        <v>33.621062683716559</v>
      </c>
    </row>
    <row r="27" spans="1:65" x14ac:dyDescent="0.2">
      <c r="A27" t="s">
        <v>304</v>
      </c>
      <c r="B27" t="s">
        <v>305</v>
      </c>
      <c r="C27" t="s">
        <v>260</v>
      </c>
      <c r="D27" t="s">
        <v>261</v>
      </c>
      <c r="E27">
        <v>5.3691794293796553</v>
      </c>
      <c r="F27">
        <v>5.1847249021595747</v>
      </c>
      <c r="G27">
        <v>4.8996648332760397</v>
      </c>
      <c r="H27">
        <v>4.5252469522223047</v>
      </c>
      <c r="I27">
        <v>4.0546079389601797</v>
      </c>
      <c r="J27">
        <v>3.4805945929077424</v>
      </c>
      <c r="K27">
        <v>3.6233856576838157</v>
      </c>
      <c r="L27">
        <v>3.8128911567957218</v>
      </c>
      <c r="M27">
        <v>4.0601160033143806</v>
      </c>
      <c r="N27">
        <v>4.368236718324046</v>
      </c>
      <c r="O27">
        <v>4.7420564084255625</v>
      </c>
      <c r="P27">
        <v>4.6296845476652457</v>
      </c>
      <c r="Q27">
        <v>4.5190038900580323</v>
      </c>
      <c r="R27">
        <v>4.4047610174923415</v>
      </c>
      <c r="S27">
        <v>4.2778669000048613</v>
      </c>
      <c r="T27">
        <v>4.1428451455777564</v>
      </c>
      <c r="U27">
        <v>3.9048753177043531</v>
      </c>
      <c r="V27">
        <v>3.6752712959137077</v>
      </c>
      <c r="W27">
        <v>3.4779469282146938</v>
      </c>
      <c r="X27">
        <v>3.3370032749563809</v>
      </c>
      <c r="Y27">
        <v>3.256841911393904</v>
      </c>
      <c r="Z27">
        <v>3.4664359629082111</v>
      </c>
      <c r="AA27">
        <v>3.6752848467615817</v>
      </c>
      <c r="AB27">
        <v>3.8701238139273877</v>
      </c>
      <c r="AC27">
        <v>4.0239327420689124</v>
      </c>
      <c r="AD27">
        <v>4.1290385254875002</v>
      </c>
      <c r="AE27">
        <v>3.9619828684669338</v>
      </c>
      <c r="AF27">
        <v>3.7849304082461628</v>
      </c>
      <c r="AG27">
        <v>3.6157038579073091</v>
      </c>
      <c r="AH27">
        <v>3.4686256818933434</v>
      </c>
      <c r="AI27">
        <v>3.3509399846432024</v>
      </c>
      <c r="AJ27">
        <v>3.4431906579725906</v>
      </c>
      <c r="AK27">
        <v>3.5166273893689448</v>
      </c>
      <c r="AL27">
        <v>3.5595434504738366</v>
      </c>
      <c r="AM27">
        <v>3.5701254213842648</v>
      </c>
      <c r="AN27">
        <v>3.5644299756629478</v>
      </c>
      <c r="AO27">
        <v>3.6209330146604879</v>
      </c>
      <c r="AP27">
        <v>3.660049165210518</v>
      </c>
      <c r="AQ27">
        <v>3.6699434448786197</v>
      </c>
      <c r="AR27">
        <v>3.6596676452744399</v>
      </c>
      <c r="AS27">
        <v>3.6393913216231719</v>
      </c>
      <c r="AT27">
        <v>3.4856410245684777</v>
      </c>
      <c r="AU27">
        <v>3.3637207484488738</v>
      </c>
      <c r="AV27">
        <v>3.2682641772541334</v>
      </c>
      <c r="AW27">
        <v>3.1857256253061088</v>
      </c>
      <c r="AX27">
        <v>3.1083086400681581</v>
      </c>
      <c r="AY27">
        <v>2.9587769255076899</v>
      </c>
      <c r="AZ27">
        <v>2.8409888712692215</v>
      </c>
      <c r="BA27">
        <v>2.7541379949450411</v>
      </c>
      <c r="BB27">
        <v>2.698893262756239</v>
      </c>
      <c r="BC27">
        <v>2.6798045311717953</v>
      </c>
      <c r="BD27">
        <v>2.7649206684104102</v>
      </c>
      <c r="BE27">
        <v>2.8450476311646176</v>
      </c>
      <c r="BF27">
        <v>2.9176217144387468</v>
      </c>
      <c r="BG27">
        <v>2.979170775929163</v>
      </c>
      <c r="BH27">
        <v>3.0253116635561192</v>
      </c>
      <c r="BI27">
        <v>3.031653589621631</v>
      </c>
      <c r="BJ27">
        <v>3.049770002392044</v>
      </c>
      <c r="BK27">
        <v>3.0980128948278316</v>
      </c>
      <c r="BL27">
        <v>3.1979960112082262</v>
      </c>
      <c r="BM27">
        <v>3.3531022067354899</v>
      </c>
    </row>
    <row r="28" spans="1:65" x14ac:dyDescent="0.2">
      <c r="A28" t="s">
        <v>306</v>
      </c>
      <c r="B28" t="s">
        <v>307</v>
      </c>
      <c r="C28" t="s">
        <v>260</v>
      </c>
      <c r="D28" t="s">
        <v>261</v>
      </c>
      <c r="E28">
        <v>7.0431375209920102</v>
      </c>
      <c r="F28">
        <v>6.8690842833416639</v>
      </c>
      <c r="G28">
        <v>6.7113682046246144</v>
      </c>
      <c r="H28">
        <v>6.6126105028979572</v>
      </c>
      <c r="I28">
        <v>6.5467776922538663</v>
      </c>
      <c r="J28">
        <v>6.4847331313835355</v>
      </c>
      <c r="K28">
        <v>6.3797746212846329</v>
      </c>
      <c r="L28">
        <v>6.2798053527980544</v>
      </c>
      <c r="M28">
        <v>6.2235980030489575</v>
      </c>
      <c r="N28">
        <v>6.1991198503969631</v>
      </c>
      <c r="O28">
        <v>6.212863772390163</v>
      </c>
      <c r="P28">
        <v>6.2784387393028593</v>
      </c>
      <c r="Q28">
        <v>6.3436320084446427</v>
      </c>
      <c r="R28">
        <v>6.4121273490782382</v>
      </c>
      <c r="S28">
        <v>6.4867226564396336</v>
      </c>
      <c r="T28">
        <v>6.5456368727768108</v>
      </c>
      <c r="U28">
        <v>6.6517478911113566</v>
      </c>
      <c r="V28">
        <v>6.7479797934801011</v>
      </c>
      <c r="W28">
        <v>6.8430280528052805</v>
      </c>
      <c r="X28">
        <v>6.9251663385581503</v>
      </c>
      <c r="Y28">
        <v>6.9826863554294558</v>
      </c>
      <c r="Z28">
        <v>6.9863045695555019</v>
      </c>
      <c r="AA28">
        <v>6.9585814937300867</v>
      </c>
      <c r="AB28">
        <v>6.9207600655534396</v>
      </c>
      <c r="AC28">
        <v>6.8777850566189862</v>
      </c>
      <c r="AD28">
        <v>6.8267634346080825</v>
      </c>
      <c r="AE28">
        <v>6.8000848983615985</v>
      </c>
      <c r="AF28">
        <v>6.7715937043777377</v>
      </c>
      <c r="AG28">
        <v>6.7400150325272783</v>
      </c>
      <c r="AH28">
        <v>6.7317461018596232</v>
      </c>
      <c r="AI28">
        <v>6.7451826730383839</v>
      </c>
      <c r="AJ28">
        <v>6.8188927119174219</v>
      </c>
      <c r="AK28">
        <v>6.9157589475173298</v>
      </c>
      <c r="AL28">
        <v>7.0295441250571935</v>
      </c>
      <c r="AM28">
        <v>7.1394844780211963</v>
      </c>
      <c r="AN28">
        <v>7.2486081824368807</v>
      </c>
      <c r="AO28">
        <v>7.4471362246132866</v>
      </c>
      <c r="AP28">
        <v>7.6317370292400195</v>
      </c>
      <c r="AQ28">
        <v>7.8150166112956807</v>
      </c>
      <c r="AR28">
        <v>8.0159190260564372</v>
      </c>
      <c r="AS28">
        <v>8.2445838406567713</v>
      </c>
      <c r="AT28">
        <v>8.3798094604738811</v>
      </c>
      <c r="AU28">
        <v>8.5096602956658405</v>
      </c>
      <c r="AV28">
        <v>8.6147968953765162</v>
      </c>
      <c r="AW28">
        <v>8.6864789348133922</v>
      </c>
      <c r="AX28">
        <v>8.7443016991297142</v>
      </c>
      <c r="AY28">
        <v>8.8221761610823854</v>
      </c>
      <c r="AZ28">
        <v>8.9068970441239479</v>
      </c>
      <c r="BA28">
        <v>8.990960496451109</v>
      </c>
      <c r="BB28">
        <v>9.0652250336542988</v>
      </c>
      <c r="BC28">
        <v>9.124701449860396</v>
      </c>
      <c r="BD28">
        <v>9.2228180328342546</v>
      </c>
      <c r="BE28">
        <v>9.3126026230970389</v>
      </c>
      <c r="BF28">
        <v>9.408099936663227</v>
      </c>
      <c r="BG28">
        <v>9.5177476087143855</v>
      </c>
      <c r="BH28">
        <v>9.6543003311654019</v>
      </c>
      <c r="BI28">
        <v>9.853840202666829</v>
      </c>
      <c r="BJ28">
        <v>10.077241152411077</v>
      </c>
      <c r="BK28">
        <v>10.330038606618489</v>
      </c>
      <c r="BL28">
        <v>10.623346138986287</v>
      </c>
      <c r="BM28">
        <v>10.966699300296582</v>
      </c>
    </row>
    <row r="29" spans="1:65" x14ac:dyDescent="0.2">
      <c r="A29" t="s">
        <v>308</v>
      </c>
      <c r="B29" t="s">
        <v>309</v>
      </c>
      <c r="C29" t="s">
        <v>260</v>
      </c>
      <c r="D29" t="s">
        <v>261</v>
      </c>
      <c r="E29">
        <v>5.8782397146684975</v>
      </c>
      <c r="F29">
        <v>6.0472028553837962</v>
      </c>
      <c r="G29">
        <v>6.2352242849012844</v>
      </c>
      <c r="H29">
        <v>6.4271985162702414</v>
      </c>
      <c r="I29">
        <v>6.6063248011128008</v>
      </c>
      <c r="J29">
        <v>6.7664604190151021</v>
      </c>
      <c r="K29">
        <v>6.9547266917399542</v>
      </c>
      <c r="L29">
        <v>7.0945224348831699</v>
      </c>
      <c r="M29">
        <v>7.2036938380074247</v>
      </c>
      <c r="N29">
        <v>7.3095460542865407</v>
      </c>
      <c r="O29">
        <v>7.4301953463125043</v>
      </c>
      <c r="P29">
        <v>7.6922844762541231</v>
      </c>
      <c r="Q29">
        <v>7.9531236613455558</v>
      </c>
      <c r="R29">
        <v>8.1886757322149535</v>
      </c>
      <c r="S29">
        <v>8.3700388095769682</v>
      </c>
      <c r="T29">
        <v>8.4846849386793401</v>
      </c>
      <c r="U29">
        <v>8.6608659045912848</v>
      </c>
      <c r="V29">
        <v>8.8001490281154737</v>
      </c>
      <c r="W29">
        <v>8.8892852579120003</v>
      </c>
      <c r="X29">
        <v>8.9074242822349063</v>
      </c>
      <c r="Y29">
        <v>8.8492102064725575</v>
      </c>
      <c r="Z29">
        <v>8.6939432708299176</v>
      </c>
      <c r="AA29">
        <v>8.4823557588642622</v>
      </c>
      <c r="AB29">
        <v>8.2608635664369441</v>
      </c>
      <c r="AC29">
        <v>8.0866223330956988</v>
      </c>
      <c r="AD29">
        <v>7.9925578678778182</v>
      </c>
      <c r="AE29">
        <v>8.1222357045201612</v>
      </c>
      <c r="AF29">
        <v>8.3316343778695199</v>
      </c>
      <c r="AG29">
        <v>8.628490047149306</v>
      </c>
      <c r="AH29">
        <v>9.0198757752026832</v>
      </c>
      <c r="AI29">
        <v>9.5081657496919423</v>
      </c>
      <c r="AJ29">
        <v>10.171587530647708</v>
      </c>
      <c r="AK29">
        <v>10.913581964931812</v>
      </c>
      <c r="AL29">
        <v>11.718631464462913</v>
      </c>
      <c r="AM29">
        <v>12.558349285819467</v>
      </c>
      <c r="AN29">
        <v>13.406766104609607</v>
      </c>
      <c r="AO29">
        <v>13.97124394309116</v>
      </c>
      <c r="AP29">
        <v>14.48154562646684</v>
      </c>
      <c r="AQ29">
        <v>14.970648701251967</v>
      </c>
      <c r="AR29">
        <v>15.490883256126223</v>
      </c>
      <c r="AS29">
        <v>16.066381245729318</v>
      </c>
      <c r="AT29">
        <v>16.864916344815878</v>
      </c>
      <c r="AU29">
        <v>17.734084433690679</v>
      </c>
      <c r="AV29">
        <v>18.575399334436128</v>
      </c>
      <c r="AW29">
        <v>19.24020382053034</v>
      </c>
      <c r="AX29">
        <v>19.650993256788773</v>
      </c>
      <c r="AY29">
        <v>19.899448657555084</v>
      </c>
      <c r="AZ29">
        <v>19.916073664506598</v>
      </c>
      <c r="BA29">
        <v>19.816468642239858</v>
      </c>
      <c r="BB29">
        <v>19.764225535762463</v>
      </c>
      <c r="BC29">
        <v>19.856288151507403</v>
      </c>
      <c r="BD29">
        <v>19.947499112609037</v>
      </c>
      <c r="BE29">
        <v>20.081931797421223</v>
      </c>
      <c r="BF29">
        <v>20.216821596515199</v>
      </c>
      <c r="BG29">
        <v>20.368662203866457</v>
      </c>
      <c r="BH29">
        <v>20.604726061301623</v>
      </c>
      <c r="BI29">
        <v>21.540526755644727</v>
      </c>
      <c r="BJ29">
        <v>22.676338779409843</v>
      </c>
      <c r="BK29">
        <v>23.95214663318821</v>
      </c>
      <c r="BL29">
        <v>25.256789143775233</v>
      </c>
      <c r="BM29">
        <v>26.517610945891324</v>
      </c>
    </row>
    <row r="30" spans="1:65" x14ac:dyDescent="0.2">
      <c r="A30" t="s">
        <v>310</v>
      </c>
      <c r="B30" t="s">
        <v>311</v>
      </c>
      <c r="C30" t="s">
        <v>260</v>
      </c>
      <c r="D30" t="s">
        <v>261</v>
      </c>
      <c r="E30">
        <v>13.303153294393983</v>
      </c>
      <c r="F30">
        <v>13.346017506181152</v>
      </c>
      <c r="G30">
        <v>13.33844207328297</v>
      </c>
      <c r="H30">
        <v>13.312902915423845</v>
      </c>
      <c r="I30">
        <v>13.31496822848313</v>
      </c>
      <c r="J30">
        <v>13.368131738169915</v>
      </c>
      <c r="K30">
        <v>13.56834474493915</v>
      </c>
      <c r="L30">
        <v>13.805303976152034</v>
      </c>
      <c r="M30">
        <v>14.052120452897993</v>
      </c>
      <c r="N30">
        <v>14.269799671908187</v>
      </c>
      <c r="O30">
        <v>14.437988203750313</v>
      </c>
      <c r="P30">
        <v>14.663297182959761</v>
      </c>
      <c r="Q30">
        <v>14.841603786406552</v>
      </c>
      <c r="R30">
        <v>15.011160940491649</v>
      </c>
      <c r="S30">
        <v>15.209621428253485</v>
      </c>
      <c r="T30">
        <v>15.445029198319467</v>
      </c>
      <c r="U30">
        <v>15.709252293294668</v>
      </c>
      <c r="V30">
        <v>15.976701899173786</v>
      </c>
      <c r="W30">
        <v>16.185856759227242</v>
      </c>
      <c r="X30">
        <v>16.259529677824009</v>
      </c>
      <c r="Y30">
        <v>16.175791611021054</v>
      </c>
      <c r="Z30">
        <v>15.966660792995043</v>
      </c>
      <c r="AA30">
        <v>15.631470121645735</v>
      </c>
      <c r="AB30">
        <v>15.259514355098187</v>
      </c>
      <c r="AC30">
        <v>14.97129656926162</v>
      </c>
      <c r="AD30">
        <v>14.8352496823906</v>
      </c>
      <c r="AE30">
        <v>14.901353912317294</v>
      </c>
      <c r="AF30">
        <v>15.064066870493953</v>
      </c>
      <c r="AG30">
        <v>15.315823048990012</v>
      </c>
      <c r="AH30">
        <v>15.652167105075204</v>
      </c>
      <c r="AI30">
        <v>16.072420767336602</v>
      </c>
      <c r="AJ30">
        <v>16.646144027407807</v>
      </c>
      <c r="AK30">
        <v>17.283656536171499</v>
      </c>
      <c r="AL30">
        <v>17.920436899412419</v>
      </c>
      <c r="AM30">
        <v>18.462861191451825</v>
      </c>
      <c r="AN30">
        <v>18.858597285067873</v>
      </c>
      <c r="AO30">
        <v>19.237794650141719</v>
      </c>
      <c r="AP30">
        <v>19.447481237812315</v>
      </c>
      <c r="AQ30">
        <v>19.553138852810406</v>
      </c>
      <c r="AR30">
        <v>19.658693873679294</v>
      </c>
      <c r="AS30">
        <v>19.823339556739619</v>
      </c>
      <c r="AT30">
        <v>20.204277408484771</v>
      </c>
      <c r="AU30">
        <v>20.630315080702932</v>
      </c>
      <c r="AV30">
        <v>21.00933438793254</v>
      </c>
      <c r="AW30">
        <v>21.200568173725614</v>
      </c>
      <c r="AX30">
        <v>21.132974155918717</v>
      </c>
      <c r="AY30">
        <v>21.031979972333879</v>
      </c>
      <c r="AZ30">
        <v>20.707659250755004</v>
      </c>
      <c r="BA30">
        <v>20.272421179695545</v>
      </c>
      <c r="BB30">
        <v>19.882661798830263</v>
      </c>
      <c r="BC30">
        <v>19.629072341675982</v>
      </c>
      <c r="BD30">
        <v>19.662503998847082</v>
      </c>
      <c r="BE30">
        <v>19.810997827196989</v>
      </c>
      <c r="BF30">
        <v>20.048969607853891</v>
      </c>
      <c r="BG30">
        <v>20.331363596599971</v>
      </c>
      <c r="BH30">
        <v>20.63400711118587</v>
      </c>
      <c r="BI30">
        <v>20.87117841382841</v>
      </c>
      <c r="BJ30">
        <v>21.210368564289347</v>
      </c>
      <c r="BK30">
        <v>21.73873232020491</v>
      </c>
      <c r="BL30">
        <v>22.432410156253674</v>
      </c>
      <c r="BM30">
        <v>23.191908652741329</v>
      </c>
    </row>
    <row r="31" spans="1:65" x14ac:dyDescent="0.2">
      <c r="A31" t="s">
        <v>312</v>
      </c>
      <c r="B31" t="s">
        <v>313</v>
      </c>
      <c r="C31" t="s">
        <v>260</v>
      </c>
      <c r="D31" t="s">
        <v>261</v>
      </c>
      <c r="E31">
        <v>8.2017911217060764</v>
      </c>
      <c r="F31">
        <v>8.3731753755024325</v>
      </c>
      <c r="G31">
        <v>8.5038814396612565</v>
      </c>
      <c r="H31">
        <v>8.6181670392196708</v>
      </c>
      <c r="I31">
        <v>8.6892635174043402</v>
      </c>
      <c r="J31">
        <v>8.7334637509926587</v>
      </c>
      <c r="K31">
        <v>8.801145354532439</v>
      </c>
      <c r="L31">
        <v>8.8350545667618832</v>
      </c>
      <c r="M31">
        <v>8.846612446833122</v>
      </c>
      <c r="N31">
        <v>8.8365574281067243</v>
      </c>
      <c r="O31">
        <v>8.8344281623715695</v>
      </c>
      <c r="P31">
        <v>9.0120282040647037</v>
      </c>
      <c r="Q31">
        <v>9.1557591623036636</v>
      </c>
      <c r="R31">
        <v>9.2962430778669329</v>
      </c>
      <c r="S31">
        <v>9.422932959559116</v>
      </c>
      <c r="T31">
        <v>9.5456400916883855</v>
      </c>
      <c r="U31">
        <v>9.5691708161939815</v>
      </c>
      <c r="V31">
        <v>9.5599300752451164</v>
      </c>
      <c r="W31">
        <v>9.4928226815176604</v>
      </c>
      <c r="X31">
        <v>9.3641837061167514</v>
      </c>
      <c r="Y31">
        <v>9.1728428302180909</v>
      </c>
      <c r="Z31">
        <v>9.00300875273523</v>
      </c>
      <c r="AA31">
        <v>8.8223637276402354</v>
      </c>
      <c r="AB31">
        <v>8.6214598409720367</v>
      </c>
      <c r="AC31">
        <v>8.4151645454209429</v>
      </c>
      <c r="AD31">
        <v>8.1949295506926134</v>
      </c>
      <c r="AE31">
        <v>8.100729203866047</v>
      </c>
      <c r="AF31">
        <v>8.0024067388688316</v>
      </c>
      <c r="AG31">
        <v>7.9315808193487891</v>
      </c>
      <c r="AH31">
        <v>7.8856043818204631</v>
      </c>
      <c r="AI31">
        <v>7.8801998026389413</v>
      </c>
      <c r="AJ31">
        <v>7.9803603262655729</v>
      </c>
      <c r="AK31">
        <v>8.1246696293975997</v>
      </c>
      <c r="AL31">
        <v>8.2965357345570343</v>
      </c>
      <c r="AM31">
        <v>8.4562457055185849</v>
      </c>
      <c r="AN31">
        <v>8.5698864727891468</v>
      </c>
      <c r="AO31">
        <v>8.2295400958900498</v>
      </c>
      <c r="AP31">
        <v>7.874884082307827</v>
      </c>
      <c r="AQ31">
        <v>7.5521247811554986</v>
      </c>
      <c r="AR31">
        <v>7.2829344733679191</v>
      </c>
      <c r="AS31">
        <v>7.0597861025071591</v>
      </c>
      <c r="AT31">
        <v>6.8686669807539502</v>
      </c>
      <c r="AU31">
        <v>6.6779322841378743</v>
      </c>
      <c r="AV31">
        <v>6.4777407592014473</v>
      </c>
      <c r="AW31">
        <v>6.2659976177804806</v>
      </c>
      <c r="AX31">
        <v>6.0332175529572911</v>
      </c>
      <c r="AY31">
        <v>6.133575647432985</v>
      </c>
      <c r="AZ31">
        <v>6.2468680242357983</v>
      </c>
      <c r="BA31">
        <v>6.3794222119582553</v>
      </c>
      <c r="BB31">
        <v>6.5491531908788012</v>
      </c>
      <c r="BC31">
        <v>6.7633719674609463</v>
      </c>
      <c r="BD31">
        <v>6.7683768406628877</v>
      </c>
      <c r="BE31">
        <v>6.791679268743489</v>
      </c>
      <c r="BF31">
        <v>6.8281846193886606</v>
      </c>
      <c r="BG31">
        <v>6.8838214438466565</v>
      </c>
      <c r="BH31">
        <v>6.9579867142695022</v>
      </c>
      <c r="BI31">
        <v>7.0515894402267785</v>
      </c>
      <c r="BJ31">
        <v>7.1584221343612517</v>
      </c>
      <c r="BK31">
        <v>7.2886789269444918</v>
      </c>
      <c r="BL31">
        <v>7.439310884886452</v>
      </c>
      <c r="BM31">
        <v>7.6126802827184701</v>
      </c>
    </row>
    <row r="32" spans="1:65" x14ac:dyDescent="0.2">
      <c r="A32" t="s">
        <v>314</v>
      </c>
      <c r="B32" t="s">
        <v>315</v>
      </c>
      <c r="C32" t="s">
        <v>260</v>
      </c>
      <c r="D32" t="s">
        <v>261</v>
      </c>
    </row>
    <row r="33" spans="1:65" x14ac:dyDescent="0.2">
      <c r="A33" t="s">
        <v>316</v>
      </c>
      <c r="B33" t="s">
        <v>317</v>
      </c>
      <c r="C33" t="s">
        <v>260</v>
      </c>
      <c r="D33" t="s">
        <v>261</v>
      </c>
      <c r="E33">
        <v>8.3573943244797952</v>
      </c>
      <c r="F33">
        <v>8.2473002560581872</v>
      </c>
      <c r="G33">
        <v>8.0974866776512719</v>
      </c>
      <c r="H33">
        <v>7.9211813595157858</v>
      </c>
      <c r="I33">
        <v>7.7306585210970553</v>
      </c>
      <c r="J33">
        <v>7.5337549152370533</v>
      </c>
      <c r="K33">
        <v>7.4817761223707198</v>
      </c>
      <c r="L33">
        <v>7.4134235817424274</v>
      </c>
      <c r="M33">
        <v>7.333873048049484</v>
      </c>
      <c r="N33">
        <v>7.2477550355971783</v>
      </c>
      <c r="O33">
        <v>7.1584769484461823</v>
      </c>
      <c r="P33">
        <v>7.1821047807160685</v>
      </c>
      <c r="Q33">
        <v>7.1919530138449135</v>
      </c>
      <c r="R33">
        <v>7.1916796599020634</v>
      </c>
      <c r="S33">
        <v>7.1851417231050165</v>
      </c>
      <c r="T33">
        <v>7.1745953758170709</v>
      </c>
      <c r="U33">
        <v>7.2582675701557982</v>
      </c>
      <c r="V33">
        <v>7.3318255435119841</v>
      </c>
      <c r="W33">
        <v>7.3905750880410732</v>
      </c>
      <c r="X33">
        <v>7.4277161684479749</v>
      </c>
      <c r="Y33">
        <v>7.4405881747911327</v>
      </c>
      <c r="Z33">
        <v>7.5583792699335905</v>
      </c>
      <c r="AA33">
        <v>7.661091501680116</v>
      </c>
      <c r="AB33">
        <v>7.756631737997945</v>
      </c>
      <c r="AC33">
        <v>7.8534980291738581</v>
      </c>
      <c r="AD33">
        <v>7.9558471494141108</v>
      </c>
      <c r="AE33">
        <v>8.035400809122013</v>
      </c>
      <c r="AF33">
        <v>8.1085298162891259</v>
      </c>
      <c r="AG33">
        <v>8.1818411337957588</v>
      </c>
      <c r="AH33">
        <v>8.2623207587905796</v>
      </c>
      <c r="AI33">
        <v>8.3532425890415265</v>
      </c>
      <c r="AJ33">
        <v>8.4461890809629363</v>
      </c>
      <c r="AK33">
        <v>8.5378867928119675</v>
      </c>
      <c r="AL33">
        <v>8.6238756474656526</v>
      </c>
      <c r="AM33">
        <v>8.6976598155118552</v>
      </c>
      <c r="AN33">
        <v>8.7565217006156804</v>
      </c>
      <c r="AO33">
        <v>8.8667879441819402</v>
      </c>
      <c r="AP33">
        <v>8.9649550843450871</v>
      </c>
      <c r="AQ33">
        <v>9.0524030247662886</v>
      </c>
      <c r="AR33">
        <v>9.1296292743037561</v>
      </c>
      <c r="AS33">
        <v>9.198703010647888</v>
      </c>
      <c r="AT33">
        <v>9.2885537022727824</v>
      </c>
      <c r="AU33">
        <v>9.3700671554639214</v>
      </c>
      <c r="AV33">
        <v>9.4529214955311893</v>
      </c>
      <c r="AW33">
        <v>9.5477170359999075</v>
      </c>
      <c r="AX33">
        <v>9.6604372075219125</v>
      </c>
      <c r="AY33">
        <v>9.7740237927548037</v>
      </c>
      <c r="AZ33">
        <v>9.8958498075631258</v>
      </c>
      <c r="BA33">
        <v>10.024967022789644</v>
      </c>
      <c r="BB33">
        <v>10.159649284352632</v>
      </c>
      <c r="BC33">
        <v>10.299412133819354</v>
      </c>
      <c r="BD33">
        <v>10.459890047691935</v>
      </c>
      <c r="BE33">
        <v>10.620509775341118</v>
      </c>
      <c r="BF33">
        <v>10.781615769249786</v>
      </c>
      <c r="BG33">
        <v>10.942777594579201</v>
      </c>
      <c r="BH33">
        <v>11.104961631785509</v>
      </c>
      <c r="BI33">
        <v>11.291045757906062</v>
      </c>
      <c r="BJ33">
        <v>11.471730334659714</v>
      </c>
      <c r="BK33">
        <v>11.649803354494811</v>
      </c>
      <c r="BL33">
        <v>11.829611832636076</v>
      </c>
      <c r="BM33">
        <v>12.016092509657733</v>
      </c>
    </row>
    <row r="34" spans="1:65" x14ac:dyDescent="0.2">
      <c r="A34" t="s">
        <v>318</v>
      </c>
      <c r="B34" t="s">
        <v>319</v>
      </c>
      <c r="C34" t="s">
        <v>260</v>
      </c>
      <c r="D34" t="s">
        <v>261</v>
      </c>
      <c r="E34">
        <v>5.8687181124580423</v>
      </c>
      <c r="F34">
        <v>5.9769712302062894</v>
      </c>
      <c r="G34">
        <v>6.0796018868536557</v>
      </c>
      <c r="H34">
        <v>6.1673814330766641</v>
      </c>
      <c r="I34">
        <v>6.228377362079053</v>
      </c>
      <c r="J34">
        <v>6.2589557880630879</v>
      </c>
      <c r="K34">
        <v>6.3043876469705467</v>
      </c>
      <c r="L34">
        <v>6.320218362573919</v>
      </c>
      <c r="M34">
        <v>6.3191196800170877</v>
      </c>
      <c r="N34">
        <v>6.315986297020677</v>
      </c>
      <c r="O34">
        <v>6.3188393013702697</v>
      </c>
      <c r="P34">
        <v>6.3594704022114366</v>
      </c>
      <c r="Q34">
        <v>6.3958421463661193</v>
      </c>
      <c r="R34">
        <v>6.4275701367788898</v>
      </c>
      <c r="S34">
        <v>6.4530578596731027</v>
      </c>
      <c r="T34">
        <v>6.4722429542230886</v>
      </c>
      <c r="U34">
        <v>6.5189063986417386</v>
      </c>
      <c r="V34">
        <v>6.555840815601738</v>
      </c>
      <c r="W34">
        <v>6.5829172277056172</v>
      </c>
      <c r="X34">
        <v>6.5989511427445624</v>
      </c>
      <c r="Y34">
        <v>6.6051297443727686</v>
      </c>
      <c r="Z34">
        <v>6.6378566261941456</v>
      </c>
      <c r="AA34">
        <v>6.6563666912061503</v>
      </c>
      <c r="AB34">
        <v>6.6680153660702031</v>
      </c>
      <c r="AC34">
        <v>6.6810834248173219</v>
      </c>
      <c r="AD34">
        <v>6.7010044089002356</v>
      </c>
      <c r="AE34">
        <v>6.7671802590199341</v>
      </c>
      <c r="AF34">
        <v>6.829118233793297</v>
      </c>
      <c r="AG34">
        <v>6.891074870119013</v>
      </c>
      <c r="AH34">
        <v>6.9586574798986058</v>
      </c>
      <c r="AI34">
        <v>7.0349763674989072</v>
      </c>
      <c r="AJ34">
        <v>7.1654743274171286</v>
      </c>
      <c r="AK34">
        <v>7.2990258111092139</v>
      </c>
      <c r="AL34">
        <v>7.4259127295133549</v>
      </c>
      <c r="AM34">
        <v>7.5333713614620823</v>
      </c>
      <c r="AN34">
        <v>7.6174968641377916</v>
      </c>
      <c r="AO34">
        <v>7.7264077401094378</v>
      </c>
      <c r="AP34">
        <v>7.8125652835416002</v>
      </c>
      <c r="AQ34">
        <v>7.8914523278604207</v>
      </c>
      <c r="AR34">
        <v>7.9832906804167862</v>
      </c>
      <c r="AS34">
        <v>8.0990329371807412</v>
      </c>
      <c r="AT34">
        <v>8.2660300141623697</v>
      </c>
      <c r="AU34">
        <v>8.4522491242030782</v>
      </c>
      <c r="AV34">
        <v>8.6476422278524065</v>
      </c>
      <c r="AW34">
        <v>8.8366490906252864</v>
      </c>
      <c r="AX34">
        <v>9.0127985667024397</v>
      </c>
      <c r="AY34">
        <v>9.2010342434517085</v>
      </c>
      <c r="AZ34">
        <v>9.3786209307164015</v>
      </c>
      <c r="BA34">
        <v>9.5577582651397783</v>
      </c>
      <c r="BB34">
        <v>9.7543224014322654</v>
      </c>
      <c r="BC34">
        <v>9.978387100697292</v>
      </c>
      <c r="BD34">
        <v>10.241019306432023</v>
      </c>
      <c r="BE34">
        <v>10.522366931092524</v>
      </c>
      <c r="BF34">
        <v>10.826219184708336</v>
      </c>
      <c r="BG34">
        <v>11.156967705346741</v>
      </c>
      <c r="BH34">
        <v>11.518598252127495</v>
      </c>
      <c r="BI34">
        <v>11.919356012863091</v>
      </c>
      <c r="BJ34">
        <v>12.344583385220259</v>
      </c>
      <c r="BK34">
        <v>12.793866635035107</v>
      </c>
      <c r="BL34">
        <v>13.266008463052723</v>
      </c>
      <c r="BM34">
        <v>13.762521323293786</v>
      </c>
    </row>
    <row r="35" spans="1:65" x14ac:dyDescent="0.2">
      <c r="A35" t="s">
        <v>320</v>
      </c>
      <c r="B35" t="s">
        <v>321</v>
      </c>
      <c r="C35" t="s">
        <v>260</v>
      </c>
      <c r="D35" t="s">
        <v>261</v>
      </c>
      <c r="E35">
        <v>12.394979447802132</v>
      </c>
      <c r="F35">
        <v>12.647899783580558</v>
      </c>
      <c r="G35">
        <v>12.827208558857976</v>
      </c>
      <c r="H35">
        <v>12.977642758817106</v>
      </c>
      <c r="I35">
        <v>13.158602150537636</v>
      </c>
      <c r="J35">
        <v>13.415906539987668</v>
      </c>
      <c r="K35">
        <v>13.737727136620807</v>
      </c>
      <c r="L35">
        <v>14.115127217379705</v>
      </c>
      <c r="M35">
        <v>14.512128539115512</v>
      </c>
      <c r="N35">
        <v>14.867762134381845</v>
      </c>
      <c r="O35">
        <v>15.167449811048852</v>
      </c>
      <c r="P35">
        <v>15.296047703233153</v>
      </c>
      <c r="Q35">
        <v>15.552929432316976</v>
      </c>
      <c r="R35">
        <v>15.970861194373992</v>
      </c>
      <c r="S35">
        <v>16.49442970822281</v>
      </c>
      <c r="T35">
        <v>17.009479396538563</v>
      </c>
      <c r="U35">
        <v>17.214983042469346</v>
      </c>
      <c r="V35">
        <v>17.305542191533913</v>
      </c>
      <c r="W35">
        <v>17.401440294757997</v>
      </c>
      <c r="X35">
        <v>17.561784066932461</v>
      </c>
      <c r="Y35">
        <v>17.777453018819045</v>
      </c>
      <c r="Z35">
        <v>17.657742411770087</v>
      </c>
      <c r="AA35">
        <v>17.492709489277143</v>
      </c>
      <c r="AB35">
        <v>17.279522055772926</v>
      </c>
      <c r="AC35">
        <v>17.010084955819192</v>
      </c>
      <c r="AD35">
        <v>16.680554173714057</v>
      </c>
      <c r="AE35">
        <v>16.50167248757932</v>
      </c>
      <c r="AF35">
        <v>16.269027836739642</v>
      </c>
      <c r="AG35">
        <v>16.021511801613386</v>
      </c>
      <c r="AH35">
        <v>15.809614783629042</v>
      </c>
      <c r="AI35">
        <v>15.656486100172106</v>
      </c>
      <c r="AJ35">
        <v>15.782683652099461</v>
      </c>
      <c r="AK35">
        <v>15.974966493525915</v>
      </c>
      <c r="AL35">
        <v>16.203767358724047</v>
      </c>
      <c r="AM35">
        <v>16.426562294960377</v>
      </c>
      <c r="AN35">
        <v>16.631271719626593</v>
      </c>
      <c r="AO35">
        <v>16.920223054213938</v>
      </c>
      <c r="AP35">
        <v>17.205233291298867</v>
      </c>
      <c r="AQ35">
        <v>17.514963348203278</v>
      </c>
      <c r="AR35">
        <v>17.863484582826128</v>
      </c>
      <c r="AS35">
        <v>18.263451372293432</v>
      </c>
      <c r="AT35">
        <v>18.31769914928665</v>
      </c>
      <c r="AU35">
        <v>18.381270462086089</v>
      </c>
      <c r="AV35">
        <v>18.452267127067294</v>
      </c>
      <c r="AW35">
        <v>18.518075758975392</v>
      </c>
      <c r="AX35">
        <v>18.586470877431832</v>
      </c>
      <c r="AY35">
        <v>18.729307305327428</v>
      </c>
      <c r="AZ35">
        <v>18.876113810447769</v>
      </c>
      <c r="BA35">
        <v>19.075731707965684</v>
      </c>
      <c r="BB35">
        <v>19.364360969198483</v>
      </c>
      <c r="BC35">
        <v>19.775714776904969</v>
      </c>
      <c r="BD35">
        <v>20.076186662592139</v>
      </c>
      <c r="BE35">
        <v>20.449231577564692</v>
      </c>
      <c r="BF35">
        <v>20.889683634247</v>
      </c>
      <c r="BG35">
        <v>21.380852155519953</v>
      </c>
      <c r="BH35">
        <v>21.908396946564885</v>
      </c>
      <c r="BI35">
        <v>22.448329521362702</v>
      </c>
      <c r="BJ35">
        <v>23.019198755916442</v>
      </c>
      <c r="BK35">
        <v>23.637616043333281</v>
      </c>
      <c r="BL35">
        <v>24.327401094539834</v>
      </c>
      <c r="BM35">
        <v>25.10185190027666</v>
      </c>
    </row>
    <row r="36" spans="1:65" x14ac:dyDescent="0.2">
      <c r="A36" t="s">
        <v>322</v>
      </c>
      <c r="B36" t="s">
        <v>323</v>
      </c>
      <c r="C36" t="s">
        <v>260</v>
      </c>
      <c r="D36" t="s">
        <v>261</v>
      </c>
      <c r="E36">
        <v>7.3719961848931082</v>
      </c>
      <c r="F36">
        <v>7.4048287478944417</v>
      </c>
      <c r="G36">
        <v>7.4264545652647636</v>
      </c>
      <c r="H36">
        <v>7.4432082575405056</v>
      </c>
      <c r="I36">
        <v>7.4264600812460451</v>
      </c>
      <c r="J36">
        <v>7.3796916824602876</v>
      </c>
      <c r="K36">
        <v>7.2034917053503733</v>
      </c>
      <c r="L36">
        <v>7.01537712218202</v>
      </c>
      <c r="M36">
        <v>6.8429466266475263</v>
      </c>
      <c r="N36">
        <v>6.7035255919380035</v>
      </c>
      <c r="O36">
        <v>6.5918370291287349</v>
      </c>
      <c r="P36">
        <v>6.4926053415692726</v>
      </c>
      <c r="Q36">
        <v>6.3957756455663599</v>
      </c>
      <c r="R36">
        <v>6.3204479327122902</v>
      </c>
      <c r="S36">
        <v>6.265393373298016</v>
      </c>
      <c r="T36">
        <v>6.2279073877695295</v>
      </c>
      <c r="U36">
        <v>6.0418452551036612</v>
      </c>
      <c r="V36">
        <v>5.8048213473492698</v>
      </c>
      <c r="W36">
        <v>5.5275654389622426</v>
      </c>
      <c r="X36">
        <v>5.2115459195922362</v>
      </c>
      <c r="Y36">
        <v>4.8412944353446372</v>
      </c>
      <c r="Z36">
        <v>4.8254804526133031</v>
      </c>
      <c r="AA36">
        <v>4.8058843506423576</v>
      </c>
      <c r="AB36">
        <v>4.7765174640917705</v>
      </c>
      <c r="AC36">
        <v>4.7416176642392616</v>
      </c>
      <c r="AD36">
        <v>4.7187247750024515</v>
      </c>
      <c r="AE36">
        <v>4.6200757247319286</v>
      </c>
      <c r="AF36">
        <v>4.5176301138409549</v>
      </c>
      <c r="AG36">
        <v>4.4127617148554332</v>
      </c>
      <c r="AH36">
        <v>4.2960434207245743</v>
      </c>
      <c r="AI36">
        <v>4.1618924413232303</v>
      </c>
      <c r="AJ36">
        <v>4.1326208056493261</v>
      </c>
      <c r="AK36">
        <v>4.1016729976561868</v>
      </c>
      <c r="AL36">
        <v>4.0782906613459424</v>
      </c>
      <c r="AM36">
        <v>4.0712936451663539</v>
      </c>
      <c r="AN36">
        <v>4.0834084666512904</v>
      </c>
      <c r="AO36">
        <v>3.9710329056028462</v>
      </c>
      <c r="AP36">
        <v>3.8580664857864591</v>
      </c>
      <c r="AQ36">
        <v>3.7544909322531241</v>
      </c>
      <c r="AR36">
        <v>3.6468711713169508</v>
      </c>
      <c r="AS36">
        <v>3.5359284389032797</v>
      </c>
      <c r="AT36">
        <v>3.6965438994588937</v>
      </c>
      <c r="AU36">
        <v>3.8399123179663208</v>
      </c>
      <c r="AV36">
        <v>3.9737457813114685</v>
      </c>
      <c r="AW36">
        <v>4.1108023830035068</v>
      </c>
      <c r="AX36">
        <v>4.2664492948606334</v>
      </c>
      <c r="AY36">
        <v>4.434821852361944</v>
      </c>
      <c r="AZ36">
        <v>4.5770809346945489</v>
      </c>
      <c r="BA36">
        <v>4.6842257728351777</v>
      </c>
      <c r="BB36">
        <v>4.7554885971179077</v>
      </c>
      <c r="BC36">
        <v>4.7979604843849586</v>
      </c>
      <c r="BD36">
        <v>4.9040953862104715</v>
      </c>
      <c r="BE36">
        <v>5.0378550891721083</v>
      </c>
      <c r="BF36">
        <v>5.2017282592527252</v>
      </c>
      <c r="BG36">
        <v>5.4098516999666204</v>
      </c>
      <c r="BH36">
        <v>5.6709487591549435</v>
      </c>
      <c r="BI36">
        <v>5.9885165369165803</v>
      </c>
      <c r="BJ36">
        <v>6.3496377998139879</v>
      </c>
      <c r="BK36">
        <v>6.7588802452131063</v>
      </c>
      <c r="BL36">
        <v>7.2170882230678215</v>
      </c>
      <c r="BM36">
        <v>7.7248130454492134</v>
      </c>
    </row>
    <row r="37" spans="1:65" x14ac:dyDescent="0.2">
      <c r="A37" t="s">
        <v>324</v>
      </c>
      <c r="B37" t="s">
        <v>325</v>
      </c>
      <c r="C37" t="s">
        <v>260</v>
      </c>
      <c r="D37" t="s">
        <v>261</v>
      </c>
      <c r="E37">
        <v>4.2479074943151574</v>
      </c>
      <c r="F37">
        <v>4.2784334763948495</v>
      </c>
      <c r="G37">
        <v>4.2863622037559477</v>
      </c>
      <c r="H37">
        <v>4.2734404183787822</v>
      </c>
      <c r="I37">
        <v>4.2466081578431583</v>
      </c>
      <c r="J37">
        <v>4.2119824124326879</v>
      </c>
      <c r="K37">
        <v>4.2536672506784843</v>
      </c>
      <c r="L37">
        <v>4.2828485456369112</v>
      </c>
      <c r="M37">
        <v>4.2986690259039042</v>
      </c>
      <c r="N37">
        <v>4.3014083082602212</v>
      </c>
      <c r="O37">
        <v>4.2885265204246208</v>
      </c>
      <c r="P37">
        <v>4.3427096835855137</v>
      </c>
      <c r="Q37">
        <v>4.3799392626744167</v>
      </c>
      <c r="R37">
        <v>4.4023172463539435</v>
      </c>
      <c r="S37">
        <v>4.4119254223951385</v>
      </c>
      <c r="T37">
        <v>4.4169433544622194</v>
      </c>
      <c r="U37">
        <v>4.4759060955518946</v>
      </c>
      <c r="V37">
        <v>4.521849524923403</v>
      </c>
      <c r="W37">
        <v>4.5557699954418052</v>
      </c>
      <c r="X37">
        <v>4.5810108422117173</v>
      </c>
      <c r="Y37">
        <v>4.5952149529298492</v>
      </c>
      <c r="Z37">
        <v>4.684482151061391</v>
      </c>
      <c r="AA37">
        <v>4.7583759797041054</v>
      </c>
      <c r="AB37">
        <v>4.8196411548413458</v>
      </c>
      <c r="AC37">
        <v>4.8701500644792111</v>
      </c>
      <c r="AD37">
        <v>4.9123302027490023</v>
      </c>
      <c r="AE37">
        <v>5.0042272705922874</v>
      </c>
      <c r="AF37">
        <v>5.0824576904262617</v>
      </c>
      <c r="AG37">
        <v>5.1505870154319062</v>
      </c>
      <c r="AH37">
        <v>5.2108692539023345</v>
      </c>
      <c r="AI37">
        <v>5.2650770109985663</v>
      </c>
      <c r="AJ37">
        <v>5.5004323088079436</v>
      </c>
      <c r="AK37">
        <v>5.7402613713272999</v>
      </c>
      <c r="AL37">
        <v>5.9864145555333907</v>
      </c>
      <c r="AM37">
        <v>6.2352722854611855</v>
      </c>
      <c r="AN37">
        <v>6.4896940065398399</v>
      </c>
      <c r="AO37">
        <v>6.6106442577030817</v>
      </c>
      <c r="AP37">
        <v>6.7171475318248932</v>
      </c>
      <c r="AQ37">
        <v>6.8105622167901751</v>
      </c>
      <c r="AR37">
        <v>6.8907568255588512</v>
      </c>
      <c r="AS37">
        <v>6.9594998902476792</v>
      </c>
      <c r="AT37">
        <v>7.0398842519959564</v>
      </c>
      <c r="AU37">
        <v>7.1046486826300255</v>
      </c>
      <c r="AV37">
        <v>7.161342477050284</v>
      </c>
      <c r="AW37">
        <v>7.2194240636964748</v>
      </c>
      <c r="AX37">
        <v>7.2811564669171496</v>
      </c>
      <c r="AY37">
        <v>7.4503970228263245</v>
      </c>
      <c r="AZ37">
        <v>7.6164486272524119</v>
      </c>
      <c r="BA37">
        <v>7.7777989818848008</v>
      </c>
      <c r="BB37">
        <v>7.9296905138774259</v>
      </c>
      <c r="BC37">
        <v>8.0719604739642623</v>
      </c>
      <c r="BD37">
        <v>8.1921517926563929</v>
      </c>
      <c r="BE37">
        <v>8.3066035668901446</v>
      </c>
      <c r="BF37">
        <v>8.4130170694239421</v>
      </c>
      <c r="BG37">
        <v>8.5062218914130554</v>
      </c>
      <c r="BH37">
        <v>8.587598475744409</v>
      </c>
      <c r="BI37">
        <v>8.6666841169518118</v>
      </c>
      <c r="BJ37">
        <v>8.7316443536064927</v>
      </c>
      <c r="BK37">
        <v>8.798677264611193</v>
      </c>
      <c r="BL37">
        <v>8.8861664777755056</v>
      </c>
      <c r="BM37">
        <v>9.0052233907084958</v>
      </c>
    </row>
    <row r="38" spans="1:65" x14ac:dyDescent="0.2">
      <c r="A38" t="s">
        <v>326</v>
      </c>
      <c r="B38" t="s">
        <v>327</v>
      </c>
      <c r="C38" t="s">
        <v>260</v>
      </c>
      <c r="D38" t="s">
        <v>261</v>
      </c>
      <c r="E38">
        <v>8.2372851570707635</v>
      </c>
      <c r="F38">
        <v>8.240061752219221</v>
      </c>
      <c r="G38">
        <v>8.2046741279626012</v>
      </c>
      <c r="H38">
        <v>8.152198170051328</v>
      </c>
      <c r="I38">
        <v>8.1051458499608291</v>
      </c>
      <c r="J38">
        <v>8.0707362865986703</v>
      </c>
      <c r="K38">
        <v>8.1141331768427314</v>
      </c>
      <c r="L38">
        <v>8.1462256842223884</v>
      </c>
      <c r="M38">
        <v>8.1532121279116776</v>
      </c>
      <c r="N38">
        <v>8.1186011150532185</v>
      </c>
      <c r="O38">
        <v>8.0365471391513879</v>
      </c>
      <c r="P38">
        <v>7.9408258997231629</v>
      </c>
      <c r="Q38">
        <v>7.8142312240267913</v>
      </c>
      <c r="R38">
        <v>7.6610836138849834</v>
      </c>
      <c r="S38">
        <v>7.4818804979828695</v>
      </c>
      <c r="T38">
        <v>7.2785699380955693</v>
      </c>
      <c r="U38">
        <v>7.1645005987831443</v>
      </c>
      <c r="V38">
        <v>7.0772056452549057</v>
      </c>
      <c r="W38">
        <v>7.0280400778490595</v>
      </c>
      <c r="X38">
        <v>7.0177668017359194</v>
      </c>
      <c r="Y38">
        <v>7.0359087373606428</v>
      </c>
      <c r="Z38">
        <v>6.8905145304101527</v>
      </c>
      <c r="AA38">
        <v>6.7148829161875492</v>
      </c>
      <c r="AB38">
        <v>6.5338551421694522</v>
      </c>
      <c r="AC38">
        <v>6.3794536840723488</v>
      </c>
      <c r="AD38">
        <v>6.2623577841885183</v>
      </c>
      <c r="AE38">
        <v>6.2101336558462137</v>
      </c>
      <c r="AF38">
        <v>6.2140628849630613</v>
      </c>
      <c r="AG38">
        <v>6.2540754252886837</v>
      </c>
      <c r="AH38">
        <v>6.3025692392605039</v>
      </c>
      <c r="AI38">
        <v>6.3482909833603651</v>
      </c>
      <c r="AJ38">
        <v>6.3178413693297495</v>
      </c>
      <c r="AK38">
        <v>6.2585754619802065</v>
      </c>
      <c r="AL38">
        <v>6.1787383365616257</v>
      </c>
      <c r="AM38">
        <v>6.0816319136216235</v>
      </c>
      <c r="AN38">
        <v>5.9631111515639672</v>
      </c>
      <c r="AO38">
        <v>5.8863270971199411</v>
      </c>
      <c r="AP38">
        <v>5.7999363461283808</v>
      </c>
      <c r="AQ38">
        <v>5.7204464880789025</v>
      </c>
      <c r="AR38">
        <v>5.6555701009401602</v>
      </c>
      <c r="AS38">
        <v>5.6023397816301586</v>
      </c>
      <c r="AT38">
        <v>5.5235967777406723</v>
      </c>
      <c r="AU38">
        <v>5.4305871146347027</v>
      </c>
      <c r="AV38">
        <v>5.3379662852035095</v>
      </c>
      <c r="AW38">
        <v>5.2624367084420873</v>
      </c>
      <c r="AX38">
        <v>5.2132286621627717</v>
      </c>
      <c r="AY38">
        <v>5.2373733788494041</v>
      </c>
      <c r="AZ38">
        <v>5.2774464234297236</v>
      </c>
      <c r="BA38">
        <v>5.3211932103975377</v>
      </c>
      <c r="BB38">
        <v>5.3551362194827572</v>
      </c>
      <c r="BC38">
        <v>5.3744563081303847</v>
      </c>
      <c r="BD38">
        <v>5.5487371357060358</v>
      </c>
      <c r="BE38">
        <v>5.715531869510265</v>
      </c>
      <c r="BF38">
        <v>5.8835916242754056</v>
      </c>
      <c r="BG38">
        <v>6.0649646503707437</v>
      </c>
      <c r="BH38">
        <v>6.2641324658106932</v>
      </c>
      <c r="BI38">
        <v>6.452270411051976</v>
      </c>
      <c r="BJ38">
        <v>6.6480470006403278</v>
      </c>
      <c r="BK38">
        <v>6.8499182332334954</v>
      </c>
      <c r="BL38">
        <v>7.0566435671281669</v>
      </c>
      <c r="BM38">
        <v>7.2678828892077663</v>
      </c>
    </row>
    <row r="39" spans="1:65" x14ac:dyDescent="0.2">
      <c r="A39" t="s">
        <v>328</v>
      </c>
      <c r="B39" t="s">
        <v>329</v>
      </c>
      <c r="C39" t="s">
        <v>260</v>
      </c>
      <c r="D39" t="s">
        <v>261</v>
      </c>
      <c r="E39">
        <v>8.7716632793901272</v>
      </c>
      <c r="F39">
        <v>8.8241493526046373</v>
      </c>
      <c r="G39">
        <v>8.8616949968203773</v>
      </c>
      <c r="H39">
        <v>8.8761240004798161</v>
      </c>
      <c r="I39">
        <v>8.8535939636310115</v>
      </c>
      <c r="J39">
        <v>8.7899122807017545</v>
      </c>
      <c r="K39">
        <v>8.8173117369155776</v>
      </c>
      <c r="L39">
        <v>8.7979567380539461</v>
      </c>
      <c r="M39">
        <v>8.7416686239202477</v>
      </c>
      <c r="N39">
        <v>8.6578290318251163</v>
      </c>
      <c r="O39">
        <v>8.5534444386311588</v>
      </c>
      <c r="P39">
        <v>8.6236851217805999</v>
      </c>
      <c r="Q39">
        <v>8.6601685474408221</v>
      </c>
      <c r="R39">
        <v>8.6640919226714637</v>
      </c>
      <c r="S39">
        <v>8.6370118096019937</v>
      </c>
      <c r="T39">
        <v>8.5802583949751767</v>
      </c>
      <c r="U39">
        <v>8.5670829195653866</v>
      </c>
      <c r="V39">
        <v>8.5235955820255818</v>
      </c>
      <c r="W39">
        <v>8.451778017241379</v>
      </c>
      <c r="X39">
        <v>8.3541081645086521</v>
      </c>
      <c r="Y39">
        <v>8.2324919142355437</v>
      </c>
      <c r="Z39">
        <v>8.1479637533794094</v>
      </c>
      <c r="AA39">
        <v>8.0352340129434019</v>
      </c>
      <c r="AB39">
        <v>7.9052129608480213</v>
      </c>
      <c r="AC39">
        <v>7.7678403100892108</v>
      </c>
      <c r="AD39">
        <v>7.6296477297659422</v>
      </c>
      <c r="AE39">
        <v>7.6606747783609057</v>
      </c>
      <c r="AF39">
        <v>7.6690271732065121</v>
      </c>
      <c r="AG39">
        <v>7.6544893317295557</v>
      </c>
      <c r="AH39">
        <v>7.6196084776825064</v>
      </c>
      <c r="AI39">
        <v>7.5648497003004147</v>
      </c>
      <c r="AJ39">
        <v>7.5199455444425691</v>
      </c>
      <c r="AK39">
        <v>7.4501445203378065</v>
      </c>
      <c r="AL39">
        <v>7.3584323184656828</v>
      </c>
      <c r="AM39">
        <v>7.2457578535293941</v>
      </c>
      <c r="AN39">
        <v>7.114250842483262</v>
      </c>
      <c r="AO39">
        <v>7.0783396516939279</v>
      </c>
      <c r="AP39">
        <v>7.0079308100189692</v>
      </c>
      <c r="AQ39">
        <v>6.9082743569639629</v>
      </c>
      <c r="AR39">
        <v>6.7834044897178005</v>
      </c>
      <c r="AS39">
        <v>6.6379443452090472</v>
      </c>
      <c r="AT39">
        <v>6.6042181832907705</v>
      </c>
      <c r="AU39">
        <v>6.5384630642317196</v>
      </c>
      <c r="AV39">
        <v>6.4432004839889849</v>
      </c>
      <c r="AW39">
        <v>6.3215566078543413</v>
      </c>
      <c r="AX39">
        <v>6.1757757295680689</v>
      </c>
      <c r="AY39">
        <v>6.1426637408038376</v>
      </c>
      <c r="AZ39">
        <v>6.0826207683409974</v>
      </c>
      <c r="BA39">
        <v>5.9932994332913534</v>
      </c>
      <c r="BB39">
        <v>5.8706515429903154</v>
      </c>
      <c r="BC39">
        <v>5.7152161664337662</v>
      </c>
      <c r="BD39">
        <v>5.7230067160323745</v>
      </c>
      <c r="BE39">
        <v>5.6953318139345646</v>
      </c>
      <c r="BF39">
        <v>5.6360228539876935</v>
      </c>
      <c r="BG39">
        <v>5.5523876300452564</v>
      </c>
      <c r="BH39">
        <v>5.4479964365866618</v>
      </c>
      <c r="BI39">
        <v>5.4260621163313685</v>
      </c>
      <c r="BJ39">
        <v>5.3912477200052527</v>
      </c>
      <c r="BK39">
        <v>5.3437484169680767</v>
      </c>
      <c r="BL39">
        <v>5.2844893174321639</v>
      </c>
      <c r="BM39">
        <v>5.2145383380060171</v>
      </c>
    </row>
    <row r="40" spans="1:65" x14ac:dyDescent="0.2">
      <c r="A40" t="s">
        <v>330</v>
      </c>
      <c r="B40" t="s">
        <v>331</v>
      </c>
      <c r="C40" t="s">
        <v>260</v>
      </c>
      <c r="D40" t="s">
        <v>261</v>
      </c>
      <c r="E40">
        <v>13.143637584883011</v>
      </c>
      <c r="F40">
        <v>13.180637416024737</v>
      </c>
      <c r="G40">
        <v>13.189471657666694</v>
      </c>
      <c r="H40">
        <v>13.180153815060605</v>
      </c>
      <c r="I40">
        <v>13.164492171783158</v>
      </c>
      <c r="J40">
        <v>13.15046681748856</v>
      </c>
      <c r="K40">
        <v>13.097661745145075</v>
      </c>
      <c r="L40">
        <v>13.047879996395562</v>
      </c>
      <c r="M40">
        <v>13.009020822759298</v>
      </c>
      <c r="N40">
        <v>12.983329047531678</v>
      </c>
      <c r="O40">
        <v>12.97116633971109</v>
      </c>
      <c r="P40">
        <v>12.96168427654213</v>
      </c>
      <c r="Q40">
        <v>12.949719980055303</v>
      </c>
      <c r="R40">
        <v>12.948092933493646</v>
      </c>
      <c r="S40">
        <v>12.970106968296651</v>
      </c>
      <c r="T40">
        <v>13.022739239608718</v>
      </c>
      <c r="U40">
        <v>13.184854907717556</v>
      </c>
      <c r="V40">
        <v>13.359167114262821</v>
      </c>
      <c r="W40">
        <v>13.540973796987046</v>
      </c>
      <c r="X40">
        <v>13.7221465848533</v>
      </c>
      <c r="Y40">
        <v>13.9020355635678</v>
      </c>
      <c r="Z40">
        <v>14.091440483775719</v>
      </c>
      <c r="AA40">
        <v>14.273166785041749</v>
      </c>
      <c r="AB40">
        <v>14.46835179692223</v>
      </c>
      <c r="AC40">
        <v>14.700748520167126</v>
      </c>
      <c r="AD40">
        <v>14.981619714671773</v>
      </c>
      <c r="AE40">
        <v>15.254443054714351</v>
      </c>
      <c r="AF40">
        <v>15.559267632956175</v>
      </c>
      <c r="AG40">
        <v>15.885927036514</v>
      </c>
      <c r="AH40">
        <v>16.215077758800113</v>
      </c>
      <c r="AI40">
        <v>16.5344262785705</v>
      </c>
      <c r="AJ40">
        <v>16.806163892105953</v>
      </c>
      <c r="AK40">
        <v>17.049831960428399</v>
      </c>
      <c r="AL40">
        <v>17.269911875337389</v>
      </c>
      <c r="AM40">
        <v>17.473213677301995</v>
      </c>
      <c r="AN40">
        <v>17.666842156253445</v>
      </c>
      <c r="AO40">
        <v>17.846765724584809</v>
      </c>
      <c r="AP40">
        <v>18.009367949633848</v>
      </c>
      <c r="AQ40">
        <v>18.156200301099439</v>
      </c>
      <c r="AR40">
        <v>18.28662927791617</v>
      </c>
      <c r="AS40">
        <v>18.404465926304329</v>
      </c>
      <c r="AT40">
        <v>18.503079254351892</v>
      </c>
      <c r="AU40">
        <v>18.588291365168025</v>
      </c>
      <c r="AV40">
        <v>18.677617361618616</v>
      </c>
      <c r="AW40">
        <v>18.793237692364585</v>
      </c>
      <c r="AX40">
        <v>18.954219251972674</v>
      </c>
      <c r="AY40">
        <v>19.138345880510535</v>
      </c>
      <c r="AZ40">
        <v>19.353442946941563</v>
      </c>
      <c r="BA40">
        <v>19.620978143571381</v>
      </c>
      <c r="BB40">
        <v>19.966596980712989</v>
      </c>
      <c r="BC40">
        <v>20.406724874765921</v>
      </c>
      <c r="BD40">
        <v>20.903344256395094</v>
      </c>
      <c r="BE40">
        <v>21.486256894631651</v>
      </c>
      <c r="BF40">
        <v>22.150151519587901</v>
      </c>
      <c r="BG40">
        <v>22.869566984601999</v>
      </c>
      <c r="BH40">
        <v>23.623958087319732</v>
      </c>
      <c r="BI40">
        <v>24.324835389933153</v>
      </c>
      <c r="BJ40">
        <v>25.03064914953617</v>
      </c>
      <c r="BK40">
        <v>25.758727285992002</v>
      </c>
      <c r="BL40">
        <v>26.535717319765528</v>
      </c>
      <c r="BM40">
        <v>27.380908512444286</v>
      </c>
    </row>
    <row r="41" spans="1:65" x14ac:dyDescent="0.2">
      <c r="A41" t="s">
        <v>332</v>
      </c>
      <c r="B41" t="s">
        <v>333</v>
      </c>
      <c r="C41" t="s">
        <v>260</v>
      </c>
      <c r="D41" t="s">
        <v>261</v>
      </c>
      <c r="E41">
        <v>11.343345706317082</v>
      </c>
      <c r="F41">
        <v>11.643242054274983</v>
      </c>
      <c r="G41">
        <v>11.950425373215365</v>
      </c>
      <c r="H41">
        <v>12.259320466213683</v>
      </c>
      <c r="I41">
        <v>12.567347034882983</v>
      </c>
      <c r="J41">
        <v>12.87641692456355</v>
      </c>
      <c r="K41">
        <v>13.199877725454224</v>
      </c>
      <c r="L41">
        <v>13.498935664951814</v>
      </c>
      <c r="M41">
        <v>13.787849022138273</v>
      </c>
      <c r="N41">
        <v>14.081759101177372</v>
      </c>
      <c r="O41">
        <v>14.387453111781685</v>
      </c>
      <c r="P41">
        <v>14.749303065448819</v>
      </c>
      <c r="Q41">
        <v>15.088386690539496</v>
      </c>
      <c r="R41">
        <v>15.414547938566843</v>
      </c>
      <c r="S41">
        <v>15.742808532549875</v>
      </c>
      <c r="T41">
        <v>16.077991612625194</v>
      </c>
      <c r="U41">
        <v>16.469243200482541</v>
      </c>
      <c r="V41">
        <v>16.880139807646184</v>
      </c>
      <c r="W41">
        <v>17.234312807295687</v>
      </c>
      <c r="X41">
        <v>17.411151616046759</v>
      </c>
      <c r="Y41">
        <v>17.35079996873397</v>
      </c>
      <c r="Z41">
        <v>17.124229624052141</v>
      </c>
      <c r="AA41">
        <v>16.672859853583773</v>
      </c>
      <c r="AB41">
        <v>16.137680996132939</v>
      </c>
      <c r="AC41">
        <v>15.711076088721647</v>
      </c>
      <c r="AD41">
        <v>15.494928622806251</v>
      </c>
      <c r="AE41">
        <v>15.609899551534973</v>
      </c>
      <c r="AF41">
        <v>15.879635781603293</v>
      </c>
      <c r="AG41">
        <v>16.237121680639341</v>
      </c>
      <c r="AH41">
        <v>16.577165983814631</v>
      </c>
      <c r="AI41">
        <v>16.849090916207505</v>
      </c>
      <c r="AJ41">
        <v>17.253966707642636</v>
      </c>
      <c r="AK41">
        <v>17.597024443171808</v>
      </c>
      <c r="AL41">
        <v>17.888430373842581</v>
      </c>
      <c r="AM41">
        <v>18.149631647243449</v>
      </c>
      <c r="AN41">
        <v>18.388908502264705</v>
      </c>
      <c r="AO41">
        <v>18.739779921305647</v>
      </c>
      <c r="AP41">
        <v>19.050473412862317</v>
      </c>
      <c r="AQ41">
        <v>19.320491170401358</v>
      </c>
      <c r="AR41">
        <v>19.547120856344097</v>
      </c>
      <c r="AS41">
        <v>19.737149744522622</v>
      </c>
      <c r="AT41">
        <v>20.040819675860963</v>
      </c>
      <c r="AU41">
        <v>20.312892079224092</v>
      </c>
      <c r="AV41">
        <v>20.547060970542969</v>
      </c>
      <c r="AW41">
        <v>20.720026511448197</v>
      </c>
      <c r="AX41">
        <v>20.828483376360129</v>
      </c>
      <c r="AY41">
        <v>21.001444133298016</v>
      </c>
      <c r="AZ41">
        <v>21.108491143797661</v>
      </c>
      <c r="BA41">
        <v>21.201279095782766</v>
      </c>
      <c r="BB41">
        <v>21.357848890000945</v>
      </c>
      <c r="BC41">
        <v>21.627734419661504</v>
      </c>
      <c r="BD41">
        <v>22.11605920883239</v>
      </c>
      <c r="BE41">
        <v>22.698817943374124</v>
      </c>
      <c r="BF41">
        <v>23.3692810440612</v>
      </c>
      <c r="BG41">
        <v>24.10861533322603</v>
      </c>
      <c r="BH41">
        <v>24.903405864834085</v>
      </c>
      <c r="BI41">
        <v>25.824668783527372</v>
      </c>
      <c r="BJ41">
        <v>26.79700793731925</v>
      </c>
      <c r="BK41">
        <v>27.800280251517595</v>
      </c>
      <c r="BL41">
        <v>28.799504021566676</v>
      </c>
      <c r="BM41">
        <v>29.767361011063237</v>
      </c>
    </row>
    <row r="42" spans="1:65" x14ac:dyDescent="0.2">
      <c r="A42" t="s">
        <v>334</v>
      </c>
      <c r="B42" t="s">
        <v>335</v>
      </c>
      <c r="C42" t="s">
        <v>260</v>
      </c>
      <c r="D42" t="s">
        <v>261</v>
      </c>
      <c r="E42">
        <v>15.546888798829816</v>
      </c>
      <c r="F42">
        <v>15.680543999937017</v>
      </c>
      <c r="G42">
        <v>15.779874538413141</v>
      </c>
      <c r="H42">
        <v>15.855964484393411</v>
      </c>
      <c r="I42">
        <v>15.922813267453211</v>
      </c>
      <c r="J42">
        <v>15.991384884283594</v>
      </c>
      <c r="K42">
        <v>16.258023488171901</v>
      </c>
      <c r="L42">
        <v>16.524910920989498</v>
      </c>
      <c r="M42">
        <v>16.793642515161348</v>
      </c>
      <c r="N42">
        <v>17.060919891640768</v>
      </c>
      <c r="O42">
        <v>17.322829945103464</v>
      </c>
      <c r="P42">
        <v>17.733954838524063</v>
      </c>
      <c r="Q42">
        <v>18.119024949084132</v>
      </c>
      <c r="R42">
        <v>18.47870091203831</v>
      </c>
      <c r="S42">
        <v>18.81395369205303</v>
      </c>
      <c r="T42">
        <v>19.124300091851367</v>
      </c>
      <c r="U42">
        <v>19.602826112514716</v>
      </c>
      <c r="V42">
        <v>20.053993238759301</v>
      </c>
      <c r="W42">
        <v>20.450531453710543</v>
      </c>
      <c r="X42">
        <v>20.753265027923135</v>
      </c>
      <c r="Y42">
        <v>20.946621396902419</v>
      </c>
      <c r="Z42">
        <v>20.944113988444062</v>
      </c>
      <c r="AA42">
        <v>20.830981555996576</v>
      </c>
      <c r="AB42">
        <v>20.673007114016091</v>
      </c>
      <c r="AC42">
        <v>20.559293309523301</v>
      </c>
      <c r="AD42">
        <v>20.539295649093365</v>
      </c>
      <c r="AE42">
        <v>20.643493075747603</v>
      </c>
      <c r="AF42">
        <v>20.810063667682137</v>
      </c>
      <c r="AG42">
        <v>21.00806734043751</v>
      </c>
      <c r="AH42">
        <v>21.190975918750905</v>
      </c>
      <c r="AI42">
        <v>21.334466703124409</v>
      </c>
      <c r="AJ42">
        <v>21.4760565394865</v>
      </c>
      <c r="AK42">
        <v>21.575415088420577</v>
      </c>
      <c r="AL42">
        <v>21.637995844037459</v>
      </c>
      <c r="AM42">
        <v>21.675833166123049</v>
      </c>
      <c r="AN42">
        <v>21.69857613168379</v>
      </c>
      <c r="AO42">
        <v>21.934419908720962</v>
      </c>
      <c r="AP42">
        <v>22.155551930121362</v>
      </c>
      <c r="AQ42">
        <v>22.357754161572462</v>
      </c>
      <c r="AR42">
        <v>22.535714114812379</v>
      </c>
      <c r="AS42">
        <v>22.690506968418759</v>
      </c>
      <c r="AT42">
        <v>22.805633689492723</v>
      </c>
      <c r="AU42">
        <v>22.892540776710479</v>
      </c>
      <c r="AV42">
        <v>22.97410599324942</v>
      </c>
      <c r="AW42">
        <v>23.08164429889877</v>
      </c>
      <c r="AX42">
        <v>23.236035667958678</v>
      </c>
      <c r="AY42">
        <v>23.451693497065548</v>
      </c>
      <c r="AZ42">
        <v>23.712578506527677</v>
      </c>
      <c r="BA42">
        <v>24.024836696380099</v>
      </c>
      <c r="BB42">
        <v>24.393527931627613</v>
      </c>
      <c r="BC42">
        <v>24.821887770844491</v>
      </c>
      <c r="BD42">
        <v>25.16796781774001</v>
      </c>
      <c r="BE42">
        <v>25.5602565852327</v>
      </c>
      <c r="BF42">
        <v>25.986764468490065</v>
      </c>
      <c r="BG42">
        <v>26.404804984105844</v>
      </c>
      <c r="BH42">
        <v>26.778015228119994</v>
      </c>
      <c r="BI42">
        <v>27.232305499206955</v>
      </c>
      <c r="BJ42">
        <v>27.633870862162464</v>
      </c>
      <c r="BK42">
        <v>28.019237623382722</v>
      </c>
      <c r="BL42">
        <v>28.447025567985712</v>
      </c>
      <c r="BM42">
        <v>28.960319550522339</v>
      </c>
    </row>
    <row r="43" spans="1:65" x14ac:dyDescent="0.2">
      <c r="A43" t="s">
        <v>336</v>
      </c>
      <c r="B43" t="s">
        <v>337</v>
      </c>
      <c r="C43" t="s">
        <v>260</v>
      </c>
      <c r="D43" t="s">
        <v>261</v>
      </c>
      <c r="E43">
        <v>20.159236560042537</v>
      </c>
      <c r="F43">
        <v>20.27936066712995</v>
      </c>
      <c r="G43">
        <v>20.385197413674508</v>
      </c>
      <c r="H43">
        <v>20.529584831644328</v>
      </c>
      <c r="I43">
        <v>20.714198889804297</v>
      </c>
      <c r="J43">
        <v>20.925680114771463</v>
      </c>
      <c r="K43">
        <v>21.02951324380275</v>
      </c>
      <c r="L43">
        <v>21.117800600742402</v>
      </c>
      <c r="M43">
        <v>21.234789158582355</v>
      </c>
      <c r="N43">
        <v>21.405553120730104</v>
      </c>
      <c r="O43">
        <v>21.608986346286859</v>
      </c>
      <c r="P43">
        <v>21.809070726292422</v>
      </c>
      <c r="Q43">
        <v>21.918100205627162</v>
      </c>
      <c r="R43">
        <v>21.966047968697762</v>
      </c>
      <c r="S43">
        <v>21.980897873329177</v>
      </c>
      <c r="T43">
        <v>21.976135498144274</v>
      </c>
      <c r="U43">
        <v>22.278727548149753</v>
      </c>
      <c r="V43">
        <v>22.498145888657621</v>
      </c>
      <c r="W43">
        <v>22.610805795446435</v>
      </c>
      <c r="X43">
        <v>22.596261704313328</v>
      </c>
      <c r="Y43">
        <v>22.491786411626467</v>
      </c>
      <c r="Z43">
        <v>22.412757106540329</v>
      </c>
      <c r="AA43">
        <v>22.238044245972979</v>
      </c>
      <c r="AB43">
        <v>22.023555804823332</v>
      </c>
      <c r="AC43">
        <v>21.802617772132322</v>
      </c>
      <c r="AD43">
        <v>21.613766980146291</v>
      </c>
      <c r="AE43">
        <v>21.530776667740895</v>
      </c>
      <c r="AF43">
        <v>21.42925273164683</v>
      </c>
      <c r="AG43">
        <v>21.333765989071953</v>
      </c>
      <c r="AH43">
        <v>21.210018948610955</v>
      </c>
      <c r="AI43">
        <v>21.069372761879354</v>
      </c>
      <c r="AJ43">
        <v>21.158076761723507</v>
      </c>
      <c r="AK43">
        <v>21.201565037951148</v>
      </c>
      <c r="AL43">
        <v>21.21283263073013</v>
      </c>
      <c r="AM43">
        <v>21.18574093517773</v>
      </c>
      <c r="AN43">
        <v>21.118069251570663</v>
      </c>
      <c r="AO43">
        <v>21.179280127095922</v>
      </c>
      <c r="AP43">
        <v>21.195728678585073</v>
      </c>
      <c r="AQ43">
        <v>21.189375867128472</v>
      </c>
      <c r="AR43">
        <v>21.19140334710621</v>
      </c>
      <c r="AS43">
        <v>21.222741816391828</v>
      </c>
      <c r="AT43">
        <v>21.433679817385595</v>
      </c>
      <c r="AU43">
        <v>21.594622806247379</v>
      </c>
      <c r="AV43">
        <v>21.672963182378822</v>
      </c>
      <c r="AW43">
        <v>21.705329032507294</v>
      </c>
      <c r="AX43">
        <v>21.788293515685691</v>
      </c>
      <c r="AY43">
        <v>22.059005531173543</v>
      </c>
      <c r="AZ43">
        <v>22.248808335060382</v>
      </c>
      <c r="BA43">
        <v>22.306640752141202</v>
      </c>
      <c r="BB43">
        <v>22.26860304033908</v>
      </c>
      <c r="BC43">
        <v>22.267845003399049</v>
      </c>
      <c r="BD43">
        <v>22.717088859176815</v>
      </c>
      <c r="BE43">
        <v>23.189489714084903</v>
      </c>
      <c r="BF43">
        <v>23.619946091644206</v>
      </c>
      <c r="BG43">
        <v>23.95387945685815</v>
      </c>
      <c r="BH43">
        <v>24.210348566451589</v>
      </c>
      <c r="BI43">
        <v>24.646307646113357</v>
      </c>
      <c r="BJ43">
        <v>25.117175522361908</v>
      </c>
      <c r="BK43">
        <v>25.62006446064165</v>
      </c>
      <c r="BL43">
        <v>26.141722779276989</v>
      </c>
      <c r="BM43">
        <v>26.696150022283931</v>
      </c>
    </row>
    <row r="44" spans="1:65" x14ac:dyDescent="0.2">
      <c r="A44" t="s">
        <v>338</v>
      </c>
      <c r="B44" t="s">
        <v>339</v>
      </c>
      <c r="C44" t="s">
        <v>260</v>
      </c>
      <c r="D44" t="s">
        <v>261</v>
      </c>
      <c r="E44">
        <v>6.6058660409094552</v>
      </c>
      <c r="F44">
        <v>6.732652392830933</v>
      </c>
      <c r="G44">
        <v>6.8453912476741579</v>
      </c>
      <c r="H44">
        <v>6.9419126211541951</v>
      </c>
      <c r="I44">
        <v>7.0185905850991288</v>
      </c>
      <c r="J44">
        <v>7.0739154393939758</v>
      </c>
      <c r="K44">
        <v>7.1529870796055519</v>
      </c>
      <c r="L44">
        <v>7.2083443733210215</v>
      </c>
      <c r="M44">
        <v>7.2470282262851713</v>
      </c>
      <c r="N44">
        <v>7.2780664811809572</v>
      </c>
      <c r="O44">
        <v>7.3067729366677669</v>
      </c>
      <c r="P44">
        <v>7.3755369562785766</v>
      </c>
      <c r="Q44">
        <v>7.4370508989792281</v>
      </c>
      <c r="R44">
        <v>7.4920223843413947</v>
      </c>
      <c r="S44">
        <v>7.5402488329710593</v>
      </c>
      <c r="T44">
        <v>7.5825562494313488</v>
      </c>
      <c r="U44">
        <v>7.6739877576260218</v>
      </c>
      <c r="V44">
        <v>7.7592754325691304</v>
      </c>
      <c r="W44">
        <v>7.8372248359567926</v>
      </c>
      <c r="X44">
        <v>7.9050691071558514</v>
      </c>
      <c r="Y44">
        <v>7.9633468819761353</v>
      </c>
      <c r="Z44">
        <v>8.0566529031715195</v>
      </c>
      <c r="AA44">
        <v>8.1423144471359752</v>
      </c>
      <c r="AB44">
        <v>8.2274161692653731</v>
      </c>
      <c r="AC44">
        <v>8.3200755473803039</v>
      </c>
      <c r="AD44">
        <v>8.4260910433627849</v>
      </c>
      <c r="AE44">
        <v>8.5614596781047272</v>
      </c>
      <c r="AF44">
        <v>8.6999441236729371</v>
      </c>
      <c r="AG44">
        <v>8.8546301934516833</v>
      </c>
      <c r="AH44">
        <v>9.0427730846370267</v>
      </c>
      <c r="AI44">
        <v>9.2724000986662389</v>
      </c>
      <c r="AJ44">
        <v>9.5356326026746743</v>
      </c>
      <c r="AK44">
        <v>9.8282303662582482</v>
      </c>
      <c r="AL44">
        <v>10.132575120745981</v>
      </c>
      <c r="AM44">
        <v>10.423103973813904</v>
      </c>
      <c r="AN44">
        <v>10.686284528867327</v>
      </c>
      <c r="AO44">
        <v>10.944783323382362</v>
      </c>
      <c r="AP44">
        <v>11.176668864736291</v>
      </c>
      <c r="AQ44">
        <v>11.387368021931943</v>
      </c>
      <c r="AR44">
        <v>11.582772480956551</v>
      </c>
      <c r="AS44">
        <v>11.767326490985521</v>
      </c>
      <c r="AT44">
        <v>11.945883086118291</v>
      </c>
      <c r="AU44">
        <v>12.110387500666766</v>
      </c>
      <c r="AV44">
        <v>12.269597600679042</v>
      </c>
      <c r="AW44">
        <v>12.432619768924118</v>
      </c>
      <c r="AX44">
        <v>12.606622104760781</v>
      </c>
      <c r="AY44">
        <v>12.782807876678653</v>
      </c>
      <c r="AZ44">
        <v>12.968560726199771</v>
      </c>
      <c r="BA44">
        <v>13.171099320662085</v>
      </c>
      <c r="BB44">
        <v>13.397926197169912</v>
      </c>
      <c r="BC44">
        <v>13.656027255922481</v>
      </c>
      <c r="BD44">
        <v>13.925033124395704</v>
      </c>
      <c r="BE44">
        <v>14.218718553623249</v>
      </c>
      <c r="BF44">
        <v>14.551051081319466</v>
      </c>
      <c r="BG44">
        <v>14.939271950008379</v>
      </c>
      <c r="BH44">
        <v>15.393556741682174</v>
      </c>
      <c r="BI44">
        <v>15.806470738299474</v>
      </c>
      <c r="BJ44">
        <v>16.27109743042076</v>
      </c>
      <c r="BK44">
        <v>16.778848839730941</v>
      </c>
      <c r="BL44">
        <v>17.313927453235817</v>
      </c>
      <c r="BM44">
        <v>17.867638060029954</v>
      </c>
    </row>
    <row r="45" spans="1:65" x14ac:dyDescent="0.2">
      <c r="A45" t="s">
        <v>340</v>
      </c>
      <c r="B45" t="s">
        <v>341</v>
      </c>
      <c r="C45" t="s">
        <v>260</v>
      </c>
      <c r="D45" t="s">
        <v>261</v>
      </c>
      <c r="E45">
        <v>6.5295725822205553</v>
      </c>
      <c r="F45">
        <v>6.5785843224321336</v>
      </c>
      <c r="G45">
        <v>6.5562314378855042</v>
      </c>
      <c r="H45">
        <v>6.4741284692056409</v>
      </c>
      <c r="I45">
        <v>6.3459244377678177</v>
      </c>
      <c r="J45">
        <v>6.180308343617237</v>
      </c>
      <c r="K45">
        <v>6.3315073155452248</v>
      </c>
      <c r="L45">
        <v>6.4569943864767332</v>
      </c>
      <c r="M45">
        <v>6.5582609818834081</v>
      </c>
      <c r="N45">
        <v>6.6407593813996346</v>
      </c>
      <c r="O45">
        <v>6.7115109601896803</v>
      </c>
      <c r="P45">
        <v>6.844092259784583</v>
      </c>
      <c r="Q45">
        <v>6.9654957503986692</v>
      </c>
      <c r="R45">
        <v>7.0787905732565228</v>
      </c>
      <c r="S45">
        <v>7.1849468939190588</v>
      </c>
      <c r="T45">
        <v>7.2840076725726535</v>
      </c>
      <c r="U45">
        <v>7.4256725427591164</v>
      </c>
      <c r="V45">
        <v>7.5545901323647389</v>
      </c>
      <c r="W45">
        <v>7.6712504335633565</v>
      </c>
      <c r="X45">
        <v>7.7760982885783259</v>
      </c>
      <c r="Y45">
        <v>7.870552947610876</v>
      </c>
      <c r="Z45">
        <v>7.9908052838423131</v>
      </c>
      <c r="AA45">
        <v>8.0954780815347291</v>
      </c>
      <c r="AB45">
        <v>8.1834967266364593</v>
      </c>
      <c r="AC45">
        <v>8.252001821129852</v>
      </c>
      <c r="AD45">
        <v>8.3027693106379132</v>
      </c>
      <c r="AE45">
        <v>8.3621790298755876</v>
      </c>
      <c r="AF45">
        <v>8.4018614085715964</v>
      </c>
      <c r="AG45">
        <v>8.4372367950047664</v>
      </c>
      <c r="AH45">
        <v>8.4861718019963757</v>
      </c>
      <c r="AI45">
        <v>8.5590633446562983</v>
      </c>
      <c r="AJ45">
        <v>8.658999450904874</v>
      </c>
      <c r="AK45">
        <v>8.7678767232990378</v>
      </c>
      <c r="AL45">
        <v>8.888037137845302</v>
      </c>
      <c r="AM45">
        <v>9.0197009141197224</v>
      </c>
      <c r="AN45">
        <v>9.1621497707753612</v>
      </c>
      <c r="AO45">
        <v>9.3384350647414376</v>
      </c>
      <c r="AP45">
        <v>9.5173469907385311</v>
      </c>
      <c r="AQ45">
        <v>9.6894771825428982</v>
      </c>
      <c r="AR45">
        <v>9.8392528284033833</v>
      </c>
      <c r="AS45">
        <v>9.9589325408604701</v>
      </c>
      <c r="AT45">
        <v>10.08020512542765</v>
      </c>
      <c r="AU45">
        <v>10.170005692630431</v>
      </c>
      <c r="AV45">
        <v>10.239386251937132</v>
      </c>
      <c r="AW45">
        <v>10.301831783869174</v>
      </c>
      <c r="AX45">
        <v>10.368691361770317</v>
      </c>
      <c r="AY45">
        <v>10.465440094189674</v>
      </c>
      <c r="AZ45">
        <v>10.567654817093212</v>
      </c>
      <c r="BA45">
        <v>10.687495439061269</v>
      </c>
      <c r="BB45">
        <v>10.835540857636852</v>
      </c>
      <c r="BC45">
        <v>11.02079887249401</v>
      </c>
      <c r="BD45">
        <v>11.278220942732052</v>
      </c>
      <c r="BE45">
        <v>11.551860697055034</v>
      </c>
      <c r="BF45">
        <v>11.875849745556417</v>
      </c>
      <c r="BG45">
        <v>12.299713028243604</v>
      </c>
      <c r="BH45">
        <v>12.851223313674323</v>
      </c>
      <c r="BI45">
        <v>13.576533840238755</v>
      </c>
      <c r="BJ45">
        <v>14.424816553922515</v>
      </c>
      <c r="BK45">
        <v>15.337864215711427</v>
      </c>
      <c r="BL45">
        <v>16.22123581769625</v>
      </c>
      <c r="BM45">
        <v>17.019746819463816</v>
      </c>
    </row>
    <row r="46" spans="1:65" x14ac:dyDescent="0.2">
      <c r="A46" t="s">
        <v>342</v>
      </c>
      <c r="B46" t="s">
        <v>343</v>
      </c>
      <c r="C46" t="s">
        <v>260</v>
      </c>
      <c r="D46" t="s">
        <v>261</v>
      </c>
      <c r="E46">
        <v>5.0137270280918775</v>
      </c>
      <c r="F46">
        <v>5.0704846553662897</v>
      </c>
      <c r="G46">
        <v>5.1200502165688073</v>
      </c>
      <c r="H46">
        <v>5.1617751609163047</v>
      </c>
      <c r="I46">
        <v>5.1933484034959942</v>
      </c>
      <c r="J46">
        <v>5.2147692526804432</v>
      </c>
      <c r="K46">
        <v>5.2491291653734198</v>
      </c>
      <c r="L46">
        <v>5.2633231504247391</v>
      </c>
      <c r="M46">
        <v>5.2629727736702181</v>
      </c>
      <c r="N46">
        <v>5.2538970861651739</v>
      </c>
      <c r="O46">
        <v>5.2409051547587211</v>
      </c>
      <c r="P46">
        <v>5.2187303368570879</v>
      </c>
      <c r="Q46">
        <v>5.1872169328407054</v>
      </c>
      <c r="R46">
        <v>5.1512619010995078</v>
      </c>
      <c r="S46">
        <v>5.1152043617080869</v>
      </c>
      <c r="T46">
        <v>5.0823727211756289</v>
      </c>
      <c r="U46">
        <v>5.0730126667508308</v>
      </c>
      <c r="V46">
        <v>5.056048791701576</v>
      </c>
      <c r="W46">
        <v>5.0359220657561057</v>
      </c>
      <c r="X46">
        <v>5.0163208073196293</v>
      </c>
      <c r="Y46">
        <v>5.0004799268792004</v>
      </c>
      <c r="Z46">
        <v>5.0067315683602294</v>
      </c>
      <c r="AA46">
        <v>5.0062731310018513</v>
      </c>
      <c r="AB46">
        <v>5.002453847016552</v>
      </c>
      <c r="AC46">
        <v>4.9980027789356107</v>
      </c>
      <c r="AD46">
        <v>4.9953176526529521</v>
      </c>
      <c r="AE46">
        <v>5.0277179337010631</v>
      </c>
      <c r="AF46">
        <v>5.0515265138169481</v>
      </c>
      <c r="AG46">
        <v>5.0696077361476348</v>
      </c>
      <c r="AH46">
        <v>5.0842257561913167</v>
      </c>
      <c r="AI46">
        <v>5.0980092441768701</v>
      </c>
      <c r="AJ46">
        <v>5.1239274210423673</v>
      </c>
      <c r="AK46">
        <v>5.1385110287554534</v>
      </c>
      <c r="AL46">
        <v>5.146792378253604</v>
      </c>
      <c r="AM46">
        <v>5.153581412104737</v>
      </c>
      <c r="AN46">
        <v>5.1624510804708557</v>
      </c>
      <c r="AO46">
        <v>5.2064101172502095</v>
      </c>
      <c r="AP46">
        <v>5.237609428253128</v>
      </c>
      <c r="AQ46">
        <v>5.2587297997937998</v>
      </c>
      <c r="AR46">
        <v>5.2720019771598796</v>
      </c>
      <c r="AS46">
        <v>5.2793535722628491</v>
      </c>
      <c r="AT46">
        <v>5.3476155371424898</v>
      </c>
      <c r="AU46">
        <v>5.3966109316090947</v>
      </c>
      <c r="AV46">
        <v>5.4266358147299085</v>
      </c>
      <c r="AW46">
        <v>5.4379977007994711</v>
      </c>
      <c r="AX46">
        <v>5.4309023700303767</v>
      </c>
      <c r="AY46">
        <v>5.4578427738490092</v>
      </c>
      <c r="AZ46">
        <v>5.4650701063557543</v>
      </c>
      <c r="BA46">
        <v>5.4501134301248655</v>
      </c>
      <c r="BB46">
        <v>5.4085496001970386</v>
      </c>
      <c r="BC46">
        <v>5.3407604136884004</v>
      </c>
      <c r="BD46">
        <v>5.324414498987057</v>
      </c>
      <c r="BE46">
        <v>5.282745216031639</v>
      </c>
      <c r="BF46">
        <v>5.227524825625701</v>
      </c>
      <c r="BG46">
        <v>5.1725336155214734</v>
      </c>
      <c r="BH46">
        <v>5.1247512893553813</v>
      </c>
      <c r="BI46">
        <v>5.1467547813788013</v>
      </c>
      <c r="BJ46">
        <v>5.1653309972170938</v>
      </c>
      <c r="BK46">
        <v>5.1788621005623359</v>
      </c>
      <c r="BL46">
        <v>5.1849941014461445</v>
      </c>
      <c r="BM46">
        <v>5.1836415591200957</v>
      </c>
    </row>
    <row r="47" spans="1:65" x14ac:dyDescent="0.2">
      <c r="A47" t="s">
        <v>344</v>
      </c>
      <c r="B47" t="s">
        <v>345</v>
      </c>
      <c r="C47" t="s">
        <v>260</v>
      </c>
      <c r="D47" t="s">
        <v>261</v>
      </c>
      <c r="E47">
        <v>6.8451383010301114</v>
      </c>
      <c r="F47">
        <v>6.9284729271933267</v>
      </c>
      <c r="G47">
        <v>6.988162369162108</v>
      </c>
      <c r="H47">
        <v>7.0269820092721567</v>
      </c>
      <c r="I47">
        <v>7.0465354109718072</v>
      </c>
      <c r="J47">
        <v>7.0492846315933528</v>
      </c>
      <c r="K47">
        <v>7.1102206239259562</v>
      </c>
      <c r="L47">
        <v>7.146113482708663</v>
      </c>
      <c r="M47">
        <v>7.1608462602670757</v>
      </c>
      <c r="N47">
        <v>7.1581463488518047</v>
      </c>
      <c r="O47">
        <v>7.141519270270777</v>
      </c>
      <c r="P47">
        <v>7.1868004745291314</v>
      </c>
      <c r="Q47">
        <v>7.2098491150776667</v>
      </c>
      <c r="R47">
        <v>7.2131773825473626</v>
      </c>
      <c r="S47">
        <v>7.198253477298751</v>
      </c>
      <c r="T47">
        <v>7.1673339771066074</v>
      </c>
      <c r="U47">
        <v>7.1930975806345252</v>
      </c>
      <c r="V47">
        <v>7.19486879457782</v>
      </c>
      <c r="W47">
        <v>7.1767045582415658</v>
      </c>
      <c r="X47">
        <v>7.1422852423936662</v>
      </c>
      <c r="Y47">
        <v>7.0946916237485249</v>
      </c>
      <c r="Z47">
        <v>7.1048584455444725</v>
      </c>
      <c r="AA47">
        <v>7.0930525584455131</v>
      </c>
      <c r="AB47">
        <v>7.0630193793635971</v>
      </c>
      <c r="AC47">
        <v>7.0180925529139735</v>
      </c>
      <c r="AD47">
        <v>6.9612496553768857</v>
      </c>
      <c r="AE47">
        <v>6.957176739652013</v>
      </c>
      <c r="AF47">
        <v>6.9330175578417457</v>
      </c>
      <c r="AG47">
        <v>6.8924353338702486</v>
      </c>
      <c r="AH47">
        <v>6.8388717898764426</v>
      </c>
      <c r="AI47">
        <v>6.775147428215492</v>
      </c>
      <c r="AJ47">
        <v>6.7538697678550568</v>
      </c>
      <c r="AK47">
        <v>6.7123063343012461</v>
      </c>
      <c r="AL47">
        <v>6.6535403467673975</v>
      </c>
      <c r="AM47">
        <v>6.5798673040952576</v>
      </c>
      <c r="AN47">
        <v>6.4938794662478632</v>
      </c>
      <c r="AO47">
        <v>6.45011232850797</v>
      </c>
      <c r="AP47">
        <v>6.383973659689163</v>
      </c>
      <c r="AQ47">
        <v>6.3004229364457904</v>
      </c>
      <c r="AR47">
        <v>6.2040831031738524</v>
      </c>
      <c r="AS47">
        <v>6.0986205389958847</v>
      </c>
      <c r="AT47">
        <v>6.0514995521830626</v>
      </c>
      <c r="AU47">
        <v>5.9865049151219454</v>
      </c>
      <c r="AV47">
        <v>5.9057063440305679</v>
      </c>
      <c r="AW47">
        <v>5.810462899678364</v>
      </c>
      <c r="AX47">
        <v>5.7029378819444076</v>
      </c>
      <c r="AY47">
        <v>5.649840654643838</v>
      </c>
      <c r="AZ47">
        <v>5.5804815255700575</v>
      </c>
      <c r="BA47">
        <v>5.4993727978199294</v>
      </c>
      <c r="BB47">
        <v>5.4110638438210135</v>
      </c>
      <c r="BC47">
        <v>5.3185780688765361</v>
      </c>
      <c r="BD47">
        <v>5.2803545035332311</v>
      </c>
      <c r="BE47">
        <v>5.2320089711970095</v>
      </c>
      <c r="BF47">
        <v>5.1759791952158301</v>
      </c>
      <c r="BG47">
        <v>5.1144405108302333</v>
      </c>
      <c r="BH47">
        <v>5.0492853452237201</v>
      </c>
      <c r="BI47">
        <v>5.0393839697446978</v>
      </c>
      <c r="BJ47">
        <v>5.0208335593716225</v>
      </c>
      <c r="BK47">
        <v>4.9943279346496787</v>
      </c>
      <c r="BL47">
        <v>4.9598249548058897</v>
      </c>
      <c r="BM47">
        <v>4.9187975143333915</v>
      </c>
    </row>
    <row r="48" spans="1:65" x14ac:dyDescent="0.2">
      <c r="A48" t="s">
        <v>346</v>
      </c>
      <c r="B48" t="s">
        <v>347</v>
      </c>
      <c r="C48" t="s">
        <v>260</v>
      </c>
      <c r="D48" t="s">
        <v>261</v>
      </c>
      <c r="E48">
        <v>5.4645512782310419</v>
      </c>
      <c r="F48">
        <v>5.4639241570556427</v>
      </c>
      <c r="G48">
        <v>5.4426847812187997</v>
      </c>
      <c r="H48">
        <v>5.4066704999879382</v>
      </c>
      <c r="I48">
        <v>5.3616778107145002</v>
      </c>
      <c r="J48">
        <v>5.3112937523028094</v>
      </c>
      <c r="K48">
        <v>5.3392275302897492</v>
      </c>
      <c r="L48">
        <v>5.3539885682329338</v>
      </c>
      <c r="M48">
        <v>5.3576079526048073</v>
      </c>
      <c r="N48">
        <v>5.3512798514385018</v>
      </c>
      <c r="O48">
        <v>5.3364422623557646</v>
      </c>
      <c r="P48">
        <v>5.3828037213177762</v>
      </c>
      <c r="Q48">
        <v>5.4122374914375788</v>
      </c>
      <c r="R48">
        <v>5.4277407173796259</v>
      </c>
      <c r="S48">
        <v>5.4323037693076719</v>
      </c>
      <c r="T48">
        <v>5.4281399355117834</v>
      </c>
      <c r="U48">
        <v>5.4725915618481853</v>
      </c>
      <c r="V48">
        <v>5.5011934795028736</v>
      </c>
      <c r="W48">
        <v>5.5167257856976493</v>
      </c>
      <c r="X48">
        <v>5.5215205541543719</v>
      </c>
      <c r="Y48">
        <v>5.5177976469132926</v>
      </c>
      <c r="Z48">
        <v>5.5667112044822682</v>
      </c>
      <c r="AA48">
        <v>5.5978435296775677</v>
      </c>
      <c r="AB48">
        <v>5.61359480713769</v>
      </c>
      <c r="AC48">
        <v>5.6160955904289844</v>
      </c>
      <c r="AD48">
        <v>5.6072267527358148</v>
      </c>
      <c r="AE48">
        <v>5.6445414930797764</v>
      </c>
      <c r="AF48">
        <v>5.6666518028190032</v>
      </c>
      <c r="AG48">
        <v>5.6769663582763412</v>
      </c>
      <c r="AH48">
        <v>5.6786846113280598</v>
      </c>
      <c r="AI48">
        <v>5.6742253945975989</v>
      </c>
      <c r="AJ48">
        <v>5.7010366210459331</v>
      </c>
      <c r="AK48">
        <v>5.7185628261380179</v>
      </c>
      <c r="AL48">
        <v>5.7295837056693344</v>
      </c>
      <c r="AM48">
        <v>5.7361802641311384</v>
      </c>
      <c r="AN48">
        <v>5.7404806262379795</v>
      </c>
      <c r="AO48">
        <v>5.7702449258503634</v>
      </c>
      <c r="AP48">
        <v>5.7816454027485342</v>
      </c>
      <c r="AQ48">
        <v>5.7777029763184569</v>
      </c>
      <c r="AR48">
        <v>5.7611644190981117</v>
      </c>
      <c r="AS48">
        <v>5.7342413217145438</v>
      </c>
      <c r="AT48">
        <v>5.7648605650729126</v>
      </c>
      <c r="AU48">
        <v>5.7816401080791797</v>
      </c>
      <c r="AV48">
        <v>5.7877571406089769</v>
      </c>
      <c r="AW48">
        <v>5.7861000919879615</v>
      </c>
      <c r="AX48">
        <v>5.7789143004351828</v>
      </c>
      <c r="AY48">
        <v>5.8169897999114566</v>
      </c>
      <c r="AZ48">
        <v>5.8432890075491883</v>
      </c>
      <c r="BA48">
        <v>5.8607609915708565</v>
      </c>
      <c r="BB48">
        <v>5.8723197134052105</v>
      </c>
      <c r="BC48">
        <v>5.879998571365892</v>
      </c>
      <c r="BD48">
        <v>5.91691539259525</v>
      </c>
      <c r="BE48">
        <v>5.944663958347375</v>
      </c>
      <c r="BF48">
        <v>5.9621847852706766</v>
      </c>
      <c r="BG48">
        <v>5.9670503415110803</v>
      </c>
      <c r="BH48">
        <v>5.9593763837493103</v>
      </c>
      <c r="BI48">
        <v>5.9652945245371418</v>
      </c>
      <c r="BJ48">
        <v>5.9565225525064571</v>
      </c>
      <c r="BK48">
        <v>5.9387000758441912</v>
      </c>
      <c r="BL48">
        <v>5.9176956302437977</v>
      </c>
      <c r="BM48">
        <v>5.8974379221825366</v>
      </c>
    </row>
    <row r="49" spans="1:65" x14ac:dyDescent="0.2">
      <c r="A49" t="s">
        <v>348</v>
      </c>
      <c r="B49" t="s">
        <v>349</v>
      </c>
      <c r="C49" t="s">
        <v>260</v>
      </c>
      <c r="D49" t="s">
        <v>261</v>
      </c>
      <c r="E49">
        <v>6.3318291711803489</v>
      </c>
      <c r="F49">
        <v>6.4107735804187191</v>
      </c>
      <c r="G49">
        <v>6.4745055541440468</v>
      </c>
      <c r="H49">
        <v>6.5195000559032099</v>
      </c>
      <c r="I49">
        <v>6.5395221883752521</v>
      </c>
      <c r="J49">
        <v>6.5337712742329277</v>
      </c>
      <c r="K49">
        <v>6.5856280939365588</v>
      </c>
      <c r="L49">
        <v>6.6062367298250626</v>
      </c>
      <c r="M49">
        <v>6.6017930009253227</v>
      </c>
      <c r="N49">
        <v>6.5757673973239328</v>
      </c>
      <c r="O49">
        <v>6.5320420061257725</v>
      </c>
      <c r="P49">
        <v>6.5482840675186571</v>
      </c>
      <c r="Q49">
        <v>6.5394503783647115</v>
      </c>
      <c r="R49">
        <v>6.5083853484679297</v>
      </c>
      <c r="S49">
        <v>6.4587485547362293</v>
      </c>
      <c r="T49">
        <v>6.3924502553657243</v>
      </c>
      <c r="U49">
        <v>6.3927036662271188</v>
      </c>
      <c r="V49">
        <v>6.3687825623642347</v>
      </c>
      <c r="W49">
        <v>6.3245726759026173</v>
      </c>
      <c r="X49">
        <v>6.2620033617971584</v>
      </c>
      <c r="Y49">
        <v>6.1844588432287111</v>
      </c>
      <c r="Z49">
        <v>6.1592634469391054</v>
      </c>
      <c r="AA49">
        <v>6.1127544369798459</v>
      </c>
      <c r="AB49">
        <v>6.0490370575741723</v>
      </c>
      <c r="AC49">
        <v>5.9715706677013154</v>
      </c>
      <c r="AD49">
        <v>5.8832624735105687</v>
      </c>
      <c r="AE49">
        <v>5.8506794070428834</v>
      </c>
      <c r="AF49">
        <v>5.7985287328457629</v>
      </c>
      <c r="AG49">
        <v>5.7309752641083014</v>
      </c>
      <c r="AH49">
        <v>5.6496570454315505</v>
      </c>
      <c r="AI49">
        <v>5.5578834290817376</v>
      </c>
      <c r="AJ49">
        <v>5.5138590279811277</v>
      </c>
      <c r="AK49">
        <v>5.452357930905503</v>
      </c>
      <c r="AL49">
        <v>5.376958672387687</v>
      </c>
      <c r="AM49">
        <v>5.2930400339510539</v>
      </c>
      <c r="AN49">
        <v>5.2033448657814487</v>
      </c>
      <c r="AO49">
        <v>5.168011135029432</v>
      </c>
      <c r="AP49">
        <v>5.1197667259324113</v>
      </c>
      <c r="AQ49">
        <v>5.061696744061619</v>
      </c>
      <c r="AR49">
        <v>4.9955143567551632</v>
      </c>
      <c r="AS49">
        <v>4.9227924093559849</v>
      </c>
      <c r="AT49">
        <v>4.9027776683079631</v>
      </c>
      <c r="AU49">
        <v>4.8704603202612704</v>
      </c>
      <c r="AV49">
        <v>4.8283050301401449</v>
      </c>
      <c r="AW49">
        <v>4.7781265019903296</v>
      </c>
      <c r="AX49">
        <v>4.7207951503582795</v>
      </c>
      <c r="AY49">
        <v>4.6911788645800865</v>
      </c>
      <c r="AZ49">
        <v>4.6537833456863771</v>
      </c>
      <c r="BA49">
        <v>4.611433885625341</v>
      </c>
      <c r="BB49">
        <v>4.5654545942255593</v>
      </c>
      <c r="BC49">
        <v>4.5177120896083993</v>
      </c>
      <c r="BD49">
        <v>4.5561082698080142</v>
      </c>
      <c r="BE49">
        <v>4.5858259632249547</v>
      </c>
      <c r="BF49">
        <v>4.6093920671997513</v>
      </c>
      <c r="BG49">
        <v>4.6292764741568462</v>
      </c>
      <c r="BH49">
        <v>4.6474122554081783</v>
      </c>
      <c r="BI49">
        <v>4.710276683571518</v>
      </c>
      <c r="BJ49">
        <v>4.7699590462341819</v>
      </c>
      <c r="BK49">
        <v>4.8271594175241139</v>
      </c>
      <c r="BL49">
        <v>4.8822255527788565</v>
      </c>
      <c r="BM49">
        <v>4.9363891578241823</v>
      </c>
    </row>
    <row r="50" spans="1:65" x14ac:dyDescent="0.2">
      <c r="A50" t="s">
        <v>350</v>
      </c>
      <c r="B50" t="s">
        <v>351</v>
      </c>
      <c r="C50" t="s">
        <v>260</v>
      </c>
      <c r="D50" t="s">
        <v>261</v>
      </c>
      <c r="E50">
        <v>5.7940945093558298</v>
      </c>
      <c r="F50">
        <v>5.8298034303925697</v>
      </c>
      <c r="G50">
        <v>5.8517798630217941</v>
      </c>
      <c r="H50">
        <v>5.8620758516060452</v>
      </c>
      <c r="I50">
        <v>5.8625376462387591</v>
      </c>
      <c r="J50">
        <v>5.8552742113300935</v>
      </c>
      <c r="K50">
        <v>5.8896095857029351</v>
      </c>
      <c r="L50">
        <v>5.91355083328913</v>
      </c>
      <c r="M50">
        <v>5.9281809859768337</v>
      </c>
      <c r="N50">
        <v>5.9343391966025996</v>
      </c>
      <c r="O50">
        <v>5.9338791629878029</v>
      </c>
      <c r="P50">
        <v>5.9734375236085722</v>
      </c>
      <c r="Q50">
        <v>5.9989891002906512</v>
      </c>
      <c r="R50">
        <v>6.0165103761594736</v>
      </c>
      <c r="S50">
        <v>6.0334781435994893</v>
      </c>
      <c r="T50">
        <v>6.0539137161136223</v>
      </c>
      <c r="U50">
        <v>6.1036294570313512</v>
      </c>
      <c r="V50">
        <v>6.1542168236865296</v>
      </c>
      <c r="W50">
        <v>6.2016613022820088</v>
      </c>
      <c r="X50">
        <v>6.2405648418295625</v>
      </c>
      <c r="Y50">
        <v>6.2703914600451718</v>
      </c>
      <c r="Z50">
        <v>6.3167239753147193</v>
      </c>
      <c r="AA50">
        <v>6.3529235054755979</v>
      </c>
      <c r="AB50">
        <v>6.3866480627560991</v>
      </c>
      <c r="AC50">
        <v>6.4269521659645461</v>
      </c>
      <c r="AD50">
        <v>6.4794050766117</v>
      </c>
      <c r="AE50">
        <v>6.5624767623180524</v>
      </c>
      <c r="AF50">
        <v>6.6519675663636866</v>
      </c>
      <c r="AG50">
        <v>6.7481021900243698</v>
      </c>
      <c r="AH50">
        <v>6.8499059918016174</v>
      </c>
      <c r="AI50">
        <v>6.9573992027061253</v>
      </c>
      <c r="AJ50">
        <v>7.0811886956167553</v>
      </c>
      <c r="AK50">
        <v>7.2053952458300525</v>
      </c>
      <c r="AL50">
        <v>7.3314672470814299</v>
      </c>
      <c r="AM50">
        <v>7.4611642122701642</v>
      </c>
      <c r="AN50">
        <v>7.5959108092279211</v>
      </c>
      <c r="AO50">
        <v>7.746804655470255</v>
      </c>
      <c r="AP50">
        <v>7.8992138640599077</v>
      </c>
      <c r="AQ50">
        <v>8.053111699273483</v>
      </c>
      <c r="AR50">
        <v>8.2074380630537398</v>
      </c>
      <c r="AS50">
        <v>8.3624844275165788</v>
      </c>
      <c r="AT50">
        <v>8.5173642993776948</v>
      </c>
      <c r="AU50">
        <v>8.6726996084646988</v>
      </c>
      <c r="AV50">
        <v>8.8287525109626284</v>
      </c>
      <c r="AW50">
        <v>8.9845098944878607</v>
      </c>
      <c r="AX50">
        <v>9.141308941162281</v>
      </c>
      <c r="AY50">
        <v>9.2850518004773601</v>
      </c>
      <c r="AZ50">
        <v>9.428149220725409</v>
      </c>
      <c r="BA50">
        <v>9.5802045935879523</v>
      </c>
      <c r="BB50">
        <v>9.7536325533145032</v>
      </c>
      <c r="BC50">
        <v>9.9575359277756732</v>
      </c>
      <c r="BD50">
        <v>10.178640391727075</v>
      </c>
      <c r="BE50">
        <v>10.422167890745754</v>
      </c>
      <c r="BF50">
        <v>10.694638835670249</v>
      </c>
      <c r="BG50">
        <v>11.003403131597391</v>
      </c>
      <c r="BH50">
        <v>11.35318599571807</v>
      </c>
      <c r="BI50">
        <v>11.66793387068806</v>
      </c>
      <c r="BJ50">
        <v>12.014371847496227</v>
      </c>
      <c r="BK50">
        <v>12.386828247721148</v>
      </c>
      <c r="BL50">
        <v>12.775685042754988</v>
      </c>
      <c r="BM50">
        <v>13.177873994339512</v>
      </c>
    </row>
    <row r="51" spans="1:65" x14ac:dyDescent="0.2">
      <c r="A51" t="s">
        <v>352</v>
      </c>
      <c r="B51" t="s">
        <v>353</v>
      </c>
      <c r="C51" t="s">
        <v>260</v>
      </c>
      <c r="D51" t="s">
        <v>261</v>
      </c>
      <c r="E51">
        <v>5.7641534341643723</v>
      </c>
      <c r="F51">
        <v>5.8087201125175811</v>
      </c>
      <c r="G51">
        <v>5.8297511259476149</v>
      </c>
      <c r="H51">
        <v>5.8216988910608576</v>
      </c>
      <c r="I51">
        <v>5.7839554910853641</v>
      </c>
      <c r="J51">
        <v>5.7118762411701232</v>
      </c>
      <c r="K51">
        <v>5.7709704868108735</v>
      </c>
      <c r="L51">
        <v>5.7915840493500772</v>
      </c>
      <c r="M51">
        <v>5.7952216659316713</v>
      </c>
      <c r="N51">
        <v>5.7804741649578872</v>
      </c>
      <c r="O51">
        <v>5.7567986987659854</v>
      </c>
      <c r="P51">
        <v>5.8438221402876227</v>
      </c>
      <c r="Q51">
        <v>5.9157997581465374</v>
      </c>
      <c r="R51">
        <v>5.9640151218058328</v>
      </c>
      <c r="S51">
        <v>5.9897746754837131</v>
      </c>
      <c r="T51">
        <v>5.9980509867809291</v>
      </c>
      <c r="U51">
        <v>6.064669622580297</v>
      </c>
      <c r="V51">
        <v>6.1153206559932087</v>
      </c>
      <c r="W51">
        <v>6.1507830097608069</v>
      </c>
      <c r="X51">
        <v>6.1744037960526743</v>
      </c>
      <c r="Y51">
        <v>6.1861531636790774</v>
      </c>
      <c r="Z51">
        <v>6.2484047789783297</v>
      </c>
      <c r="AA51">
        <v>6.283612499703854</v>
      </c>
      <c r="AB51">
        <v>6.2973063545073202</v>
      </c>
      <c r="AC51">
        <v>6.292882975247581</v>
      </c>
      <c r="AD51">
        <v>6.263334265703584</v>
      </c>
      <c r="AE51">
        <v>6.2874812092421104</v>
      </c>
      <c r="AF51">
        <v>6.2907198991734932</v>
      </c>
      <c r="AG51">
        <v>6.2694909076181613</v>
      </c>
      <c r="AH51">
        <v>6.2326066220216143</v>
      </c>
      <c r="AI51">
        <v>6.180292740661554</v>
      </c>
      <c r="AJ51">
        <v>6.1782934596681853</v>
      </c>
      <c r="AK51">
        <v>6.1543374518173355</v>
      </c>
      <c r="AL51">
        <v>6.1177414502055969</v>
      </c>
      <c r="AM51">
        <v>6.0636522987898882</v>
      </c>
      <c r="AN51">
        <v>5.9961647442685821</v>
      </c>
      <c r="AO51">
        <v>5.9702142828850953</v>
      </c>
      <c r="AP51">
        <v>5.9242978680966303</v>
      </c>
      <c r="AQ51">
        <v>5.8680886934757339</v>
      </c>
      <c r="AR51">
        <v>5.800352277220604</v>
      </c>
      <c r="AS51">
        <v>5.729288092893456</v>
      </c>
      <c r="AT51">
        <v>5.7007847439034682</v>
      </c>
      <c r="AU51">
        <v>5.6597412035051766</v>
      </c>
      <c r="AV51">
        <v>5.607989917364292</v>
      </c>
      <c r="AW51">
        <v>5.5465233001397944</v>
      </c>
      <c r="AX51">
        <v>5.4786990927584984</v>
      </c>
      <c r="AY51">
        <v>5.4598235020901065</v>
      </c>
      <c r="AZ51">
        <v>5.4309466919802416</v>
      </c>
      <c r="BA51">
        <v>5.392787136923773</v>
      </c>
      <c r="BB51">
        <v>5.3384129690559607</v>
      </c>
      <c r="BC51">
        <v>5.2673000750770189</v>
      </c>
      <c r="BD51">
        <v>5.2331014955677091</v>
      </c>
      <c r="BE51">
        <v>5.1844009694866573</v>
      </c>
      <c r="BF51">
        <v>5.1325821694743912</v>
      </c>
      <c r="BG51">
        <v>5.0947331302647241</v>
      </c>
      <c r="BH51">
        <v>5.0789858737671159</v>
      </c>
      <c r="BI51">
        <v>5.1213021072952971</v>
      </c>
      <c r="BJ51">
        <v>5.1741043746553643</v>
      </c>
      <c r="BK51">
        <v>5.2337167795536246</v>
      </c>
      <c r="BL51">
        <v>5.2990850222069126</v>
      </c>
      <c r="BM51">
        <v>5.366471080308302</v>
      </c>
    </row>
    <row r="52" spans="1:65" x14ac:dyDescent="0.2">
      <c r="A52" t="s">
        <v>354</v>
      </c>
      <c r="B52" t="s">
        <v>355</v>
      </c>
      <c r="C52" t="s">
        <v>260</v>
      </c>
      <c r="D52" t="s">
        <v>261</v>
      </c>
      <c r="E52">
        <v>9.5809675754305275</v>
      </c>
      <c r="F52">
        <v>9.5154753994028844</v>
      </c>
      <c r="G52">
        <v>9.514621307206685</v>
      </c>
      <c r="H52">
        <v>9.5119097758435114</v>
      </c>
      <c r="I52">
        <v>9.4232354003277816</v>
      </c>
      <c r="J52">
        <v>9.2034309290289897</v>
      </c>
      <c r="K52">
        <v>9.1207116529628589</v>
      </c>
      <c r="L52">
        <v>8.9181198851707446</v>
      </c>
      <c r="M52">
        <v>8.6780646066720042</v>
      </c>
      <c r="N52">
        <v>8.5081855661850057</v>
      </c>
      <c r="O52">
        <v>8.4602289219954976</v>
      </c>
      <c r="P52">
        <v>8.8425174216704612</v>
      </c>
      <c r="Q52">
        <v>9.3201190531843618</v>
      </c>
      <c r="R52">
        <v>9.8131869859890237</v>
      </c>
      <c r="S52">
        <v>10.220994475138122</v>
      </c>
      <c r="T52">
        <v>10.479271639996519</v>
      </c>
      <c r="U52">
        <v>10.707567302676299</v>
      </c>
      <c r="V52">
        <v>10.778035261328405</v>
      </c>
      <c r="W52">
        <v>10.717557486970646</v>
      </c>
      <c r="X52">
        <v>10.578989841092667</v>
      </c>
      <c r="Y52">
        <v>10.38119487803978</v>
      </c>
      <c r="Z52">
        <v>10.125604969867675</v>
      </c>
      <c r="AA52">
        <v>9.8835638736311306</v>
      </c>
      <c r="AB52">
        <v>9.6485567162774437</v>
      </c>
      <c r="AC52">
        <v>9.3995341777452115</v>
      </c>
      <c r="AD52">
        <v>9.1355768677839606</v>
      </c>
      <c r="AE52">
        <v>8.9583608641206194</v>
      </c>
      <c r="AF52">
        <v>8.7603757642029922</v>
      </c>
      <c r="AG52">
        <v>8.5819498573050605</v>
      </c>
      <c r="AH52">
        <v>8.4961463712924328</v>
      </c>
      <c r="AI52">
        <v>8.532974267619144</v>
      </c>
      <c r="AJ52">
        <v>8.5397797387599237</v>
      </c>
      <c r="AK52">
        <v>8.6353376209435009</v>
      </c>
      <c r="AL52">
        <v>8.77571278883803</v>
      </c>
      <c r="AM52">
        <v>8.9074766255047066</v>
      </c>
      <c r="AN52">
        <v>9.0007481141289656</v>
      </c>
      <c r="AO52">
        <v>9.1577276541537334</v>
      </c>
      <c r="AP52">
        <v>9.2828061076650314</v>
      </c>
      <c r="AQ52">
        <v>9.3908641539832871</v>
      </c>
      <c r="AR52">
        <v>9.5051968897297243</v>
      </c>
      <c r="AS52">
        <v>9.6377104377104388</v>
      </c>
      <c r="AT52">
        <v>9.7678291833468496</v>
      </c>
      <c r="AU52">
        <v>9.8984750260320435</v>
      </c>
      <c r="AV52">
        <v>10.005003518734719</v>
      </c>
      <c r="AW52">
        <v>10.044780880887583</v>
      </c>
      <c r="AX52">
        <v>10.006552680503491</v>
      </c>
      <c r="AY52">
        <v>9.7677094358130905</v>
      </c>
      <c r="AZ52">
        <v>9.481300708582193</v>
      </c>
      <c r="BA52">
        <v>9.1736307756060498</v>
      </c>
      <c r="BB52">
        <v>8.8573389810644745</v>
      </c>
      <c r="BC52">
        <v>8.5392131971433969</v>
      </c>
      <c r="BD52">
        <v>8.125813737633564</v>
      </c>
      <c r="BE52">
        <v>7.7147555984221778</v>
      </c>
      <c r="BF52">
        <v>7.3429840663112405</v>
      </c>
      <c r="BG52">
        <v>7.0562472960879949</v>
      </c>
      <c r="BH52">
        <v>6.8815941342187052</v>
      </c>
      <c r="BI52">
        <v>6.8151638466481046</v>
      </c>
      <c r="BJ52">
        <v>6.837918703933445</v>
      </c>
      <c r="BK52">
        <v>6.919608963687514</v>
      </c>
      <c r="BL52">
        <v>7.023466827588269</v>
      </c>
      <c r="BM52">
        <v>7.1287340924313467</v>
      </c>
    </row>
    <row r="53" spans="1:65" x14ac:dyDescent="0.2">
      <c r="A53" t="s">
        <v>356</v>
      </c>
      <c r="B53" t="s">
        <v>357</v>
      </c>
      <c r="C53" t="s">
        <v>260</v>
      </c>
      <c r="D53" t="s">
        <v>261</v>
      </c>
      <c r="E53">
        <v>5.7972974151843744</v>
      </c>
      <c r="F53">
        <v>5.8351635029870064</v>
      </c>
      <c r="G53">
        <v>5.8598481652162793</v>
      </c>
      <c r="H53">
        <v>5.8788969265229678</v>
      </c>
      <c r="I53">
        <v>5.899694945809582</v>
      </c>
      <c r="J53">
        <v>5.928489577549354</v>
      </c>
      <c r="K53">
        <v>5.9910103548618716</v>
      </c>
      <c r="L53">
        <v>6.0532997534069377</v>
      </c>
      <c r="M53">
        <v>6.1132499251138768</v>
      </c>
      <c r="N53">
        <v>6.1669999487258371</v>
      </c>
      <c r="O53">
        <v>6.2128579146407343</v>
      </c>
      <c r="P53">
        <v>6.2700129255059673</v>
      </c>
      <c r="Q53">
        <v>6.3144999593248885</v>
      </c>
      <c r="R53">
        <v>6.350911590298483</v>
      </c>
      <c r="S53">
        <v>6.3848326209626656</v>
      </c>
      <c r="T53">
        <v>6.4196368974397666</v>
      </c>
      <c r="U53">
        <v>6.4753285293852425</v>
      </c>
      <c r="V53">
        <v>6.5272177817054216</v>
      </c>
      <c r="W53">
        <v>6.5758203340236747</v>
      </c>
      <c r="X53">
        <v>6.6195515863249064</v>
      </c>
      <c r="Y53">
        <v>6.6605524811911083</v>
      </c>
      <c r="Z53">
        <v>6.7210631822235358</v>
      </c>
      <c r="AA53">
        <v>6.7759329694362203</v>
      </c>
      <c r="AB53">
        <v>6.8339103121460729</v>
      </c>
      <c r="AC53">
        <v>6.9040862850442695</v>
      </c>
      <c r="AD53">
        <v>6.9923551494022576</v>
      </c>
      <c r="AE53">
        <v>7.1078337358910542</v>
      </c>
      <c r="AF53">
        <v>7.233704979458933</v>
      </c>
      <c r="AG53">
        <v>7.3697715960801293</v>
      </c>
      <c r="AH53">
        <v>7.5136455799756332</v>
      </c>
      <c r="AI53">
        <v>7.6646501143189507</v>
      </c>
      <c r="AJ53">
        <v>7.7897469866877138</v>
      </c>
      <c r="AK53">
        <v>7.915403164720404</v>
      </c>
      <c r="AL53">
        <v>8.0405915180550114</v>
      </c>
      <c r="AM53">
        <v>8.1638211166520218</v>
      </c>
      <c r="AN53">
        <v>8.2858444825704751</v>
      </c>
      <c r="AO53">
        <v>8.39408067966896</v>
      </c>
      <c r="AP53">
        <v>8.4975865150096563</v>
      </c>
      <c r="AQ53">
        <v>8.6006399618155545</v>
      </c>
      <c r="AR53">
        <v>8.7074549951141247</v>
      </c>
      <c r="AS53">
        <v>8.8222703540294329</v>
      </c>
      <c r="AT53">
        <v>8.9620506004946954</v>
      </c>
      <c r="AU53">
        <v>9.1075874721530603</v>
      </c>
      <c r="AV53">
        <v>9.2604659100227611</v>
      </c>
      <c r="AW53">
        <v>9.4226105582771531</v>
      </c>
      <c r="AX53">
        <v>9.596715900204023</v>
      </c>
      <c r="AY53">
        <v>9.771018787477221</v>
      </c>
      <c r="AZ53">
        <v>9.9529460627149451</v>
      </c>
      <c r="BA53">
        <v>10.154555723078584</v>
      </c>
      <c r="BB53">
        <v>10.392367654463943</v>
      </c>
      <c r="BC53">
        <v>10.676175681671603</v>
      </c>
      <c r="BD53">
        <v>10.988978842825679</v>
      </c>
      <c r="BE53">
        <v>11.343142761145639</v>
      </c>
      <c r="BF53">
        <v>11.730120116576725</v>
      </c>
      <c r="BG53">
        <v>12.135757082664636</v>
      </c>
      <c r="BH53">
        <v>12.553845823496642</v>
      </c>
      <c r="BI53">
        <v>12.958876878455655</v>
      </c>
      <c r="BJ53">
        <v>13.373173804004626</v>
      </c>
      <c r="BK53">
        <v>13.815245588322528</v>
      </c>
      <c r="BL53">
        <v>14.310982606876616</v>
      </c>
      <c r="BM53">
        <v>14.877068114843144</v>
      </c>
    </row>
    <row r="54" spans="1:65" x14ac:dyDescent="0.2">
      <c r="A54" t="s">
        <v>358</v>
      </c>
      <c r="B54" t="s">
        <v>359</v>
      </c>
      <c r="C54" t="s">
        <v>260</v>
      </c>
      <c r="D54" t="s">
        <v>261</v>
      </c>
      <c r="E54">
        <v>7.8546149589125189</v>
      </c>
      <c r="F54">
        <v>8.0566934091012641</v>
      </c>
      <c r="G54">
        <v>8.2699866314418653</v>
      </c>
      <c r="H54">
        <v>8.4814338125385778</v>
      </c>
      <c r="I54">
        <v>8.6862626089512407</v>
      </c>
      <c r="J54">
        <v>8.8911783384736296</v>
      </c>
      <c r="K54">
        <v>9.0430467101675056</v>
      </c>
      <c r="L54">
        <v>9.2027708508421231</v>
      </c>
      <c r="M54">
        <v>9.3696456255361049</v>
      </c>
      <c r="N54">
        <v>9.5321251348618308</v>
      </c>
      <c r="O54">
        <v>9.6798583712949977</v>
      </c>
      <c r="P54">
        <v>9.7649941721047373</v>
      </c>
      <c r="Q54">
        <v>9.8418443704868892</v>
      </c>
      <c r="R54">
        <v>9.9163578554594043</v>
      </c>
      <c r="S54">
        <v>9.9819008789236001</v>
      </c>
      <c r="T54">
        <v>10.025004858065106</v>
      </c>
      <c r="U54">
        <v>10.139300764069171</v>
      </c>
      <c r="V54">
        <v>10.237706898634771</v>
      </c>
      <c r="W54">
        <v>10.337579915133874</v>
      </c>
      <c r="X54">
        <v>10.443349111301076</v>
      </c>
      <c r="Y54">
        <v>10.543321789464446</v>
      </c>
      <c r="Z54">
        <v>10.530960328970448</v>
      </c>
      <c r="AA54">
        <v>10.508807037768658</v>
      </c>
      <c r="AB54">
        <v>10.490850930374455</v>
      </c>
      <c r="AC54">
        <v>10.469674647003636</v>
      </c>
      <c r="AD54">
        <v>10.426056684206573</v>
      </c>
      <c r="AE54">
        <v>10.411508400153535</v>
      </c>
      <c r="AF54">
        <v>10.399533665456067</v>
      </c>
      <c r="AG54">
        <v>10.415068420093336</v>
      </c>
      <c r="AH54">
        <v>10.472927312723696</v>
      </c>
      <c r="AI54">
        <v>10.567271936127517</v>
      </c>
      <c r="AJ54">
        <v>10.598490188710885</v>
      </c>
      <c r="AK54">
        <v>10.629960003557223</v>
      </c>
      <c r="AL54">
        <v>10.655565185434554</v>
      </c>
      <c r="AM54">
        <v>10.666113408794079</v>
      </c>
      <c r="AN54">
        <v>10.658747134951087</v>
      </c>
      <c r="AO54">
        <v>10.722302662913592</v>
      </c>
      <c r="AP54">
        <v>10.777296022009518</v>
      </c>
      <c r="AQ54">
        <v>10.834657212400375</v>
      </c>
      <c r="AR54">
        <v>10.905150521688416</v>
      </c>
      <c r="AS54">
        <v>10.991716084656776</v>
      </c>
      <c r="AT54">
        <v>11.017918555990088</v>
      </c>
      <c r="AU54">
        <v>11.050199564172733</v>
      </c>
      <c r="AV54">
        <v>11.086749206542938</v>
      </c>
      <c r="AW54">
        <v>11.121911238107632</v>
      </c>
      <c r="AX54">
        <v>11.155938819198623</v>
      </c>
      <c r="AY54">
        <v>11.213852968871338</v>
      </c>
      <c r="AZ54">
        <v>11.270490011902806</v>
      </c>
      <c r="BA54">
        <v>11.334848578759274</v>
      </c>
      <c r="BB54">
        <v>11.422197321978823</v>
      </c>
      <c r="BC54">
        <v>11.548511938220274</v>
      </c>
      <c r="BD54">
        <v>11.658722025920566</v>
      </c>
      <c r="BE54">
        <v>11.794105757403472</v>
      </c>
      <c r="BF54">
        <v>11.950626987398673</v>
      </c>
      <c r="BG54">
        <v>12.122383698538417</v>
      </c>
      <c r="BH54">
        <v>12.306985190094201</v>
      </c>
      <c r="BI54">
        <v>12.536345934088686</v>
      </c>
      <c r="BJ54">
        <v>12.774731479894331</v>
      </c>
      <c r="BK54">
        <v>13.033969363327619</v>
      </c>
      <c r="BL54">
        <v>13.329094858332297</v>
      </c>
      <c r="BM54">
        <v>13.669642743280448</v>
      </c>
    </row>
    <row r="55" spans="1:65" x14ac:dyDescent="0.2">
      <c r="A55" t="s">
        <v>360</v>
      </c>
      <c r="B55" t="s">
        <v>361</v>
      </c>
      <c r="C55" t="s">
        <v>260</v>
      </c>
      <c r="D55" t="s">
        <v>261</v>
      </c>
      <c r="E55">
        <v>7.7159874421746339</v>
      </c>
      <c r="F55">
        <v>7.8368564727944303</v>
      </c>
      <c r="G55">
        <v>7.9720979825472087</v>
      </c>
      <c r="H55">
        <v>8.1305778268116917</v>
      </c>
      <c r="I55">
        <v>8.3237265031496719</v>
      </c>
      <c r="J55">
        <v>8.5580299484025453</v>
      </c>
      <c r="K55">
        <v>8.8570720643288663</v>
      </c>
      <c r="L55">
        <v>9.1822922412591108</v>
      </c>
      <c r="M55">
        <v>9.5257297261509688</v>
      </c>
      <c r="N55">
        <v>9.878581494041148</v>
      </c>
      <c r="O55">
        <v>10.237377458562293</v>
      </c>
      <c r="P55">
        <v>10.628754324869549</v>
      </c>
      <c r="Q55">
        <v>11.018673523997363</v>
      </c>
      <c r="R55">
        <v>11.395868158394389</v>
      </c>
      <c r="S55">
        <v>11.739234724487465</v>
      </c>
      <c r="T55">
        <v>12.034633361080422</v>
      </c>
      <c r="U55">
        <v>12.29905599069672</v>
      </c>
      <c r="V55">
        <v>12.50208188115697</v>
      </c>
      <c r="W55">
        <v>12.656514173479044</v>
      </c>
      <c r="X55">
        <v>12.783646258550133</v>
      </c>
      <c r="Y55">
        <v>12.899562963975164</v>
      </c>
      <c r="Z55">
        <v>13.016653140117516</v>
      </c>
      <c r="AA55">
        <v>13.123095782214932</v>
      </c>
      <c r="AB55">
        <v>13.219403389680039</v>
      </c>
      <c r="AC55">
        <v>13.303348158983727</v>
      </c>
      <c r="AD55">
        <v>13.377158264293884</v>
      </c>
      <c r="AE55">
        <v>13.346698577201654</v>
      </c>
      <c r="AF55">
        <v>13.301335369326402</v>
      </c>
      <c r="AG55">
        <v>13.259427976864286</v>
      </c>
      <c r="AH55">
        <v>13.243721806414104</v>
      </c>
      <c r="AI55">
        <v>13.267183727419795</v>
      </c>
      <c r="AJ55">
        <v>13.3240414852068</v>
      </c>
      <c r="AK55">
        <v>13.413070350022634</v>
      </c>
      <c r="AL55">
        <v>13.521673132520986</v>
      </c>
      <c r="AM55">
        <v>13.628572903627592</v>
      </c>
      <c r="AN55">
        <v>13.722936791970508</v>
      </c>
      <c r="AO55">
        <v>13.856272532134382</v>
      </c>
      <c r="AP55">
        <v>13.976274572944176</v>
      </c>
      <c r="AQ55">
        <v>14.092450212405961</v>
      </c>
      <c r="AR55">
        <v>14.218987409048905</v>
      </c>
      <c r="AS55">
        <v>14.366834642482065</v>
      </c>
      <c r="AT55">
        <v>14.557485751720304</v>
      </c>
      <c r="AU55">
        <v>14.755123429862389</v>
      </c>
      <c r="AV55">
        <v>14.973610839670501</v>
      </c>
      <c r="AW55">
        <v>15.23171843766945</v>
      </c>
      <c r="AX55">
        <v>15.541658645800055</v>
      </c>
      <c r="AY55">
        <v>15.975494141008603</v>
      </c>
      <c r="AZ55">
        <v>16.451995938888341</v>
      </c>
      <c r="BA55">
        <v>16.958721703038254</v>
      </c>
      <c r="BB55">
        <v>17.47380041962202</v>
      </c>
      <c r="BC55">
        <v>17.9874369894568</v>
      </c>
      <c r="BD55">
        <v>18.430252603660676</v>
      </c>
      <c r="BE55">
        <v>18.852328563302283</v>
      </c>
      <c r="BF55">
        <v>19.278415834515748</v>
      </c>
      <c r="BG55">
        <v>19.745108101827313</v>
      </c>
      <c r="BH55">
        <v>20.275421517180163</v>
      </c>
      <c r="BI55">
        <v>20.841329584583406</v>
      </c>
      <c r="BJ55">
        <v>21.474888631928092</v>
      </c>
      <c r="BK55">
        <v>22.136514645890461</v>
      </c>
      <c r="BL55">
        <v>22.758217196525731</v>
      </c>
      <c r="BM55">
        <v>23.308957703921624</v>
      </c>
    </row>
    <row r="56" spans="1:65" x14ac:dyDescent="0.2">
      <c r="A56" t="s">
        <v>362</v>
      </c>
      <c r="B56" t="s">
        <v>363</v>
      </c>
      <c r="C56" t="s">
        <v>260</v>
      </c>
      <c r="D56" t="s">
        <v>261</v>
      </c>
      <c r="E56">
        <v>9.0355179075642731</v>
      </c>
      <c r="F56">
        <v>8.9343586117494542</v>
      </c>
      <c r="G56">
        <v>8.789130183666396</v>
      </c>
      <c r="H56">
        <v>8.6074484004856426</v>
      </c>
      <c r="I56">
        <v>8.3983294612235877</v>
      </c>
      <c r="J56">
        <v>8.1537897609253456</v>
      </c>
      <c r="K56">
        <v>8.3338909781983155</v>
      </c>
      <c r="L56">
        <v>8.5259828765763732</v>
      </c>
      <c r="M56">
        <v>8.754138533329856</v>
      </c>
      <c r="N56">
        <v>9.0119852489244003</v>
      </c>
      <c r="O56">
        <v>9.2972199919710974</v>
      </c>
      <c r="P56">
        <v>9.4846296273588955</v>
      </c>
      <c r="Q56">
        <v>9.6417664452954579</v>
      </c>
      <c r="R56">
        <v>9.7327991722909974</v>
      </c>
      <c r="S56">
        <v>9.7544049495400973</v>
      </c>
      <c r="T56">
        <v>9.7219330511023205</v>
      </c>
      <c r="U56">
        <v>9.7016024007700583</v>
      </c>
      <c r="V56">
        <v>9.6761277693744994</v>
      </c>
      <c r="W56">
        <v>9.6404003880412734</v>
      </c>
      <c r="X56">
        <v>9.6174375285941487</v>
      </c>
      <c r="Y56">
        <v>9.6081819254998333</v>
      </c>
      <c r="Z56">
        <v>9.6627386382834946</v>
      </c>
      <c r="AA56">
        <v>9.7229271324252942</v>
      </c>
      <c r="AB56">
        <v>9.774512804815835</v>
      </c>
      <c r="AC56">
        <v>9.8344467619882519</v>
      </c>
      <c r="AD56">
        <v>9.8969277498381718</v>
      </c>
      <c r="AE56">
        <v>10.192692219691017</v>
      </c>
      <c r="AF56">
        <v>10.509205839562535</v>
      </c>
      <c r="AG56">
        <v>10.844037258842853</v>
      </c>
      <c r="AH56">
        <v>11.183061699650757</v>
      </c>
      <c r="AI56">
        <v>11.519770616573375</v>
      </c>
      <c r="AJ56">
        <v>11.855916791628115</v>
      </c>
      <c r="AK56">
        <v>12.209886842499305</v>
      </c>
      <c r="AL56">
        <v>12.584714056654194</v>
      </c>
      <c r="AM56">
        <v>12.971748514766851</v>
      </c>
      <c r="AN56">
        <v>13.368242558682692</v>
      </c>
      <c r="AO56">
        <v>13.841745180767481</v>
      </c>
      <c r="AP56">
        <v>14.327808471454881</v>
      </c>
      <c r="AQ56">
        <v>14.809072147310115</v>
      </c>
      <c r="AR56">
        <v>15.317349626973058</v>
      </c>
      <c r="AS56">
        <v>15.847838616714697</v>
      </c>
      <c r="AT56">
        <v>16.207987299932473</v>
      </c>
      <c r="AU56">
        <v>16.609989998234983</v>
      </c>
      <c r="AV56">
        <v>17.062863180137349</v>
      </c>
      <c r="AW56">
        <v>17.565058898977284</v>
      </c>
      <c r="AX56">
        <v>18.122053402465571</v>
      </c>
      <c r="AY56">
        <v>18.325545669845742</v>
      </c>
      <c r="AZ56">
        <v>18.570234113712374</v>
      </c>
      <c r="BA56">
        <v>18.872126955320223</v>
      </c>
      <c r="BB56">
        <v>19.24464856885098</v>
      </c>
      <c r="BC56">
        <v>19.689171767619857</v>
      </c>
      <c r="BD56">
        <v>20.250110136569347</v>
      </c>
      <c r="BE56">
        <v>20.926732515374109</v>
      </c>
      <c r="BF56">
        <v>21.729564734797432</v>
      </c>
      <c r="BG56">
        <v>22.626796987158055</v>
      </c>
      <c r="BH56">
        <v>23.601061028651674</v>
      </c>
      <c r="BI56">
        <v>24.374697277923087</v>
      </c>
      <c r="BJ56">
        <v>25.136707219109006</v>
      </c>
      <c r="BK56">
        <v>25.895657594825739</v>
      </c>
      <c r="BL56">
        <v>26.685950657992162</v>
      </c>
      <c r="BM56">
        <v>27.537456008044241</v>
      </c>
    </row>
    <row r="57" spans="1:65" x14ac:dyDescent="0.2">
      <c r="A57" t="s">
        <v>364</v>
      </c>
      <c r="B57" t="s">
        <v>365</v>
      </c>
      <c r="C57" t="s">
        <v>260</v>
      </c>
      <c r="D57" t="s">
        <v>261</v>
      </c>
    </row>
    <row r="58" spans="1:65" x14ac:dyDescent="0.2">
      <c r="A58" t="s">
        <v>366</v>
      </c>
      <c r="B58" t="s">
        <v>367</v>
      </c>
      <c r="C58" t="s">
        <v>260</v>
      </c>
      <c r="D58" t="s">
        <v>261</v>
      </c>
      <c r="E58">
        <v>10.286769200823597</v>
      </c>
      <c r="F58">
        <v>10.654452322279473</v>
      </c>
      <c r="G58">
        <v>10.974534047427664</v>
      </c>
      <c r="H58">
        <v>11.111442851427446</v>
      </c>
      <c r="I58">
        <v>11.060575651681148</v>
      </c>
      <c r="J58">
        <v>10.948584525620479</v>
      </c>
      <c r="K58">
        <v>12.010615778697401</v>
      </c>
      <c r="L58">
        <v>13.218254365516355</v>
      </c>
      <c r="M58">
        <v>14.496213042519132</v>
      </c>
      <c r="N58">
        <v>15.787075856671699</v>
      </c>
      <c r="O58">
        <v>17.086302104349652</v>
      </c>
      <c r="P58">
        <v>16.775794371647788</v>
      </c>
      <c r="Q58">
        <v>16.448634897322247</v>
      </c>
      <c r="R58">
        <v>16.127602445260898</v>
      </c>
      <c r="S58">
        <v>15.824466416946201</v>
      </c>
      <c r="T58">
        <v>15.541708997611428</v>
      </c>
      <c r="U58">
        <v>15.315564713755434</v>
      </c>
      <c r="V58">
        <v>15.060716161071486</v>
      </c>
      <c r="W58">
        <v>14.79140590964726</v>
      </c>
      <c r="X58">
        <v>14.514513835671869</v>
      </c>
      <c r="Y58">
        <v>14.240193409758037</v>
      </c>
      <c r="Z58">
        <v>14.437411021292895</v>
      </c>
      <c r="AA58">
        <v>14.624240563777184</v>
      </c>
      <c r="AB58">
        <v>14.800819636011106</v>
      </c>
      <c r="AC58">
        <v>14.958369725990723</v>
      </c>
      <c r="AD58">
        <v>15.090939989193522</v>
      </c>
      <c r="AE58">
        <v>15.115865219726532</v>
      </c>
      <c r="AF58">
        <v>15.133063032990957</v>
      </c>
      <c r="AG58">
        <v>15.175290931713386</v>
      </c>
      <c r="AH58">
        <v>15.247172281680413</v>
      </c>
      <c r="AI58">
        <v>15.334602702828217</v>
      </c>
      <c r="AJ58">
        <v>15.338006743758866</v>
      </c>
      <c r="AK58">
        <v>15.3371988453532</v>
      </c>
      <c r="AL58">
        <v>15.354256012593432</v>
      </c>
      <c r="AM58">
        <v>15.392744762609484</v>
      </c>
      <c r="AN58">
        <v>15.446872924863086</v>
      </c>
      <c r="AO58">
        <v>15.399555419953797</v>
      </c>
      <c r="AP58">
        <v>15.334630780082776</v>
      </c>
      <c r="AQ58">
        <v>15.270735285837775</v>
      </c>
      <c r="AR58">
        <v>15.218517460578743</v>
      </c>
      <c r="AS58">
        <v>15.182523559929317</v>
      </c>
      <c r="AT58">
        <v>15.17847122183257</v>
      </c>
      <c r="AU58">
        <v>15.204513144804743</v>
      </c>
      <c r="AV58">
        <v>15.281853974113845</v>
      </c>
      <c r="AW58">
        <v>15.404737265723814</v>
      </c>
      <c r="AX58">
        <v>15.549009301240446</v>
      </c>
      <c r="AY58">
        <v>15.647156719137904</v>
      </c>
      <c r="AZ58">
        <v>15.728361209143248</v>
      </c>
      <c r="BA58">
        <v>15.821155024005373</v>
      </c>
      <c r="BB58">
        <v>15.953289296045043</v>
      </c>
      <c r="BC58">
        <v>16.138863797766824</v>
      </c>
      <c r="BD58">
        <v>16.498669938600948</v>
      </c>
      <c r="BE58">
        <v>16.896946393572616</v>
      </c>
      <c r="BF58">
        <v>17.334864607375636</v>
      </c>
      <c r="BG58">
        <v>17.796740704229691</v>
      </c>
      <c r="BH58">
        <v>18.261991905295389</v>
      </c>
      <c r="BI58">
        <v>18.747344879951953</v>
      </c>
      <c r="BJ58">
        <v>19.234036657442147</v>
      </c>
      <c r="BK58">
        <v>19.741667725405495</v>
      </c>
      <c r="BL58">
        <v>20.287897555027541</v>
      </c>
      <c r="BM58">
        <v>20.878057913130306</v>
      </c>
    </row>
    <row r="59" spans="1:65" x14ac:dyDescent="0.2">
      <c r="A59" t="s">
        <v>368</v>
      </c>
      <c r="B59" t="s">
        <v>369</v>
      </c>
      <c r="C59" t="s">
        <v>260</v>
      </c>
      <c r="D59" t="s">
        <v>261</v>
      </c>
      <c r="E59">
        <v>14.413780710086515</v>
      </c>
      <c r="F59">
        <v>14.733518121946393</v>
      </c>
      <c r="G59">
        <v>15.042293564627988</v>
      </c>
      <c r="H59">
        <v>15.34909921792112</v>
      </c>
      <c r="I59">
        <v>15.666031831131669</v>
      </c>
      <c r="J59">
        <v>16.002480004653865</v>
      </c>
      <c r="K59">
        <v>16.458828221790036</v>
      </c>
      <c r="L59">
        <v>16.902943934476671</v>
      </c>
      <c r="M59">
        <v>17.336006256061015</v>
      </c>
      <c r="N59">
        <v>17.758117526479175</v>
      </c>
      <c r="O59">
        <v>18.170793846760745</v>
      </c>
      <c r="P59">
        <v>18.634562029936571</v>
      </c>
      <c r="Q59">
        <v>19.046409914038257</v>
      </c>
      <c r="R59">
        <v>19.425474077087461</v>
      </c>
      <c r="S59">
        <v>19.799056871956612</v>
      </c>
      <c r="T59">
        <v>20.175125499618428</v>
      </c>
      <c r="U59">
        <v>20.691818231642753</v>
      </c>
      <c r="V59">
        <v>21.223498831473623</v>
      </c>
      <c r="W59">
        <v>21.646848759281287</v>
      </c>
      <c r="X59">
        <v>21.772673495230226</v>
      </c>
      <c r="Y59">
        <v>21.51102888874793</v>
      </c>
      <c r="Z59">
        <v>21.065501441893367</v>
      </c>
      <c r="AA59">
        <v>20.252192094865283</v>
      </c>
      <c r="AB59">
        <v>19.302334805777019</v>
      </c>
      <c r="AC59">
        <v>18.524155287380424</v>
      </c>
      <c r="AD59">
        <v>18.074760278713281</v>
      </c>
      <c r="AE59">
        <v>18.132354236323788</v>
      </c>
      <c r="AF59">
        <v>18.43122083681661</v>
      </c>
      <c r="AG59">
        <v>18.835896677402108</v>
      </c>
      <c r="AH59">
        <v>19.153141852201255</v>
      </c>
      <c r="AI59">
        <v>19.280779243864814</v>
      </c>
      <c r="AJ59">
        <v>19.513100331375508</v>
      </c>
      <c r="AK59">
        <v>19.585728891891304</v>
      </c>
      <c r="AL59">
        <v>19.549041778763605</v>
      </c>
      <c r="AM59">
        <v>19.474111083573398</v>
      </c>
      <c r="AN59">
        <v>19.399798646234167</v>
      </c>
      <c r="AO59">
        <v>19.550299613423949</v>
      </c>
      <c r="AP59">
        <v>19.69392580336579</v>
      </c>
      <c r="AQ59">
        <v>19.806046448214161</v>
      </c>
      <c r="AR59">
        <v>19.841656014878048</v>
      </c>
      <c r="AS59">
        <v>19.781734959567064</v>
      </c>
      <c r="AT59">
        <v>19.804913668636338</v>
      </c>
      <c r="AU59">
        <v>19.74519502999734</v>
      </c>
      <c r="AV59">
        <v>19.662037346183826</v>
      </c>
      <c r="AW59">
        <v>19.635950700006681</v>
      </c>
      <c r="AX59">
        <v>19.71710686336154</v>
      </c>
      <c r="AY59">
        <v>19.991238287694614</v>
      </c>
      <c r="AZ59">
        <v>20.34241155001132</v>
      </c>
      <c r="BA59">
        <v>20.779536792769189</v>
      </c>
      <c r="BB59">
        <v>21.314994889084744</v>
      </c>
      <c r="BC59">
        <v>21.957676842500852</v>
      </c>
      <c r="BD59">
        <v>22.816975167424594</v>
      </c>
      <c r="BE59">
        <v>23.77778335007779</v>
      </c>
      <c r="BF59">
        <v>24.812799323128775</v>
      </c>
      <c r="BG59">
        <v>25.868160452519767</v>
      </c>
      <c r="BH59">
        <v>26.902008080974753</v>
      </c>
      <c r="BI59">
        <v>27.947677887442651</v>
      </c>
      <c r="BJ59">
        <v>28.95048080726713</v>
      </c>
      <c r="BK59">
        <v>29.881707851220892</v>
      </c>
      <c r="BL59">
        <v>30.710116676382071</v>
      </c>
      <c r="BM59">
        <v>31.423614655151798</v>
      </c>
    </row>
    <row r="60" spans="1:65" x14ac:dyDescent="0.2">
      <c r="A60" t="s">
        <v>370</v>
      </c>
      <c r="B60" t="s">
        <v>371</v>
      </c>
      <c r="C60" t="s">
        <v>260</v>
      </c>
      <c r="D60" t="s">
        <v>261</v>
      </c>
      <c r="E60">
        <v>17.105948700118141</v>
      </c>
      <c r="F60">
        <v>17.532192535931568</v>
      </c>
      <c r="G60">
        <v>17.962246703775307</v>
      </c>
      <c r="H60">
        <v>18.398020527310095</v>
      </c>
      <c r="I60">
        <v>18.840625345841797</v>
      </c>
      <c r="J60">
        <v>19.291022517847878</v>
      </c>
      <c r="K60">
        <v>19.804472124377583</v>
      </c>
      <c r="L60">
        <v>20.291149674744254</v>
      </c>
      <c r="M60">
        <v>20.748912598905545</v>
      </c>
      <c r="N60">
        <v>21.175684200856438</v>
      </c>
      <c r="O60">
        <v>21.570836494899183</v>
      </c>
      <c r="P60">
        <v>22.075917158960042</v>
      </c>
      <c r="Q60">
        <v>22.509265526123862</v>
      </c>
      <c r="R60">
        <v>22.873823018580875</v>
      </c>
      <c r="S60">
        <v>23.17106308532577</v>
      </c>
      <c r="T60">
        <v>23.397546204617488</v>
      </c>
      <c r="U60">
        <v>23.748109840107919</v>
      </c>
      <c r="V60">
        <v>24.037625408489546</v>
      </c>
      <c r="W60">
        <v>24.200298206000323</v>
      </c>
      <c r="X60">
        <v>24.133437014706939</v>
      </c>
      <c r="Y60">
        <v>23.7948876826302</v>
      </c>
      <c r="Z60">
        <v>23.392498068235053</v>
      </c>
      <c r="AA60">
        <v>22.739296406841824</v>
      </c>
      <c r="AB60">
        <v>21.992446535112826</v>
      </c>
      <c r="AC60">
        <v>21.362153423032542</v>
      </c>
      <c r="AD60">
        <v>20.963271280973782</v>
      </c>
      <c r="AE60">
        <v>20.853945077725335</v>
      </c>
      <c r="AF60">
        <v>20.933035585035029</v>
      </c>
      <c r="AG60">
        <v>21.13822079242485</v>
      </c>
      <c r="AH60">
        <v>21.367061158149568</v>
      </c>
      <c r="AI60">
        <v>21.558761269362165</v>
      </c>
      <c r="AJ60">
        <v>21.852989452772658</v>
      </c>
      <c r="AK60">
        <v>22.119568555114096</v>
      </c>
      <c r="AL60">
        <v>22.350052762028323</v>
      </c>
      <c r="AM60">
        <v>22.533442046718065</v>
      </c>
      <c r="AN60">
        <v>22.668947439706184</v>
      </c>
      <c r="AO60">
        <v>22.996578026948949</v>
      </c>
      <c r="AP60">
        <v>23.245023314222987</v>
      </c>
      <c r="AQ60">
        <v>23.484500117334477</v>
      </c>
      <c r="AR60">
        <v>23.818153787268521</v>
      </c>
      <c r="AS60">
        <v>24.30487115503276</v>
      </c>
      <c r="AT60">
        <v>24.997270243062875</v>
      </c>
      <c r="AU60">
        <v>25.820292586588717</v>
      </c>
      <c r="AV60">
        <v>26.708784834341216</v>
      </c>
      <c r="AW60">
        <v>27.552537432975328</v>
      </c>
      <c r="AX60">
        <v>28.281963465651305</v>
      </c>
      <c r="AY60">
        <v>29.055255125453549</v>
      </c>
      <c r="AZ60">
        <v>29.715657862616474</v>
      </c>
      <c r="BA60">
        <v>30.275761382689225</v>
      </c>
      <c r="BB60">
        <v>30.761912978356015</v>
      </c>
      <c r="BC60">
        <v>31.197789125921609</v>
      </c>
      <c r="BD60">
        <v>31.47430402195258</v>
      </c>
      <c r="BE60">
        <v>31.673849763511807</v>
      </c>
      <c r="BF60">
        <v>31.851257068208504</v>
      </c>
      <c r="BG60">
        <v>32.069067171767031</v>
      </c>
      <c r="BH60">
        <v>32.362941333553309</v>
      </c>
      <c r="BI60">
        <v>32.553539349018678</v>
      </c>
      <c r="BJ60">
        <v>32.789507969841132</v>
      </c>
      <c r="BK60">
        <v>33.060614155497312</v>
      </c>
      <c r="BL60">
        <v>33.359870051383531</v>
      </c>
      <c r="BM60">
        <v>33.698688510348319</v>
      </c>
    </row>
    <row r="61" spans="1:65" x14ac:dyDescent="0.2">
      <c r="A61" t="s">
        <v>372</v>
      </c>
      <c r="B61" t="s">
        <v>373</v>
      </c>
      <c r="C61" t="s">
        <v>260</v>
      </c>
      <c r="D61" t="s">
        <v>261</v>
      </c>
      <c r="E61">
        <v>4.2609384628928604</v>
      </c>
      <c r="F61">
        <v>4.2643256318291769</v>
      </c>
      <c r="G61">
        <v>4.2664685294175158</v>
      </c>
      <c r="H61">
        <v>4.2757034928282058</v>
      </c>
      <c r="I61">
        <v>4.3070362473347545</v>
      </c>
      <c r="J61">
        <v>4.3600044816492467</v>
      </c>
      <c r="K61">
        <v>4.389315858611786</v>
      </c>
      <c r="L61">
        <v>4.4260264023582696</v>
      </c>
      <c r="M61">
        <v>4.483810701469066</v>
      </c>
      <c r="N61">
        <v>4.5444733667703634</v>
      </c>
      <c r="O61">
        <v>4.6145168258844986</v>
      </c>
      <c r="P61">
        <v>4.6445313836642983</v>
      </c>
      <c r="Q61">
        <v>4.6764033004803256</v>
      </c>
      <c r="R61">
        <v>4.7263375750496914</v>
      </c>
      <c r="S61">
        <v>4.7763877730594126</v>
      </c>
      <c r="T61">
        <v>4.8373166948674564</v>
      </c>
      <c r="U61">
        <v>4.7595792035610778</v>
      </c>
      <c r="V61">
        <v>4.6929745674304826</v>
      </c>
      <c r="W61">
        <v>4.6382309340549082</v>
      </c>
      <c r="X61">
        <v>4.6058406631279425</v>
      </c>
      <c r="Y61">
        <v>4.5977824830311507</v>
      </c>
      <c r="Z61">
        <v>4.6389874787930516</v>
      </c>
      <c r="AA61">
        <v>4.6755782819640448</v>
      </c>
      <c r="AB61">
        <v>4.7158161895697592</v>
      </c>
      <c r="AC61">
        <v>4.7562157229805369</v>
      </c>
      <c r="AD61">
        <v>4.7999174824986657</v>
      </c>
      <c r="AE61">
        <v>4.7987136432537456</v>
      </c>
      <c r="AF61">
        <v>4.8121558785190377</v>
      </c>
      <c r="AG61">
        <v>4.8423525487878711</v>
      </c>
      <c r="AH61">
        <v>4.8839125785778013</v>
      </c>
      <c r="AI61">
        <v>4.9370345469590404</v>
      </c>
      <c r="AJ61">
        <v>5.0131992615973937</v>
      </c>
      <c r="AK61">
        <v>5.0716171188714352</v>
      </c>
      <c r="AL61">
        <v>5.1155376546890405</v>
      </c>
      <c r="AM61">
        <v>5.153500567190358</v>
      </c>
      <c r="AN61">
        <v>5.1869662353980797</v>
      </c>
      <c r="AO61">
        <v>5.2299831097920482</v>
      </c>
      <c r="AP61">
        <v>5.2722880135909582</v>
      </c>
      <c r="AQ61">
        <v>5.313451783418766</v>
      </c>
      <c r="AR61">
        <v>5.3457572190006104</v>
      </c>
      <c r="AS61">
        <v>5.3694130290923026</v>
      </c>
      <c r="AT61">
        <v>5.4313779598080938</v>
      </c>
      <c r="AU61">
        <v>5.4796487338271396</v>
      </c>
      <c r="AV61">
        <v>5.521619821621881</v>
      </c>
      <c r="AW61">
        <v>5.5634019309509064</v>
      </c>
      <c r="AX61">
        <v>5.6118905403528272</v>
      </c>
      <c r="AY61">
        <v>5.6556648102479361</v>
      </c>
      <c r="AZ61">
        <v>5.7126018614439653</v>
      </c>
      <c r="BA61">
        <v>5.7873198082706541</v>
      </c>
      <c r="BB61">
        <v>5.8860870284484266</v>
      </c>
      <c r="BC61">
        <v>6.0114319927404045</v>
      </c>
      <c r="BD61">
        <v>6.1411069327404322</v>
      </c>
      <c r="BE61">
        <v>6.2777249470349421</v>
      </c>
      <c r="BF61">
        <v>6.4134711827791069</v>
      </c>
      <c r="BG61">
        <v>6.5308560804906897</v>
      </c>
      <c r="BH61">
        <v>6.6256873058618186</v>
      </c>
      <c r="BI61">
        <v>6.7222845083426765</v>
      </c>
      <c r="BJ61">
        <v>6.7974654504447747</v>
      </c>
      <c r="BK61">
        <v>6.8705551704820591</v>
      </c>
      <c r="BL61">
        <v>6.9638306655616908</v>
      </c>
      <c r="BM61">
        <v>7.0900574523365165</v>
      </c>
    </row>
    <row r="62" spans="1:65" x14ac:dyDescent="0.2">
      <c r="A62" t="s">
        <v>374</v>
      </c>
      <c r="B62" t="s">
        <v>375</v>
      </c>
      <c r="C62" t="s">
        <v>260</v>
      </c>
      <c r="D62" t="s">
        <v>261</v>
      </c>
    </row>
    <row r="63" spans="1:65" x14ac:dyDescent="0.2">
      <c r="A63" t="s">
        <v>376</v>
      </c>
      <c r="B63" t="s">
        <v>377</v>
      </c>
      <c r="C63" t="s">
        <v>260</v>
      </c>
      <c r="D63" t="s">
        <v>261</v>
      </c>
      <c r="E63">
        <v>16.517668221965501</v>
      </c>
      <c r="F63">
        <v>16.74639614761363</v>
      </c>
      <c r="G63">
        <v>16.960750031978289</v>
      </c>
      <c r="H63">
        <v>17.167126266239507</v>
      </c>
      <c r="I63">
        <v>17.37368404352376</v>
      </c>
      <c r="J63">
        <v>17.588981119253408</v>
      </c>
      <c r="K63">
        <v>17.892373751306515</v>
      </c>
      <c r="L63">
        <v>18.187671475493268</v>
      </c>
      <c r="M63">
        <v>18.482342022515237</v>
      </c>
      <c r="N63">
        <v>18.78187210313023</v>
      </c>
      <c r="O63">
        <v>19.089373971772993</v>
      </c>
      <c r="P63">
        <v>19.501996139981156</v>
      </c>
      <c r="Q63">
        <v>19.901335665770354</v>
      </c>
      <c r="R63">
        <v>20.283018134590169</v>
      </c>
      <c r="S63">
        <v>20.638370899322407</v>
      </c>
      <c r="T63">
        <v>20.963188901423361</v>
      </c>
      <c r="U63">
        <v>21.325273484458577</v>
      </c>
      <c r="V63">
        <v>21.640576898075125</v>
      </c>
      <c r="W63">
        <v>21.907767776258968</v>
      </c>
      <c r="X63">
        <v>22.121641747384167</v>
      </c>
      <c r="Y63">
        <v>22.282025336607344</v>
      </c>
      <c r="Z63">
        <v>22.458300631773128</v>
      </c>
      <c r="AA63">
        <v>22.56086135466478</v>
      </c>
      <c r="AB63">
        <v>22.616792755681438</v>
      </c>
      <c r="AC63">
        <v>22.662727651020329</v>
      </c>
      <c r="AD63">
        <v>22.720498286522396</v>
      </c>
      <c r="AE63">
        <v>22.860353178849522</v>
      </c>
      <c r="AF63">
        <v>22.991334956214541</v>
      </c>
      <c r="AG63">
        <v>23.098311349923613</v>
      </c>
      <c r="AH63">
        <v>23.157118173523074</v>
      </c>
      <c r="AI63">
        <v>23.15772544952469</v>
      </c>
      <c r="AJ63">
        <v>23.135169658563527</v>
      </c>
      <c r="AK63">
        <v>23.051807509898769</v>
      </c>
      <c r="AL63">
        <v>22.924810031806633</v>
      </c>
      <c r="AM63">
        <v>22.772672599199698</v>
      </c>
      <c r="AN63">
        <v>22.607849258133651</v>
      </c>
      <c r="AO63">
        <v>22.570704330428295</v>
      </c>
      <c r="AP63">
        <v>22.512264403993541</v>
      </c>
      <c r="AQ63">
        <v>22.44020226299541</v>
      </c>
      <c r="AR63">
        <v>22.359160773692345</v>
      </c>
      <c r="AS63">
        <v>22.277267768526333</v>
      </c>
      <c r="AT63">
        <v>22.359111147496034</v>
      </c>
      <c r="AU63">
        <v>22.43270641612375</v>
      </c>
      <c r="AV63">
        <v>22.527656618291122</v>
      </c>
      <c r="AW63">
        <v>22.681644005548748</v>
      </c>
      <c r="AX63">
        <v>22.917188184164676</v>
      </c>
      <c r="AY63">
        <v>23.324949217233161</v>
      </c>
      <c r="AZ63">
        <v>23.783143815611112</v>
      </c>
      <c r="BA63">
        <v>24.295941490697068</v>
      </c>
      <c r="BB63">
        <v>24.865871921601411</v>
      </c>
      <c r="BC63">
        <v>25.492567582097355</v>
      </c>
      <c r="BD63">
        <v>26.140253336977416</v>
      </c>
      <c r="BE63">
        <v>26.931354376275209</v>
      </c>
      <c r="BF63">
        <v>27.866492888933674</v>
      </c>
      <c r="BG63">
        <v>28.837474609449167</v>
      </c>
      <c r="BH63">
        <v>29.710836422957549</v>
      </c>
      <c r="BI63">
        <v>30.356933821982501</v>
      </c>
      <c r="BJ63">
        <v>30.790701439958095</v>
      </c>
      <c r="BK63">
        <v>31.089476395463535</v>
      </c>
      <c r="BL63">
        <v>31.375236929709882</v>
      </c>
      <c r="BM63">
        <v>31.727200536843647</v>
      </c>
    </row>
    <row r="64" spans="1:65" x14ac:dyDescent="0.2">
      <c r="A64" t="s">
        <v>378</v>
      </c>
      <c r="B64" t="s">
        <v>379</v>
      </c>
      <c r="C64" t="s">
        <v>260</v>
      </c>
      <c r="D64" t="s">
        <v>261</v>
      </c>
      <c r="E64">
        <v>5.1692924310158785</v>
      </c>
      <c r="F64">
        <v>5.2067609265453578</v>
      </c>
      <c r="G64">
        <v>5.229818399597935</v>
      </c>
      <c r="H64">
        <v>5.2396863310853883</v>
      </c>
      <c r="I64">
        <v>5.23747884098377</v>
      </c>
      <c r="J64">
        <v>5.2252963542474111</v>
      </c>
      <c r="K64">
        <v>5.2491033907895686</v>
      </c>
      <c r="L64">
        <v>5.2571479859982251</v>
      </c>
      <c r="M64">
        <v>5.2540499938609102</v>
      </c>
      <c r="N64">
        <v>5.2427993749677659</v>
      </c>
      <c r="O64">
        <v>5.2272814873444675</v>
      </c>
      <c r="P64">
        <v>5.2487829692694872</v>
      </c>
      <c r="Q64">
        <v>5.2603527352907662</v>
      </c>
      <c r="R64">
        <v>5.266279766506881</v>
      </c>
      <c r="S64">
        <v>5.2695570337632605</v>
      </c>
      <c r="T64">
        <v>5.2741328698788195</v>
      </c>
      <c r="U64">
        <v>5.3165537648942287</v>
      </c>
      <c r="V64">
        <v>5.354420498136288</v>
      </c>
      <c r="W64">
        <v>5.3900737082097745</v>
      </c>
      <c r="X64">
        <v>5.4264912518186801</v>
      </c>
      <c r="Y64">
        <v>5.4662757156895276</v>
      </c>
      <c r="Z64">
        <v>5.5454770258281014</v>
      </c>
      <c r="AA64">
        <v>5.6222795879474567</v>
      </c>
      <c r="AB64">
        <v>5.6995794199045529</v>
      </c>
      <c r="AC64">
        <v>5.7800292813521983</v>
      </c>
      <c r="AD64">
        <v>5.8663972254299654</v>
      </c>
      <c r="AE64">
        <v>5.9834664168120444</v>
      </c>
      <c r="AF64">
        <v>6.0999803697995629</v>
      </c>
      <c r="AG64">
        <v>6.21671259203635</v>
      </c>
      <c r="AH64">
        <v>6.3346910226087809</v>
      </c>
      <c r="AI64">
        <v>6.4557390909335641</v>
      </c>
      <c r="AJ64">
        <v>6.6004998160803785</v>
      </c>
      <c r="AK64">
        <v>6.7419400465909716</v>
      </c>
      <c r="AL64">
        <v>6.8820243480166603</v>
      </c>
      <c r="AM64">
        <v>7.0239831819777789</v>
      </c>
      <c r="AN64">
        <v>7.1698802931280046</v>
      </c>
      <c r="AO64">
        <v>7.3375848389864347</v>
      </c>
      <c r="AP64">
        <v>7.5010186938379366</v>
      </c>
      <c r="AQ64">
        <v>7.6607707983660314</v>
      </c>
      <c r="AR64">
        <v>7.8178530310731045</v>
      </c>
      <c r="AS64">
        <v>7.9735887356952526</v>
      </c>
      <c r="AT64">
        <v>8.1473610383464869</v>
      </c>
      <c r="AU64">
        <v>8.3172686191105889</v>
      </c>
      <c r="AV64">
        <v>8.4764502237077473</v>
      </c>
      <c r="AW64">
        <v>8.615417368599454</v>
      </c>
      <c r="AX64">
        <v>8.7310888595412841</v>
      </c>
      <c r="AY64">
        <v>8.8439878727018577</v>
      </c>
      <c r="AZ64">
        <v>8.9351745923963186</v>
      </c>
      <c r="BA64">
        <v>9.0167341116876081</v>
      </c>
      <c r="BB64">
        <v>9.1045328953120688</v>
      </c>
      <c r="BC64">
        <v>9.2098938470027374</v>
      </c>
      <c r="BD64">
        <v>9.3474980619734271</v>
      </c>
      <c r="BE64">
        <v>9.49773395504109</v>
      </c>
      <c r="BF64">
        <v>9.66475767387095</v>
      </c>
      <c r="BG64">
        <v>9.8533685159824991</v>
      </c>
      <c r="BH64">
        <v>10.067338806294099</v>
      </c>
      <c r="BI64">
        <v>10.326445463179661</v>
      </c>
      <c r="BJ64">
        <v>10.605895311763174</v>
      </c>
      <c r="BK64">
        <v>10.906694777414318</v>
      </c>
      <c r="BL64">
        <v>11.229517157311184</v>
      </c>
      <c r="BM64">
        <v>11.575212202112262</v>
      </c>
    </row>
    <row r="65" spans="1:65" x14ac:dyDescent="0.2">
      <c r="A65" t="s">
        <v>380</v>
      </c>
      <c r="B65" t="s">
        <v>381</v>
      </c>
      <c r="C65" t="s">
        <v>260</v>
      </c>
      <c r="D65" t="s">
        <v>261</v>
      </c>
      <c r="E65">
        <v>6.2108015220539237</v>
      </c>
      <c r="F65">
        <v>6.4466131276560104</v>
      </c>
      <c r="G65">
        <v>6.7292363375446946</v>
      </c>
      <c r="H65">
        <v>7.0087975115930528</v>
      </c>
      <c r="I65">
        <v>7.2175673020174882</v>
      </c>
      <c r="J65">
        <v>7.3233562811675128</v>
      </c>
      <c r="K65">
        <v>7.381679919139704</v>
      </c>
      <c r="L65">
        <v>7.3447876196364117</v>
      </c>
      <c r="M65">
        <v>7.2577236988577543</v>
      </c>
      <c r="N65">
        <v>7.1754387479389852</v>
      </c>
      <c r="O65">
        <v>7.1232769772940188</v>
      </c>
      <c r="P65">
        <v>7.1819950641865988</v>
      </c>
      <c r="Q65">
        <v>7.2488805889817014</v>
      </c>
      <c r="R65">
        <v>7.3025032086399904</v>
      </c>
      <c r="S65">
        <v>7.3147929743008531</v>
      </c>
      <c r="T65">
        <v>7.2764293805553342</v>
      </c>
      <c r="U65">
        <v>7.2433107910132062</v>
      </c>
      <c r="V65">
        <v>7.1646079547703385</v>
      </c>
      <c r="W65">
        <v>7.060683955025886</v>
      </c>
      <c r="X65">
        <v>6.9561177102291305</v>
      </c>
      <c r="Y65">
        <v>6.8634549528579125</v>
      </c>
      <c r="Z65">
        <v>6.8288624385206651</v>
      </c>
      <c r="AA65">
        <v>6.7974014080387528</v>
      </c>
      <c r="AB65">
        <v>6.7575875119603985</v>
      </c>
      <c r="AC65">
        <v>6.6940345947575031</v>
      </c>
      <c r="AD65">
        <v>6.6030365644931646</v>
      </c>
      <c r="AE65">
        <v>6.5481603801845383</v>
      </c>
      <c r="AF65">
        <v>6.4746957631014528</v>
      </c>
      <c r="AG65">
        <v>6.3985595336652201</v>
      </c>
      <c r="AH65">
        <v>6.3381389605175809</v>
      </c>
      <c r="AI65">
        <v>6.3034666444045682</v>
      </c>
      <c r="AJ65">
        <v>6.3021522247358606</v>
      </c>
      <c r="AK65">
        <v>6.3104618232734015</v>
      </c>
      <c r="AL65">
        <v>6.328679870029438</v>
      </c>
      <c r="AM65">
        <v>6.3576197467159474</v>
      </c>
      <c r="AN65">
        <v>6.3983796424934276</v>
      </c>
      <c r="AO65">
        <v>6.502270063678357</v>
      </c>
      <c r="AP65">
        <v>6.6206578659047013</v>
      </c>
      <c r="AQ65">
        <v>6.7497896163092568</v>
      </c>
      <c r="AR65">
        <v>6.8843911109850984</v>
      </c>
      <c r="AS65">
        <v>7.0233449494738602</v>
      </c>
      <c r="AT65">
        <v>7.1111007169476173</v>
      </c>
      <c r="AU65">
        <v>7.1979843353963204</v>
      </c>
      <c r="AV65">
        <v>7.2857197117293175</v>
      </c>
      <c r="AW65">
        <v>7.3743686319381583</v>
      </c>
      <c r="AX65">
        <v>7.4664248774976283</v>
      </c>
      <c r="AY65">
        <v>7.5748397105122152</v>
      </c>
      <c r="AZ65">
        <v>7.6882674745001198</v>
      </c>
      <c r="BA65">
        <v>7.8117944584666352</v>
      </c>
      <c r="BB65">
        <v>7.9507774273849279</v>
      </c>
      <c r="BC65">
        <v>8.1119896946947527</v>
      </c>
      <c r="BD65">
        <v>8.219560776370944</v>
      </c>
      <c r="BE65">
        <v>8.3366924413518984</v>
      </c>
      <c r="BF65">
        <v>8.4831279761222458</v>
      </c>
      <c r="BG65">
        <v>8.686204647645086</v>
      </c>
      <c r="BH65">
        <v>8.9618534726933579</v>
      </c>
      <c r="BI65">
        <v>9.2633452024949943</v>
      </c>
      <c r="BJ65">
        <v>9.6243320791218547</v>
      </c>
      <c r="BK65">
        <v>10.02144174012966</v>
      </c>
      <c r="BL65">
        <v>10.41829369550115</v>
      </c>
      <c r="BM65">
        <v>10.793250493350941</v>
      </c>
    </row>
    <row r="66" spans="1:65" x14ac:dyDescent="0.2">
      <c r="A66" t="s">
        <v>382</v>
      </c>
      <c r="B66" t="s">
        <v>383</v>
      </c>
      <c r="C66" t="s">
        <v>260</v>
      </c>
      <c r="D66" t="s">
        <v>261</v>
      </c>
      <c r="E66">
        <v>6.5115711125036242</v>
      </c>
      <c r="F66">
        <v>6.5624343244240579</v>
      </c>
      <c r="G66">
        <v>6.5556570891903583</v>
      </c>
      <c r="H66">
        <v>6.5008469284729342</v>
      </c>
      <c r="I66">
        <v>6.4090288301082152</v>
      </c>
      <c r="J66">
        <v>6.2870490128549132</v>
      </c>
      <c r="K66">
        <v>6.4183845397669721</v>
      </c>
      <c r="L66">
        <v>6.5258645666001192</v>
      </c>
      <c r="M66">
        <v>6.6107549071184142</v>
      </c>
      <c r="N66">
        <v>6.6773467438142671</v>
      </c>
      <c r="O66">
        <v>6.7313540431644316</v>
      </c>
      <c r="P66">
        <v>6.8372970962707376</v>
      </c>
      <c r="Q66">
        <v>6.9279682787139638</v>
      </c>
      <c r="R66">
        <v>7.0069446767392201</v>
      </c>
      <c r="S66">
        <v>7.0765556023611902</v>
      </c>
      <c r="T66">
        <v>7.1379885357988302</v>
      </c>
      <c r="U66">
        <v>7.2570066858650852</v>
      </c>
      <c r="V66">
        <v>7.3626797176485184</v>
      </c>
      <c r="W66">
        <v>7.4550342087001065</v>
      </c>
      <c r="X66">
        <v>7.5333257805177132</v>
      </c>
      <c r="Y66">
        <v>7.5983658853864142</v>
      </c>
      <c r="Z66">
        <v>7.6901665825182999</v>
      </c>
      <c r="AA66">
        <v>7.7652784605466643</v>
      </c>
      <c r="AB66">
        <v>7.82437390342721</v>
      </c>
      <c r="AC66">
        <v>7.8670306050143797</v>
      </c>
      <c r="AD66">
        <v>7.8963803908984014</v>
      </c>
      <c r="AE66">
        <v>7.9430985541538188</v>
      </c>
      <c r="AF66">
        <v>7.9734944512653039</v>
      </c>
      <c r="AG66">
        <v>7.9999606607159492</v>
      </c>
      <c r="AH66">
        <v>8.0370927331845241</v>
      </c>
      <c r="AI66">
        <v>8.093885353747913</v>
      </c>
      <c r="AJ66">
        <v>8.1820315946345072</v>
      </c>
      <c r="AK66">
        <v>8.2775342457891519</v>
      </c>
      <c r="AL66">
        <v>8.3817325370545017</v>
      </c>
      <c r="AM66">
        <v>8.4939758045257125</v>
      </c>
      <c r="AN66">
        <v>8.613379774283926</v>
      </c>
      <c r="AO66">
        <v>8.7690245820100934</v>
      </c>
      <c r="AP66">
        <v>8.922251441968216</v>
      </c>
      <c r="AQ66">
        <v>9.0676874180712659</v>
      </c>
      <c r="AR66">
        <v>9.196846824630704</v>
      </c>
      <c r="AS66">
        <v>9.3060245376557695</v>
      </c>
      <c r="AT66">
        <v>9.4181022899154012</v>
      </c>
      <c r="AU66">
        <v>9.5050676674834182</v>
      </c>
      <c r="AV66">
        <v>9.572747425318715</v>
      </c>
      <c r="AW66">
        <v>9.6284922374356725</v>
      </c>
      <c r="AX66">
        <v>9.6807238784248213</v>
      </c>
      <c r="AY66">
        <v>9.7736013370400219</v>
      </c>
      <c r="AZ66">
        <v>9.8647485150894294</v>
      </c>
      <c r="BA66">
        <v>9.9631429527976536</v>
      </c>
      <c r="BB66">
        <v>10.078013830141114</v>
      </c>
      <c r="BC66">
        <v>10.217737312263619</v>
      </c>
      <c r="BD66">
        <v>10.425256103585841</v>
      </c>
      <c r="BE66">
        <v>10.644824918647448</v>
      </c>
      <c r="BF66">
        <v>10.902183703724939</v>
      </c>
      <c r="BG66">
        <v>11.233469086889807</v>
      </c>
      <c r="BH66">
        <v>11.658703995185039</v>
      </c>
      <c r="BI66">
        <v>12.220812699954289</v>
      </c>
      <c r="BJ66">
        <v>12.869244216078441</v>
      </c>
      <c r="BK66">
        <v>13.565072894216634</v>
      </c>
      <c r="BL66">
        <v>14.248536616974167</v>
      </c>
      <c r="BM66">
        <v>14.886853978030157</v>
      </c>
    </row>
    <row r="67" spans="1:65" x14ac:dyDescent="0.2">
      <c r="A67" t="s">
        <v>384</v>
      </c>
      <c r="B67" t="s">
        <v>385</v>
      </c>
      <c r="C67" t="s">
        <v>260</v>
      </c>
      <c r="D67" t="s">
        <v>261</v>
      </c>
      <c r="E67">
        <v>5.9658775024432495</v>
      </c>
      <c r="F67">
        <v>6.0533606732797391</v>
      </c>
      <c r="G67">
        <v>6.134110099915107</v>
      </c>
      <c r="H67">
        <v>6.1985663985752861</v>
      </c>
      <c r="I67">
        <v>6.2349883277060361</v>
      </c>
      <c r="J67">
        <v>6.2396214432388595</v>
      </c>
      <c r="K67">
        <v>6.3100114104417742</v>
      </c>
      <c r="L67">
        <v>6.3469847499870067</v>
      </c>
      <c r="M67">
        <v>6.3598745140483066</v>
      </c>
      <c r="N67">
        <v>6.3610323691290223</v>
      </c>
      <c r="O67">
        <v>6.3575166959870035</v>
      </c>
      <c r="P67">
        <v>6.4305124679585308</v>
      </c>
      <c r="Q67">
        <v>6.4894674121293745</v>
      </c>
      <c r="R67">
        <v>6.5334564438113123</v>
      </c>
      <c r="S67">
        <v>6.5603658789410533</v>
      </c>
      <c r="T67">
        <v>6.5709415470608254</v>
      </c>
      <c r="U67">
        <v>6.6327010474123576</v>
      </c>
      <c r="V67">
        <v>6.6738253134415926</v>
      </c>
      <c r="W67">
        <v>6.6962461084752256</v>
      </c>
      <c r="X67">
        <v>6.7015076609569535</v>
      </c>
      <c r="Y67">
        <v>6.691870420957394</v>
      </c>
      <c r="Z67">
        <v>6.7183274004560349</v>
      </c>
      <c r="AA67">
        <v>6.724289554545293</v>
      </c>
      <c r="AB67">
        <v>6.7152973025632576</v>
      </c>
      <c r="AC67">
        <v>6.6975431335250999</v>
      </c>
      <c r="AD67">
        <v>6.6760565504087372</v>
      </c>
      <c r="AE67">
        <v>6.7130167548020925</v>
      </c>
      <c r="AF67">
        <v>6.7382417134513011</v>
      </c>
      <c r="AG67">
        <v>6.7545344603259583</v>
      </c>
      <c r="AH67">
        <v>6.76473213129663</v>
      </c>
      <c r="AI67">
        <v>6.7696588488350935</v>
      </c>
      <c r="AJ67">
        <v>6.8403250446753505</v>
      </c>
      <c r="AK67">
        <v>6.9005265907019888</v>
      </c>
      <c r="AL67">
        <v>6.9517822882961466</v>
      </c>
      <c r="AM67">
        <v>6.9955549842536646</v>
      </c>
      <c r="AN67">
        <v>7.0338892735425507</v>
      </c>
      <c r="AO67">
        <v>7.1175810980517156</v>
      </c>
      <c r="AP67">
        <v>7.1892975137803736</v>
      </c>
      <c r="AQ67">
        <v>7.251314500280535</v>
      </c>
      <c r="AR67">
        <v>7.3056871771387639</v>
      </c>
      <c r="AS67">
        <v>7.354392571969667</v>
      </c>
      <c r="AT67">
        <v>7.4275266310956818</v>
      </c>
      <c r="AU67">
        <v>7.4878522809255941</v>
      </c>
      <c r="AV67">
        <v>7.5363366076752474</v>
      </c>
      <c r="AW67">
        <v>7.5735831592958149</v>
      </c>
      <c r="AX67">
        <v>7.6019661733397781</v>
      </c>
      <c r="AY67">
        <v>7.6701437386559181</v>
      </c>
      <c r="AZ67">
        <v>7.7288331455056589</v>
      </c>
      <c r="BA67">
        <v>7.780694248769124</v>
      </c>
      <c r="BB67">
        <v>7.8283668689104298</v>
      </c>
      <c r="BC67">
        <v>7.8745079218150584</v>
      </c>
      <c r="BD67">
        <v>7.9585710448890126</v>
      </c>
      <c r="BE67">
        <v>8.0386422197762553</v>
      </c>
      <c r="BF67">
        <v>8.1242555247209989</v>
      </c>
      <c r="BG67">
        <v>8.227219556892674</v>
      </c>
      <c r="BH67">
        <v>8.3544800745180847</v>
      </c>
      <c r="BI67">
        <v>8.5262541354642973</v>
      </c>
      <c r="BJ67">
        <v>8.7128409608469006</v>
      </c>
      <c r="BK67">
        <v>8.9116876407083243</v>
      </c>
      <c r="BL67">
        <v>9.1185714592404281</v>
      </c>
      <c r="BM67">
        <v>9.3321072577595832</v>
      </c>
    </row>
    <row r="68" spans="1:65" x14ac:dyDescent="0.2">
      <c r="A68" t="s">
        <v>386</v>
      </c>
      <c r="B68" t="s">
        <v>387</v>
      </c>
      <c r="C68" t="s">
        <v>260</v>
      </c>
      <c r="D68" t="s">
        <v>261</v>
      </c>
      <c r="E68">
        <v>6.8087529067924581</v>
      </c>
      <c r="F68">
        <v>6.8684857888239694</v>
      </c>
      <c r="G68">
        <v>6.8757329211583302</v>
      </c>
      <c r="H68">
        <v>6.8381155070475943</v>
      </c>
      <c r="I68">
        <v>6.7684117742072392</v>
      </c>
      <c r="J68">
        <v>6.6718275418613571</v>
      </c>
      <c r="K68">
        <v>6.795909603406491</v>
      </c>
      <c r="L68">
        <v>6.8979377977602043</v>
      </c>
      <c r="M68">
        <v>6.9802580178698941</v>
      </c>
      <c r="N68">
        <v>7.0477592568495666</v>
      </c>
      <c r="O68">
        <v>7.1059590170518314</v>
      </c>
      <c r="P68">
        <v>7.2245795312328847</v>
      </c>
      <c r="Q68">
        <v>7.327037033987823</v>
      </c>
      <c r="R68">
        <v>7.4197226001873551</v>
      </c>
      <c r="S68">
        <v>7.5059705687458083</v>
      </c>
      <c r="T68">
        <v>7.5858274055778061</v>
      </c>
      <c r="U68">
        <v>7.7223539657601696</v>
      </c>
      <c r="V68">
        <v>7.8489963204870516</v>
      </c>
      <c r="W68">
        <v>7.9637690411083399</v>
      </c>
      <c r="X68">
        <v>8.0632552134765039</v>
      </c>
      <c r="Y68">
        <v>8.147495859049986</v>
      </c>
      <c r="Z68">
        <v>8.252725338248375</v>
      </c>
      <c r="AA68">
        <v>8.3386343459739987</v>
      </c>
      <c r="AB68">
        <v>8.4089377925569888</v>
      </c>
      <c r="AC68">
        <v>8.4668589819168929</v>
      </c>
      <c r="AD68">
        <v>8.5170768521143891</v>
      </c>
      <c r="AE68">
        <v>8.5883169847965153</v>
      </c>
      <c r="AF68">
        <v>8.647219725628613</v>
      </c>
      <c r="AG68">
        <v>8.7055601225746333</v>
      </c>
      <c r="AH68">
        <v>8.7771123848315984</v>
      </c>
      <c r="AI68">
        <v>8.8691772101437572</v>
      </c>
      <c r="AJ68">
        <v>8.9950633416948573</v>
      </c>
      <c r="AK68">
        <v>9.1280646408183053</v>
      </c>
      <c r="AL68">
        <v>9.2698515233709013</v>
      </c>
      <c r="AM68">
        <v>9.4203230848003852</v>
      </c>
      <c r="AN68">
        <v>9.5789653470606293</v>
      </c>
      <c r="AO68">
        <v>9.7684652814984947</v>
      </c>
      <c r="AP68">
        <v>9.9580520050120516</v>
      </c>
      <c r="AQ68">
        <v>10.142336618769232</v>
      </c>
      <c r="AR68">
        <v>10.310340764663749</v>
      </c>
      <c r="AS68">
        <v>10.458271481673462</v>
      </c>
      <c r="AT68">
        <v>10.612321071638286</v>
      </c>
      <c r="AU68">
        <v>10.741193987733025</v>
      </c>
      <c r="AV68">
        <v>10.850952355118721</v>
      </c>
      <c r="AW68">
        <v>10.94867555722751</v>
      </c>
      <c r="AX68">
        <v>11.045107529151995</v>
      </c>
      <c r="AY68">
        <v>11.175742386108647</v>
      </c>
      <c r="AZ68">
        <v>11.30542719635906</v>
      </c>
      <c r="BA68">
        <v>11.445660032556999</v>
      </c>
      <c r="BB68">
        <v>11.608012119228359</v>
      </c>
      <c r="BC68">
        <v>11.80355618114397</v>
      </c>
      <c r="BD68">
        <v>12.061376179093063</v>
      </c>
      <c r="BE68">
        <v>12.338354911611882</v>
      </c>
      <c r="BF68">
        <v>12.653929180379796</v>
      </c>
      <c r="BG68">
        <v>13.03656455738113</v>
      </c>
      <c r="BH68">
        <v>13.502921131039665</v>
      </c>
      <c r="BI68">
        <v>14.090605335707252</v>
      </c>
      <c r="BJ68">
        <v>14.754665231958661</v>
      </c>
      <c r="BK68">
        <v>15.462101828771836</v>
      </c>
      <c r="BL68">
        <v>16.160118320080556</v>
      </c>
      <c r="BM68">
        <v>16.817404350999251</v>
      </c>
    </row>
    <row r="69" spans="1:65" x14ac:dyDescent="0.2">
      <c r="A69" t="s">
        <v>388</v>
      </c>
      <c r="B69" t="s">
        <v>389</v>
      </c>
      <c r="C69" t="s">
        <v>260</v>
      </c>
      <c r="D69" t="s">
        <v>261</v>
      </c>
      <c r="E69">
        <v>9.8034754260459511</v>
      </c>
      <c r="F69">
        <v>10.000055832362852</v>
      </c>
      <c r="G69">
        <v>10.17647947079953</v>
      </c>
      <c r="H69">
        <v>10.340671129149859</v>
      </c>
      <c r="I69">
        <v>10.504872530535915</v>
      </c>
      <c r="J69">
        <v>10.677853159549375</v>
      </c>
      <c r="K69">
        <v>10.88046756650019</v>
      </c>
      <c r="L69">
        <v>11.078336953577914</v>
      </c>
      <c r="M69">
        <v>11.274519147599484</v>
      </c>
      <c r="N69">
        <v>11.472466901346307</v>
      </c>
      <c r="O69">
        <v>11.676083298802691</v>
      </c>
      <c r="P69">
        <v>11.924771246756203</v>
      </c>
      <c r="Q69">
        <v>12.150760457386443</v>
      </c>
      <c r="R69">
        <v>12.370478458632476</v>
      </c>
      <c r="S69">
        <v>12.60583784454975</v>
      </c>
      <c r="T69">
        <v>12.865081291590341</v>
      </c>
      <c r="U69">
        <v>13.176821011933669</v>
      </c>
      <c r="V69">
        <v>13.504683184022284</v>
      </c>
      <c r="W69">
        <v>13.793454805670542</v>
      </c>
      <c r="X69">
        <v>13.963798973597845</v>
      </c>
      <c r="Y69">
        <v>13.981610339247565</v>
      </c>
      <c r="Z69">
        <v>13.896326965230296</v>
      </c>
      <c r="AA69">
        <v>13.680232366658151</v>
      </c>
      <c r="AB69">
        <v>13.406308333388429</v>
      </c>
      <c r="AC69">
        <v>13.168256868624921</v>
      </c>
      <c r="AD69">
        <v>13.01700601051135</v>
      </c>
      <c r="AE69">
        <v>13.023147437264489</v>
      </c>
      <c r="AF69">
        <v>13.072247018111742</v>
      </c>
      <c r="AG69">
        <v>13.181405197832907</v>
      </c>
      <c r="AH69">
        <v>13.372709518400177</v>
      </c>
      <c r="AI69">
        <v>13.64951459048058</v>
      </c>
      <c r="AJ69">
        <v>14.069389017107001</v>
      </c>
      <c r="AK69">
        <v>14.562264521360163</v>
      </c>
      <c r="AL69">
        <v>15.055783040816889</v>
      </c>
      <c r="AM69">
        <v>15.446254017864195</v>
      </c>
      <c r="AN69">
        <v>15.679381734734921</v>
      </c>
      <c r="AO69">
        <v>15.853580433098051</v>
      </c>
      <c r="AP69">
        <v>15.859250785543267</v>
      </c>
      <c r="AQ69">
        <v>15.785176941740922</v>
      </c>
      <c r="AR69">
        <v>15.751121697205459</v>
      </c>
      <c r="AS69">
        <v>15.813861871671975</v>
      </c>
      <c r="AT69">
        <v>16.091260493192525</v>
      </c>
      <c r="AU69">
        <v>16.443471114975541</v>
      </c>
      <c r="AV69">
        <v>16.781612098007681</v>
      </c>
      <c r="AW69">
        <v>16.960700857766351</v>
      </c>
      <c r="AX69">
        <v>16.913352462657379</v>
      </c>
      <c r="AY69">
        <v>16.867769017838828</v>
      </c>
      <c r="AZ69">
        <v>16.658778672518626</v>
      </c>
      <c r="BA69">
        <v>16.380039751535136</v>
      </c>
      <c r="BB69">
        <v>16.150973326829057</v>
      </c>
      <c r="BC69">
        <v>16.016644387305529</v>
      </c>
      <c r="BD69">
        <v>16.011439967663691</v>
      </c>
      <c r="BE69">
        <v>16.07011438967206</v>
      </c>
      <c r="BF69">
        <v>16.187915212062709</v>
      </c>
      <c r="BG69">
        <v>16.365903734385842</v>
      </c>
      <c r="BH69">
        <v>16.610071811623506</v>
      </c>
      <c r="BI69">
        <v>17.022610505109547</v>
      </c>
      <c r="BJ69">
        <v>17.495442412174274</v>
      </c>
      <c r="BK69">
        <v>18.008134611279278</v>
      </c>
      <c r="BL69">
        <v>18.531587259193007</v>
      </c>
      <c r="BM69">
        <v>19.046754670953767</v>
      </c>
    </row>
    <row r="70" spans="1:65" x14ac:dyDescent="0.2">
      <c r="A70" t="s">
        <v>390</v>
      </c>
      <c r="B70" t="s">
        <v>391</v>
      </c>
      <c r="C70" t="s">
        <v>260</v>
      </c>
      <c r="D70" t="s">
        <v>261</v>
      </c>
      <c r="E70">
        <v>13.237479981594067</v>
      </c>
      <c r="F70">
        <v>13.469978629904915</v>
      </c>
      <c r="G70">
        <v>13.682913407751599</v>
      </c>
      <c r="H70">
        <v>13.883497127181789</v>
      </c>
      <c r="I70">
        <v>14.084945452861453</v>
      </c>
      <c r="J70">
        <v>14.299196993538688</v>
      </c>
      <c r="K70">
        <v>14.584042478391837</v>
      </c>
      <c r="L70">
        <v>14.85976988622545</v>
      </c>
      <c r="M70">
        <v>15.129703363714516</v>
      </c>
      <c r="N70">
        <v>15.396130178291685</v>
      </c>
      <c r="O70">
        <v>15.655267947920194</v>
      </c>
      <c r="P70">
        <v>15.956763843992652</v>
      </c>
      <c r="Q70">
        <v>16.227177833899578</v>
      </c>
      <c r="R70">
        <v>16.474221333775077</v>
      </c>
      <c r="S70">
        <v>16.710445632318091</v>
      </c>
      <c r="T70">
        <v>16.940131924136693</v>
      </c>
      <c r="U70">
        <v>17.248142078666323</v>
      </c>
      <c r="V70">
        <v>17.550791520970183</v>
      </c>
      <c r="W70">
        <v>17.798481305521985</v>
      </c>
      <c r="X70">
        <v>17.916328411119885</v>
      </c>
      <c r="Y70">
        <v>17.871454097322012</v>
      </c>
      <c r="Z70">
        <v>17.744493889775871</v>
      </c>
      <c r="AA70">
        <v>17.465774821096343</v>
      </c>
      <c r="AB70">
        <v>17.127221724124922</v>
      </c>
      <c r="AC70">
        <v>16.84981650084212</v>
      </c>
      <c r="AD70">
        <v>16.701520497783775</v>
      </c>
      <c r="AE70">
        <v>16.764390955347697</v>
      </c>
      <c r="AF70">
        <v>16.915389378571671</v>
      </c>
      <c r="AG70">
        <v>17.135732362413723</v>
      </c>
      <c r="AH70">
        <v>17.393981183454475</v>
      </c>
      <c r="AI70">
        <v>17.66963333504447</v>
      </c>
      <c r="AJ70">
        <v>18.042322347137585</v>
      </c>
      <c r="AK70">
        <v>18.423667909544474</v>
      </c>
      <c r="AL70">
        <v>18.784296849636668</v>
      </c>
      <c r="AM70">
        <v>19.085645128537156</v>
      </c>
      <c r="AN70">
        <v>19.308528294971818</v>
      </c>
      <c r="AO70">
        <v>19.545347039558035</v>
      </c>
      <c r="AP70">
        <v>19.687487349693146</v>
      </c>
      <c r="AQ70">
        <v>19.782131261302148</v>
      </c>
      <c r="AR70">
        <v>19.894833936758364</v>
      </c>
      <c r="AS70">
        <v>20.059147481422301</v>
      </c>
      <c r="AT70">
        <v>20.341382304639325</v>
      </c>
      <c r="AU70">
        <v>20.662395789232807</v>
      </c>
      <c r="AV70">
        <v>20.972642695732169</v>
      </c>
      <c r="AW70">
        <v>21.195457675725088</v>
      </c>
      <c r="AX70">
        <v>21.295097049162827</v>
      </c>
      <c r="AY70">
        <v>21.422874383398629</v>
      </c>
      <c r="AZ70">
        <v>21.449719515169509</v>
      </c>
      <c r="BA70">
        <v>21.438851331531364</v>
      </c>
      <c r="BB70">
        <v>21.475173721404065</v>
      </c>
      <c r="BC70">
        <v>21.603453229022502</v>
      </c>
      <c r="BD70">
        <v>21.834161402286988</v>
      </c>
      <c r="BE70">
        <v>22.153187831701352</v>
      </c>
      <c r="BF70">
        <v>22.536193631138236</v>
      </c>
      <c r="BG70">
        <v>22.956730140472349</v>
      </c>
      <c r="BH70">
        <v>23.398629907884221</v>
      </c>
      <c r="BI70">
        <v>23.891707747977193</v>
      </c>
      <c r="BJ70">
        <v>24.398648015444028</v>
      </c>
      <c r="BK70">
        <v>24.918161856755866</v>
      </c>
      <c r="BL70">
        <v>25.443068434974663</v>
      </c>
      <c r="BM70">
        <v>25.988885949343889</v>
      </c>
    </row>
    <row r="71" spans="1:65" x14ac:dyDescent="0.2">
      <c r="A71" t="s">
        <v>392</v>
      </c>
      <c r="B71" t="s">
        <v>393</v>
      </c>
      <c r="C71" t="s">
        <v>260</v>
      </c>
      <c r="D71" t="s">
        <v>261</v>
      </c>
      <c r="E71">
        <v>9.0541733086186991</v>
      </c>
      <c r="F71">
        <v>9.0415349354335781</v>
      </c>
      <c r="G71">
        <v>9.0063484865661483</v>
      </c>
      <c r="H71">
        <v>8.9486262629301159</v>
      </c>
      <c r="I71">
        <v>8.8660365261234766</v>
      </c>
      <c r="J71">
        <v>8.758029713457276</v>
      </c>
      <c r="K71">
        <v>8.693084729382619</v>
      </c>
      <c r="L71">
        <v>8.5997423446635626</v>
      </c>
      <c r="M71">
        <v>8.4854894568409964</v>
      </c>
      <c r="N71">
        <v>8.3592735996809999</v>
      </c>
      <c r="O71">
        <v>8.2272515457082882</v>
      </c>
      <c r="P71">
        <v>8.1532768738864352</v>
      </c>
      <c r="Q71">
        <v>8.064011710882184</v>
      </c>
      <c r="R71">
        <v>7.9689661306565727</v>
      </c>
      <c r="S71">
        <v>7.8781496324272258</v>
      </c>
      <c r="T71">
        <v>7.7964495079275098</v>
      </c>
      <c r="U71">
        <v>7.7775948156944814</v>
      </c>
      <c r="V71">
        <v>7.7586557890955072</v>
      </c>
      <c r="W71">
        <v>7.7327390254825934</v>
      </c>
      <c r="X71">
        <v>7.6905792834352891</v>
      </c>
      <c r="Y71">
        <v>7.6293805742256779</v>
      </c>
      <c r="Z71">
        <v>7.600860111303227</v>
      </c>
      <c r="AA71">
        <v>7.5531006564332062</v>
      </c>
      <c r="AB71">
        <v>7.4948657498031128</v>
      </c>
      <c r="AC71">
        <v>7.4356555935018287</v>
      </c>
      <c r="AD71">
        <v>7.3813082359198017</v>
      </c>
      <c r="AE71">
        <v>7.3714869182746927</v>
      </c>
      <c r="AF71">
        <v>7.360011195122083</v>
      </c>
      <c r="AG71">
        <v>7.3508821260687505</v>
      </c>
      <c r="AH71">
        <v>7.3476819870103585</v>
      </c>
      <c r="AI71">
        <v>7.3530439050937897</v>
      </c>
      <c r="AJ71">
        <v>7.3986137192036265</v>
      </c>
      <c r="AK71">
        <v>7.4472012213693368</v>
      </c>
      <c r="AL71">
        <v>7.4997003957276345</v>
      </c>
      <c r="AM71">
        <v>7.5559931122827164</v>
      </c>
      <c r="AN71">
        <v>7.6165975155332823</v>
      </c>
      <c r="AO71">
        <v>7.7183237566917171</v>
      </c>
      <c r="AP71">
        <v>7.8198006265732287</v>
      </c>
      <c r="AQ71">
        <v>7.9218404001845419</v>
      </c>
      <c r="AR71">
        <v>8.0247401645093426</v>
      </c>
      <c r="AS71">
        <v>8.1295805051811421</v>
      </c>
      <c r="AT71">
        <v>8.2519435842571376</v>
      </c>
      <c r="AU71">
        <v>8.371821726482457</v>
      </c>
      <c r="AV71">
        <v>8.4948447581927677</v>
      </c>
      <c r="AW71">
        <v>8.6280092955371224</v>
      </c>
      <c r="AX71">
        <v>8.7755377226553364</v>
      </c>
      <c r="AY71">
        <v>8.9126951370232099</v>
      </c>
      <c r="AZ71">
        <v>9.0642198403634406</v>
      </c>
      <c r="BA71">
        <v>9.222629729923506</v>
      </c>
      <c r="BB71">
        <v>9.3763630695564864</v>
      </c>
      <c r="BC71">
        <v>9.5219631121408224</v>
      </c>
      <c r="BD71">
        <v>9.6432462562609924</v>
      </c>
      <c r="BE71">
        <v>9.7547838634348754</v>
      </c>
      <c r="BF71">
        <v>9.8783010201696779</v>
      </c>
      <c r="BG71">
        <v>10.042276468536222</v>
      </c>
      <c r="BH71">
        <v>10.262017274157504</v>
      </c>
      <c r="BI71">
        <v>10.481763216554809</v>
      </c>
      <c r="BJ71">
        <v>10.745767148183177</v>
      </c>
      <c r="BK71">
        <v>11.042793254305014</v>
      </c>
      <c r="BL71">
        <v>11.35567898319754</v>
      </c>
      <c r="BM71">
        <v>11.675553581492784</v>
      </c>
    </row>
    <row r="72" spans="1:65" x14ac:dyDescent="0.2">
      <c r="A72" t="s">
        <v>394</v>
      </c>
      <c r="B72" t="s">
        <v>395</v>
      </c>
      <c r="C72" t="s">
        <v>260</v>
      </c>
      <c r="D72" t="s">
        <v>261</v>
      </c>
      <c r="E72">
        <v>7.020941265402608</v>
      </c>
      <c r="F72">
        <v>7.138587254038244</v>
      </c>
      <c r="G72">
        <v>7.2207475530879233</v>
      </c>
      <c r="H72">
        <v>7.2794813900399227</v>
      </c>
      <c r="I72">
        <v>7.3306488456004111</v>
      </c>
      <c r="J72">
        <v>7.3839087169990476</v>
      </c>
      <c r="K72">
        <v>7.468558805243469</v>
      </c>
      <c r="L72">
        <v>7.5445481089322195</v>
      </c>
      <c r="M72">
        <v>7.6130903048631113</v>
      </c>
      <c r="N72">
        <v>7.6731844852951578</v>
      </c>
      <c r="O72">
        <v>7.7244990148841399</v>
      </c>
      <c r="P72">
        <v>7.8135768901361757</v>
      </c>
      <c r="Q72">
        <v>7.887376746676404</v>
      </c>
      <c r="R72">
        <v>7.9468988894180344</v>
      </c>
      <c r="S72">
        <v>7.9936138210947751</v>
      </c>
      <c r="T72">
        <v>8.0291569680886852</v>
      </c>
      <c r="U72">
        <v>8.0898183729852544</v>
      </c>
      <c r="V72">
        <v>8.1350205061636558</v>
      </c>
      <c r="W72">
        <v>8.1667703125813542</v>
      </c>
      <c r="X72">
        <v>8.1868830132141017</v>
      </c>
      <c r="Y72">
        <v>8.1974159268381417</v>
      </c>
      <c r="Z72">
        <v>8.2300310470887172</v>
      </c>
      <c r="AA72">
        <v>8.2499125346741131</v>
      </c>
      <c r="AB72">
        <v>8.2634390213871249</v>
      </c>
      <c r="AC72">
        <v>8.2780842105118904</v>
      </c>
      <c r="AD72">
        <v>8.2982458885127208</v>
      </c>
      <c r="AE72">
        <v>8.3296731482086077</v>
      </c>
      <c r="AF72">
        <v>8.3577190524983802</v>
      </c>
      <c r="AG72">
        <v>8.3826512605112686</v>
      </c>
      <c r="AH72">
        <v>8.4036518009775154</v>
      </c>
      <c r="AI72">
        <v>8.4201944738869194</v>
      </c>
      <c r="AJ72">
        <v>8.4809641263998259</v>
      </c>
      <c r="AK72">
        <v>8.5240291299032886</v>
      </c>
      <c r="AL72">
        <v>8.5515389600444749</v>
      </c>
      <c r="AM72">
        <v>8.5662000509861933</v>
      </c>
      <c r="AN72">
        <v>8.5702874124682715</v>
      </c>
      <c r="AO72">
        <v>8.5851103147948784</v>
      </c>
      <c r="AP72">
        <v>8.5812506959160171</v>
      </c>
      <c r="AQ72">
        <v>8.5575644561919084</v>
      </c>
      <c r="AR72">
        <v>8.5110879307203771</v>
      </c>
      <c r="AS72">
        <v>8.4427199843705729</v>
      </c>
      <c r="AT72">
        <v>8.3862443656355445</v>
      </c>
      <c r="AU72">
        <v>8.3110815354754486</v>
      </c>
      <c r="AV72">
        <v>8.2195075521375252</v>
      </c>
      <c r="AW72">
        <v>8.1113788843319394</v>
      </c>
      <c r="AX72">
        <v>7.9905978370702426</v>
      </c>
      <c r="AY72">
        <v>7.9049105173009577</v>
      </c>
      <c r="AZ72">
        <v>7.8000019966700886</v>
      </c>
      <c r="BA72">
        <v>7.7028537063887379</v>
      </c>
      <c r="BB72">
        <v>7.6475470375357482</v>
      </c>
      <c r="BC72">
        <v>7.6502700834550934</v>
      </c>
      <c r="BD72">
        <v>7.7491529183322401</v>
      </c>
      <c r="BE72">
        <v>7.8875006414131503</v>
      </c>
      <c r="BF72">
        <v>8.0413923678630201</v>
      </c>
      <c r="BG72">
        <v>8.1786436530671818</v>
      </c>
      <c r="BH72">
        <v>8.2849223622545569</v>
      </c>
      <c r="BI72">
        <v>8.4083856608692713</v>
      </c>
      <c r="BJ72">
        <v>8.4997165558400276</v>
      </c>
      <c r="BK72">
        <v>8.5774159675733248</v>
      </c>
      <c r="BL72">
        <v>8.6655174830542698</v>
      </c>
      <c r="BM72">
        <v>8.7768209375832811</v>
      </c>
    </row>
    <row r="73" spans="1:65" x14ac:dyDescent="0.2">
      <c r="A73" t="s">
        <v>396</v>
      </c>
      <c r="B73" t="s">
        <v>397</v>
      </c>
      <c r="C73" t="s">
        <v>260</v>
      </c>
      <c r="D73" t="s">
        <v>261</v>
      </c>
      <c r="E73">
        <v>15.77194491095208</v>
      </c>
      <c r="F73">
        <v>16.042906867800543</v>
      </c>
      <c r="G73">
        <v>16.298679576418472</v>
      </c>
      <c r="H73">
        <v>16.548589760650732</v>
      </c>
      <c r="I73">
        <v>16.805900188355789</v>
      </c>
      <c r="J73">
        <v>17.082472888484425</v>
      </c>
      <c r="K73">
        <v>17.45592436222465</v>
      </c>
      <c r="L73">
        <v>17.824530855621102</v>
      </c>
      <c r="M73">
        <v>18.188473199207163</v>
      </c>
      <c r="N73">
        <v>18.545835485651036</v>
      </c>
      <c r="O73">
        <v>18.88418489515325</v>
      </c>
      <c r="P73">
        <v>19.239448004282409</v>
      </c>
      <c r="Q73">
        <v>19.547849143018659</v>
      </c>
      <c r="R73">
        <v>19.813570035269784</v>
      </c>
      <c r="S73">
        <v>20.043675418917079</v>
      </c>
      <c r="T73">
        <v>20.238215756551156</v>
      </c>
      <c r="U73">
        <v>20.53546961954601</v>
      </c>
      <c r="V73">
        <v>20.812998789132557</v>
      </c>
      <c r="W73">
        <v>21.017848090810144</v>
      </c>
      <c r="X73">
        <v>21.072283907363555</v>
      </c>
      <c r="Y73">
        <v>20.943707026142764</v>
      </c>
      <c r="Z73">
        <v>20.75087289638228</v>
      </c>
      <c r="AA73">
        <v>20.382219673261169</v>
      </c>
      <c r="AB73">
        <v>19.952689433241769</v>
      </c>
      <c r="AC73">
        <v>19.617874164825029</v>
      </c>
      <c r="AD73">
        <v>19.463068647658758</v>
      </c>
      <c r="AE73">
        <v>19.567231125488558</v>
      </c>
      <c r="AF73">
        <v>19.815174978600869</v>
      </c>
      <c r="AG73">
        <v>20.157743982747402</v>
      </c>
      <c r="AH73">
        <v>20.515120101864031</v>
      </c>
      <c r="AI73">
        <v>20.83982957286009</v>
      </c>
      <c r="AJ73">
        <v>21.215232000192728</v>
      </c>
      <c r="AK73">
        <v>21.561016899735797</v>
      </c>
      <c r="AL73">
        <v>21.88200347282913</v>
      </c>
      <c r="AM73">
        <v>22.187042383873443</v>
      </c>
      <c r="AN73">
        <v>22.483741585827339</v>
      </c>
      <c r="AO73">
        <v>22.857007229380844</v>
      </c>
      <c r="AP73">
        <v>23.200304765578014</v>
      </c>
      <c r="AQ73">
        <v>23.531805502894766</v>
      </c>
      <c r="AR73">
        <v>23.876344907278948</v>
      </c>
      <c r="AS73">
        <v>24.249657086191409</v>
      </c>
      <c r="AT73">
        <v>24.622927929957118</v>
      </c>
      <c r="AU73">
        <v>25.016110400050955</v>
      </c>
      <c r="AV73">
        <v>25.411918427611752</v>
      </c>
      <c r="AW73">
        <v>25.77651919722879</v>
      </c>
      <c r="AX73">
        <v>26.091905325215908</v>
      </c>
      <c r="AY73">
        <v>26.448667419382527</v>
      </c>
      <c r="AZ73">
        <v>26.742084946121057</v>
      </c>
      <c r="BA73">
        <v>27.015095708790863</v>
      </c>
      <c r="BB73">
        <v>27.328843511988779</v>
      </c>
      <c r="BC73">
        <v>27.724775872906385</v>
      </c>
      <c r="BD73">
        <v>28.181804125322145</v>
      </c>
      <c r="BE73">
        <v>28.720990972633121</v>
      </c>
      <c r="BF73">
        <v>29.31875437866886</v>
      </c>
      <c r="BG73">
        <v>29.931634925371341</v>
      </c>
      <c r="BH73">
        <v>30.531703787379463</v>
      </c>
      <c r="BI73">
        <v>31.041194800985174</v>
      </c>
      <c r="BJ73">
        <v>31.53408082144102</v>
      </c>
      <c r="BK73">
        <v>32.020871797477866</v>
      </c>
      <c r="BL73">
        <v>32.519670072967386</v>
      </c>
      <c r="BM73">
        <v>33.070476680588399</v>
      </c>
    </row>
    <row r="74" spans="1:65" x14ac:dyDescent="0.2">
      <c r="A74" t="s">
        <v>398</v>
      </c>
      <c r="B74" t="s">
        <v>399</v>
      </c>
      <c r="C74" t="s">
        <v>260</v>
      </c>
      <c r="D74" t="s">
        <v>261</v>
      </c>
      <c r="E74">
        <v>5.1327557707066536</v>
      </c>
      <c r="F74">
        <v>5.1090877298611774</v>
      </c>
      <c r="G74">
        <v>5.0651133675718416</v>
      </c>
      <c r="H74">
        <v>5.0075807980342679</v>
      </c>
      <c r="I74">
        <v>4.9413922137139741</v>
      </c>
      <c r="J74">
        <v>4.8694246846464759</v>
      </c>
      <c r="K74">
        <v>4.8816730702170501</v>
      </c>
      <c r="L74">
        <v>4.8830063451581678</v>
      </c>
      <c r="M74">
        <v>4.8741467576791804</v>
      </c>
      <c r="N74">
        <v>4.8527516229362275</v>
      </c>
      <c r="O74">
        <v>4.8191497567427817</v>
      </c>
      <c r="P74">
        <v>4.8432877476974605</v>
      </c>
      <c r="Q74">
        <v>4.8498411938739991</v>
      </c>
      <c r="R74">
        <v>4.8428320769860358</v>
      </c>
      <c r="S74">
        <v>4.8272193864768997</v>
      </c>
      <c r="T74">
        <v>4.8075507112174929</v>
      </c>
      <c r="U74">
        <v>4.8450378180429938</v>
      </c>
      <c r="V74">
        <v>4.870040715841303</v>
      </c>
      <c r="W74">
        <v>4.8849506174687178</v>
      </c>
      <c r="X74">
        <v>4.8913195465970727</v>
      </c>
      <c r="Y74">
        <v>4.8913232330252274</v>
      </c>
      <c r="Z74">
        <v>4.9374025630862732</v>
      </c>
      <c r="AA74">
        <v>4.9692857326445115</v>
      </c>
      <c r="AB74">
        <v>4.9911904883257732</v>
      </c>
      <c r="AC74">
        <v>5.0069414106111356</v>
      </c>
      <c r="AD74">
        <v>5.0187320998617952</v>
      </c>
      <c r="AE74">
        <v>5.1019497469312949</v>
      </c>
      <c r="AF74">
        <v>5.1740184397888749</v>
      </c>
      <c r="AG74">
        <v>5.2339875013704633</v>
      </c>
      <c r="AH74">
        <v>5.2831390918366905</v>
      </c>
      <c r="AI74">
        <v>5.3223232135128216</v>
      </c>
      <c r="AJ74">
        <v>5.6266705997728117</v>
      </c>
      <c r="AK74">
        <v>5.9494530884443186</v>
      </c>
      <c r="AL74">
        <v>6.2909287844800845</v>
      </c>
      <c r="AM74">
        <v>6.648916925645902</v>
      </c>
      <c r="AN74">
        <v>7.0181858168829301</v>
      </c>
      <c r="AO74">
        <v>7.1770700997917274</v>
      </c>
      <c r="AP74">
        <v>7.3114019657012825</v>
      </c>
      <c r="AQ74">
        <v>7.4225867303625943</v>
      </c>
      <c r="AR74">
        <v>7.5145948163655438</v>
      </c>
      <c r="AS74">
        <v>7.5897059954994646</v>
      </c>
      <c r="AT74">
        <v>7.3741757749471102</v>
      </c>
      <c r="AU74">
        <v>7.1591723144664945</v>
      </c>
      <c r="AV74">
        <v>6.955871875204787</v>
      </c>
      <c r="AW74">
        <v>6.7763748101693828</v>
      </c>
      <c r="AX74">
        <v>6.6279842213969804</v>
      </c>
      <c r="AY74">
        <v>6.7236967720507161</v>
      </c>
      <c r="AZ74">
        <v>6.8136116205280466</v>
      </c>
      <c r="BA74">
        <v>6.9003737919215453</v>
      </c>
      <c r="BB74">
        <v>6.9876560056794439</v>
      </c>
      <c r="BC74">
        <v>7.0777080102219916</v>
      </c>
      <c r="BD74">
        <v>7.3272346547261042</v>
      </c>
    </row>
    <row r="75" spans="1:65" x14ac:dyDescent="0.2">
      <c r="A75" t="s">
        <v>400</v>
      </c>
      <c r="B75" t="s">
        <v>401</v>
      </c>
      <c r="C75" t="s">
        <v>260</v>
      </c>
      <c r="D75" t="s">
        <v>261</v>
      </c>
      <c r="E75">
        <v>12.748438155737842</v>
      </c>
      <c r="F75">
        <v>12.94968528340307</v>
      </c>
      <c r="G75">
        <v>13.127146687072635</v>
      </c>
      <c r="H75">
        <v>13.302078607668989</v>
      </c>
      <c r="I75">
        <v>13.503936062810363</v>
      </c>
      <c r="J75">
        <v>13.750336131384023</v>
      </c>
      <c r="K75">
        <v>14.076495148320047</v>
      </c>
      <c r="L75">
        <v>14.433342743949181</v>
      </c>
      <c r="M75">
        <v>14.803479268990497</v>
      </c>
      <c r="N75">
        <v>15.157929975282341</v>
      </c>
      <c r="O75">
        <v>15.47991045926042</v>
      </c>
      <c r="P75">
        <v>15.743559213644259</v>
      </c>
      <c r="Q75">
        <v>15.959760395699144</v>
      </c>
      <c r="R75">
        <v>16.142955582802408</v>
      </c>
      <c r="S75">
        <v>16.312107274758986</v>
      </c>
      <c r="T75">
        <v>16.47814107239428</v>
      </c>
      <c r="U75">
        <v>16.752647221211706</v>
      </c>
      <c r="V75">
        <v>17.019003559187688</v>
      </c>
      <c r="W75">
        <v>17.263782846590594</v>
      </c>
      <c r="X75">
        <v>17.46435656781679</v>
      </c>
      <c r="Y75">
        <v>17.612797316166471</v>
      </c>
      <c r="Z75">
        <v>17.769093613250327</v>
      </c>
      <c r="AA75">
        <v>17.875047918441933</v>
      </c>
      <c r="AB75">
        <v>17.968617921925762</v>
      </c>
      <c r="AC75">
        <v>18.100558224469491</v>
      </c>
      <c r="AD75">
        <v>18.300504412373677</v>
      </c>
      <c r="AE75">
        <v>18.587583128191572</v>
      </c>
      <c r="AF75">
        <v>18.924538947992168</v>
      </c>
      <c r="AG75">
        <v>19.300402073354952</v>
      </c>
      <c r="AH75">
        <v>19.695969899294244</v>
      </c>
      <c r="AI75">
        <v>20.101213927538218</v>
      </c>
      <c r="AJ75">
        <v>20.482002563922524</v>
      </c>
      <c r="AK75">
        <v>20.856311613527279</v>
      </c>
      <c r="AL75">
        <v>21.240990622227564</v>
      </c>
      <c r="AM75">
        <v>21.66093142317434</v>
      </c>
      <c r="AN75">
        <v>22.130228097143643</v>
      </c>
      <c r="AO75">
        <v>22.560390482988957</v>
      </c>
      <c r="AP75">
        <v>23.033390089394441</v>
      </c>
      <c r="AQ75">
        <v>23.513660078055931</v>
      </c>
      <c r="AR75">
        <v>23.944840797836783</v>
      </c>
      <c r="AS75">
        <v>24.297120096138975</v>
      </c>
      <c r="AT75">
        <v>24.319521434812703</v>
      </c>
      <c r="AU75">
        <v>24.267594013716156</v>
      </c>
      <c r="AV75">
        <v>24.186459799002311</v>
      </c>
      <c r="AW75">
        <v>24.134153840300009</v>
      </c>
      <c r="AX75">
        <v>24.144683252388788</v>
      </c>
      <c r="AY75">
        <v>24.235672194879719</v>
      </c>
      <c r="AZ75">
        <v>24.360360331373588</v>
      </c>
      <c r="BA75">
        <v>24.535043181146246</v>
      </c>
      <c r="BB75">
        <v>24.759081015896598</v>
      </c>
      <c r="BC75">
        <v>25.023600281080089</v>
      </c>
      <c r="BD75">
        <v>25.587016437148876</v>
      </c>
      <c r="BE75">
        <v>26.183226580727727</v>
      </c>
      <c r="BF75">
        <v>26.804779885355273</v>
      </c>
      <c r="BG75">
        <v>27.434288464308672</v>
      </c>
      <c r="BH75">
        <v>28.062786308845599</v>
      </c>
      <c r="BI75">
        <v>28.512333766059498</v>
      </c>
      <c r="BJ75">
        <v>28.942724152592618</v>
      </c>
      <c r="BK75">
        <v>29.381633133292645</v>
      </c>
      <c r="BL75">
        <v>29.871125023091089</v>
      </c>
      <c r="BM75">
        <v>30.443039194739718</v>
      </c>
    </row>
    <row r="76" spans="1:65" x14ac:dyDescent="0.2">
      <c r="A76" t="s">
        <v>402</v>
      </c>
      <c r="B76" t="s">
        <v>403</v>
      </c>
      <c r="C76" t="s">
        <v>260</v>
      </c>
      <c r="D76" t="s">
        <v>261</v>
      </c>
      <c r="E76">
        <v>15.893852733293363</v>
      </c>
      <c r="F76">
        <v>16.084505096894013</v>
      </c>
      <c r="G76">
        <v>16.241208013467851</v>
      </c>
      <c r="H76">
        <v>16.378859864615681</v>
      </c>
      <c r="I76">
        <v>16.517646390680405</v>
      </c>
      <c r="J76">
        <v>16.674946125213399</v>
      </c>
      <c r="K76">
        <v>16.914543832538364</v>
      </c>
      <c r="L76">
        <v>17.151569210968962</v>
      </c>
      <c r="M76">
        <v>17.384547497427835</v>
      </c>
      <c r="N76">
        <v>17.60325188284331</v>
      </c>
      <c r="O76">
        <v>17.803972703766561</v>
      </c>
      <c r="P76">
        <v>18.075849127457236</v>
      </c>
      <c r="Q76">
        <v>18.286676274130055</v>
      </c>
      <c r="R76">
        <v>18.454273459611983</v>
      </c>
      <c r="S76">
        <v>18.601654301965137</v>
      </c>
      <c r="T76">
        <v>18.742520999496541</v>
      </c>
      <c r="U76">
        <v>18.924131996258328</v>
      </c>
      <c r="V76">
        <v>19.098660272640387</v>
      </c>
      <c r="W76">
        <v>19.216085968398993</v>
      </c>
      <c r="X76">
        <v>19.194736591535243</v>
      </c>
      <c r="Y76">
        <v>18.999702959408221</v>
      </c>
      <c r="Z76">
        <v>18.787968316226472</v>
      </c>
      <c r="AA76">
        <v>18.408246448655017</v>
      </c>
      <c r="AB76">
        <v>17.953822850865699</v>
      </c>
      <c r="AC76">
        <v>17.547321624337883</v>
      </c>
      <c r="AD76">
        <v>17.258126420831978</v>
      </c>
      <c r="AE76">
        <v>17.196951627219516</v>
      </c>
      <c r="AF76">
        <v>17.212013159785748</v>
      </c>
      <c r="AG76">
        <v>17.297980042018839</v>
      </c>
      <c r="AH76">
        <v>17.440503438007447</v>
      </c>
      <c r="AI76">
        <v>17.628132571032236</v>
      </c>
      <c r="AJ76">
        <v>18.247132440761078</v>
      </c>
      <c r="AK76">
        <v>18.90468213326827</v>
      </c>
      <c r="AL76">
        <v>19.56201837347588</v>
      </c>
      <c r="AM76">
        <v>20.164151487005281</v>
      </c>
      <c r="AN76">
        <v>20.676005129876451</v>
      </c>
      <c r="AO76">
        <v>21.113536931332671</v>
      </c>
      <c r="AP76">
        <v>21.445871985706191</v>
      </c>
      <c r="AQ76">
        <v>21.714054185462306</v>
      </c>
      <c r="AR76">
        <v>21.980530760883084</v>
      </c>
      <c r="AS76">
        <v>22.281792518357872</v>
      </c>
      <c r="AT76">
        <v>22.8201225852759</v>
      </c>
      <c r="AU76">
        <v>23.37314580662299</v>
      </c>
      <c r="AV76">
        <v>23.89513310029578</v>
      </c>
      <c r="AW76">
        <v>24.317845612292277</v>
      </c>
      <c r="AX76">
        <v>24.607942830009907</v>
      </c>
      <c r="AY76">
        <v>24.992984344988965</v>
      </c>
      <c r="AZ76">
        <v>25.262859640529694</v>
      </c>
      <c r="BA76">
        <v>25.473492160492057</v>
      </c>
      <c r="BB76">
        <v>25.708304148527755</v>
      </c>
      <c r="BC76">
        <v>26.022135678055701</v>
      </c>
      <c r="BD76">
        <v>26.502647045249105</v>
      </c>
      <c r="BE76">
        <v>27.050254999061877</v>
      </c>
      <c r="BF76">
        <v>27.65471421906922</v>
      </c>
      <c r="BG76">
        <v>28.290220380879433</v>
      </c>
      <c r="BH76">
        <v>28.935801196532651</v>
      </c>
      <c r="BI76">
        <v>29.405625607572418</v>
      </c>
      <c r="BJ76">
        <v>29.959222891701042</v>
      </c>
      <c r="BK76">
        <v>30.658266019445009</v>
      </c>
      <c r="BL76">
        <v>31.46092867918442</v>
      </c>
      <c r="BM76">
        <v>32.27253361387541</v>
      </c>
    </row>
    <row r="77" spans="1:65" x14ac:dyDescent="0.2">
      <c r="A77" t="s">
        <v>404</v>
      </c>
      <c r="B77" t="s">
        <v>405</v>
      </c>
      <c r="C77" t="s">
        <v>260</v>
      </c>
      <c r="D77" t="s">
        <v>261</v>
      </c>
      <c r="E77">
        <v>4.898526736646418</v>
      </c>
      <c r="F77">
        <v>4.8900754260505961</v>
      </c>
      <c r="G77">
        <v>4.8554618875585582</v>
      </c>
      <c r="H77">
        <v>4.8104166473315466</v>
      </c>
      <c r="I77">
        <v>4.7733122507540307</v>
      </c>
      <c r="J77">
        <v>4.75228717269081</v>
      </c>
      <c r="K77">
        <v>4.8278013582312163</v>
      </c>
      <c r="L77">
        <v>4.904516255065511</v>
      </c>
      <c r="M77">
        <v>4.975370695352729</v>
      </c>
      <c r="N77">
        <v>5.0311228186601475</v>
      </c>
      <c r="O77">
        <v>5.0681714880683559</v>
      </c>
      <c r="P77">
        <v>5.1577106241759028</v>
      </c>
      <c r="Q77">
        <v>5.2248501554234776</v>
      </c>
      <c r="R77">
        <v>5.2726508691437051</v>
      </c>
      <c r="S77">
        <v>5.3043161677323782</v>
      </c>
      <c r="T77">
        <v>5.3222157276510034</v>
      </c>
      <c r="U77">
        <v>5.490248453763094</v>
      </c>
      <c r="V77">
        <v>5.6610793107356203</v>
      </c>
      <c r="W77">
        <v>5.8409754933202276</v>
      </c>
      <c r="X77">
        <v>6.0243255076941731</v>
      </c>
      <c r="Y77">
        <v>6.1995530153074583</v>
      </c>
      <c r="Z77">
        <v>6.1922770961341103</v>
      </c>
      <c r="AA77">
        <v>6.1468128658418983</v>
      </c>
      <c r="AB77">
        <v>6.0790323748912485</v>
      </c>
      <c r="AC77">
        <v>6.0060030980833794</v>
      </c>
      <c r="AD77">
        <v>5.9349423449697243</v>
      </c>
      <c r="AE77">
        <v>6.0276927296277716</v>
      </c>
      <c r="AF77">
        <v>6.1156718147239477</v>
      </c>
      <c r="AG77">
        <v>6.1886922128175383</v>
      </c>
      <c r="AH77">
        <v>6.2347999711380959</v>
      </c>
      <c r="AI77">
        <v>6.2510094478743117</v>
      </c>
      <c r="AJ77">
        <v>6.2604960618787828</v>
      </c>
      <c r="AK77">
        <v>6.2363523530263141</v>
      </c>
      <c r="AL77">
        <v>6.1944832088464947</v>
      </c>
      <c r="AM77">
        <v>6.1576867623804539</v>
      </c>
      <c r="AN77">
        <v>6.1404814272800943</v>
      </c>
      <c r="AO77">
        <v>6.1563018679639123</v>
      </c>
      <c r="AP77">
        <v>6.1781301787691607</v>
      </c>
      <c r="AQ77">
        <v>6.1931863595791645</v>
      </c>
      <c r="AR77">
        <v>6.1854062976554269</v>
      </c>
      <c r="AS77">
        <v>6.1495646960830443</v>
      </c>
      <c r="AT77">
        <v>6.1774290920212565</v>
      </c>
      <c r="AU77">
        <v>6.1842482455713794</v>
      </c>
      <c r="AV77">
        <v>6.180410599630112</v>
      </c>
      <c r="AW77">
        <v>6.1768320834904751</v>
      </c>
      <c r="AX77">
        <v>6.1779573223608422</v>
      </c>
      <c r="AY77">
        <v>6.2308742102596835</v>
      </c>
      <c r="AZ77">
        <v>6.2764779149898891</v>
      </c>
      <c r="BA77">
        <v>6.3149657547570435</v>
      </c>
      <c r="BB77">
        <v>6.3478385317003987</v>
      </c>
      <c r="BC77">
        <v>6.3775989276042973</v>
      </c>
      <c r="BD77">
        <v>6.3823347667897004</v>
      </c>
      <c r="BE77">
        <v>6.3838231281417537</v>
      </c>
      <c r="BF77">
        <v>6.3806105151954906</v>
      </c>
      <c r="BG77">
        <v>6.369760462600321</v>
      </c>
      <c r="BH77">
        <v>6.3515010342941487</v>
      </c>
      <c r="BI77">
        <v>6.3368307375192767</v>
      </c>
      <c r="BJ77">
        <v>6.3115162749082634</v>
      </c>
      <c r="BK77">
        <v>6.2839046830182408</v>
      </c>
      <c r="BL77">
        <v>6.2633779391102902</v>
      </c>
      <c r="BM77">
        <v>6.2549554508983061</v>
      </c>
    </row>
    <row r="78" spans="1:65" x14ac:dyDescent="0.2">
      <c r="A78" t="s">
        <v>406</v>
      </c>
      <c r="B78" t="s">
        <v>407</v>
      </c>
      <c r="C78" t="s">
        <v>260</v>
      </c>
      <c r="D78" t="s">
        <v>261</v>
      </c>
      <c r="E78">
        <v>14.803502786802422</v>
      </c>
      <c r="F78">
        <v>15.079390462842035</v>
      </c>
      <c r="G78">
        <v>15.343692979521073</v>
      </c>
      <c r="H78">
        <v>15.602187148268841</v>
      </c>
      <c r="I78">
        <v>15.865005680021502</v>
      </c>
      <c r="J78">
        <v>16.143892072789701</v>
      </c>
      <c r="K78">
        <v>16.497873904420409</v>
      </c>
      <c r="L78">
        <v>16.840867020766563</v>
      </c>
      <c r="M78">
        <v>17.178889634961632</v>
      </c>
      <c r="N78">
        <v>17.515025234518212</v>
      </c>
      <c r="O78">
        <v>17.841665350734335</v>
      </c>
      <c r="P78">
        <v>18.20281944665015</v>
      </c>
      <c r="Q78">
        <v>18.522745734934858</v>
      </c>
      <c r="R78">
        <v>18.808536440770069</v>
      </c>
      <c r="S78">
        <v>19.070030197966418</v>
      </c>
      <c r="T78">
        <v>19.308871917323223</v>
      </c>
      <c r="U78">
        <v>19.638644461318254</v>
      </c>
      <c r="V78">
        <v>19.960664644692134</v>
      </c>
      <c r="W78">
        <v>20.216929497915107</v>
      </c>
      <c r="X78">
        <v>20.31867357235582</v>
      </c>
      <c r="Y78">
        <v>20.225873410096419</v>
      </c>
      <c r="Z78">
        <v>20.046368694349603</v>
      </c>
      <c r="AA78">
        <v>19.679310078640036</v>
      </c>
      <c r="AB78">
        <v>19.244789146524308</v>
      </c>
      <c r="AC78">
        <v>18.905311728510618</v>
      </c>
      <c r="AD78">
        <v>18.749473815849115</v>
      </c>
      <c r="AE78">
        <v>18.862531449686493</v>
      </c>
      <c r="AF78">
        <v>19.118983340368292</v>
      </c>
      <c r="AG78">
        <v>19.46576779906508</v>
      </c>
      <c r="AH78">
        <v>19.818609539070348</v>
      </c>
      <c r="AI78">
        <v>20.1283078824687</v>
      </c>
      <c r="AJ78">
        <v>20.503576497725287</v>
      </c>
      <c r="AK78">
        <v>20.838272414896469</v>
      </c>
      <c r="AL78">
        <v>21.137185869960931</v>
      </c>
      <c r="AM78">
        <v>21.415659431824722</v>
      </c>
      <c r="AN78">
        <v>21.683866824958734</v>
      </c>
      <c r="AO78">
        <v>22.038257674438061</v>
      </c>
      <c r="AP78">
        <v>22.360855866575655</v>
      </c>
      <c r="AQ78">
        <v>22.66496604381771</v>
      </c>
      <c r="AR78">
        <v>22.968421807451559</v>
      </c>
      <c r="AS78">
        <v>23.288104963588392</v>
      </c>
      <c r="AT78">
        <v>23.637126539933345</v>
      </c>
      <c r="AU78">
        <v>23.993375916090596</v>
      </c>
      <c r="AV78">
        <v>24.340723587044643</v>
      </c>
      <c r="AW78">
        <v>24.6523439263132</v>
      </c>
      <c r="AX78">
        <v>24.915268206067338</v>
      </c>
      <c r="AY78">
        <v>25.22654608765551</v>
      </c>
      <c r="AZ78">
        <v>25.479359814874542</v>
      </c>
      <c r="BA78">
        <v>25.716525313835174</v>
      </c>
      <c r="BB78">
        <v>26.000243648909763</v>
      </c>
      <c r="BC78">
        <v>26.377810905593829</v>
      </c>
      <c r="BD78">
        <v>26.847931607769624</v>
      </c>
      <c r="BE78">
        <v>27.411176513150597</v>
      </c>
      <c r="BF78">
        <v>28.043066923235902</v>
      </c>
      <c r="BG78">
        <v>28.701313587622543</v>
      </c>
      <c r="BH78">
        <v>29.357550343795367</v>
      </c>
      <c r="BI78">
        <v>29.970842439196336</v>
      </c>
      <c r="BJ78">
        <v>30.573505219417942</v>
      </c>
      <c r="BK78">
        <v>31.16962325676521</v>
      </c>
      <c r="BL78">
        <v>31.767811603355621</v>
      </c>
      <c r="BM78">
        <v>32.398261738418469</v>
      </c>
    </row>
    <row r="79" spans="1:65" x14ac:dyDescent="0.2">
      <c r="A79" t="s">
        <v>408</v>
      </c>
      <c r="B79" t="s">
        <v>409</v>
      </c>
      <c r="C79" t="s">
        <v>260</v>
      </c>
      <c r="D79" t="s">
        <v>261</v>
      </c>
      <c r="E79">
        <v>5.5439427548503097</v>
      </c>
      <c r="F79">
        <v>5.6199704506542787</v>
      </c>
      <c r="G79">
        <v>5.6720087657495037</v>
      </c>
      <c r="H79">
        <v>5.7007209492864837</v>
      </c>
      <c r="I79">
        <v>5.7064890554075758</v>
      </c>
      <c r="J79">
        <v>5.6908529031468547</v>
      </c>
      <c r="K79">
        <v>5.7586653473512905</v>
      </c>
      <c r="L79">
        <v>5.7993812908393645</v>
      </c>
      <c r="M79">
        <v>5.8168093707568413</v>
      </c>
      <c r="N79">
        <v>5.8149810037104226</v>
      </c>
      <c r="O79">
        <v>5.7973332610819366</v>
      </c>
      <c r="P79">
        <v>5.8598326257811362</v>
      </c>
      <c r="Q79">
        <v>5.9004912719595195</v>
      </c>
      <c r="R79">
        <v>5.9212241160969512</v>
      </c>
      <c r="S79">
        <v>5.9237202840991214</v>
      </c>
      <c r="T79">
        <v>5.9100403259791205</v>
      </c>
      <c r="U79">
        <v>5.9550313400087438</v>
      </c>
      <c r="V79">
        <v>5.9780401322310208</v>
      </c>
      <c r="W79">
        <v>5.9834650846580626</v>
      </c>
      <c r="X79">
        <v>5.9758647903586963</v>
      </c>
      <c r="Y79">
        <v>5.9584747288696418</v>
      </c>
      <c r="Z79">
        <v>6.0143959563845053</v>
      </c>
      <c r="AA79">
        <v>6.0508519103964646</v>
      </c>
      <c r="AB79">
        <v>6.0687870014954157</v>
      </c>
      <c r="AC79">
        <v>6.0687230781339849</v>
      </c>
      <c r="AD79">
        <v>6.0520127384528486</v>
      </c>
      <c r="AE79">
        <v>6.0951743240937244</v>
      </c>
      <c r="AF79">
        <v>6.1163667238718125</v>
      </c>
      <c r="AG79">
        <v>6.1186949994112707</v>
      </c>
      <c r="AH79">
        <v>6.105244399628698</v>
      </c>
      <c r="AI79">
        <v>6.0701858547794032</v>
      </c>
      <c r="AJ79">
        <v>6.0879170178689836</v>
      </c>
      <c r="AK79">
        <v>6.0908003957230932</v>
      </c>
      <c r="AL79">
        <v>6.0820927964912492</v>
      </c>
      <c r="AM79">
        <v>6.0648090771550018</v>
      </c>
      <c r="AN79">
        <v>6.041577321476673</v>
      </c>
      <c r="AO79">
        <v>6.051437796458929</v>
      </c>
      <c r="AP79">
        <v>6.0445825304893051</v>
      </c>
      <c r="AQ79">
        <v>6.0239986540927459</v>
      </c>
      <c r="AR79">
        <v>5.9920896925695697</v>
      </c>
      <c r="AS79">
        <v>5.9513005546574345</v>
      </c>
      <c r="AT79">
        <v>5.9538098953322107</v>
      </c>
      <c r="AU79">
        <v>5.9415567886903613</v>
      </c>
      <c r="AV79">
        <v>5.9180669585965022</v>
      </c>
      <c r="AW79">
        <v>5.8867233915489434</v>
      </c>
      <c r="AX79">
        <v>5.8502489038167962</v>
      </c>
      <c r="AY79">
        <v>5.8759173597421537</v>
      </c>
      <c r="AZ79">
        <v>5.8903394230946331</v>
      </c>
      <c r="BA79">
        <v>5.8942764561971677</v>
      </c>
      <c r="BB79">
        <v>5.8878994571060703</v>
      </c>
      <c r="BC79">
        <v>5.8728461108534349</v>
      </c>
      <c r="BD79">
        <v>5.8932419447201614</v>
      </c>
      <c r="BE79">
        <v>5.9003791178612932</v>
      </c>
      <c r="BF79">
        <v>5.9000476585006156</v>
      </c>
      <c r="BG79">
        <v>5.8989955478059883</v>
      </c>
      <c r="BH79">
        <v>5.9013290107483662</v>
      </c>
      <c r="BI79">
        <v>5.9595521538309955</v>
      </c>
      <c r="BJ79">
        <v>6.0134437680596795</v>
      </c>
      <c r="BK79">
        <v>6.062778755307094</v>
      </c>
      <c r="BL79">
        <v>6.107003692505538</v>
      </c>
      <c r="BM79">
        <v>6.1477022746593804</v>
      </c>
    </row>
    <row r="80" spans="1:65" x14ac:dyDescent="0.2">
      <c r="A80" t="s">
        <v>410</v>
      </c>
      <c r="B80" t="s">
        <v>411</v>
      </c>
      <c r="C80" t="s">
        <v>260</v>
      </c>
      <c r="D80" t="s">
        <v>261</v>
      </c>
      <c r="E80">
        <v>11.769086524028651</v>
      </c>
      <c r="F80">
        <v>11.928680452051577</v>
      </c>
      <c r="G80">
        <v>12.059522904508416</v>
      </c>
      <c r="H80">
        <v>12.174448890900106</v>
      </c>
      <c r="I80">
        <v>12.291669732255205</v>
      </c>
      <c r="J80">
        <v>12.425497374673419</v>
      </c>
      <c r="K80">
        <v>12.691297270722272</v>
      </c>
      <c r="L80">
        <v>12.960237106394329</v>
      </c>
      <c r="M80">
        <v>13.240119461109357</v>
      </c>
      <c r="N80">
        <v>13.540920098122466</v>
      </c>
      <c r="O80">
        <v>13.868449417760637</v>
      </c>
      <c r="P80">
        <v>14.274700370707032</v>
      </c>
      <c r="Q80">
        <v>14.685961396967942</v>
      </c>
      <c r="R80">
        <v>15.090462027079379</v>
      </c>
      <c r="S80">
        <v>15.471594008001437</v>
      </c>
      <c r="T80">
        <v>15.819875880148798</v>
      </c>
      <c r="U80">
        <v>16.299440795549948</v>
      </c>
      <c r="V80">
        <v>16.75165044817302</v>
      </c>
      <c r="W80">
        <v>17.159956372701775</v>
      </c>
      <c r="X80">
        <v>17.498933853573444</v>
      </c>
      <c r="Y80">
        <v>17.758078556184511</v>
      </c>
      <c r="Z80">
        <v>17.95048966485373</v>
      </c>
      <c r="AA80">
        <v>18.057412082098249</v>
      </c>
      <c r="AB80">
        <v>18.12733190802814</v>
      </c>
      <c r="AC80">
        <v>18.226751391559436</v>
      </c>
      <c r="AD80">
        <v>18.394492691261458</v>
      </c>
      <c r="AE80">
        <v>18.660259048787392</v>
      </c>
      <c r="AF80">
        <v>18.972654857765285</v>
      </c>
      <c r="AG80">
        <v>19.314358458681163</v>
      </c>
      <c r="AH80">
        <v>19.655152123219523</v>
      </c>
      <c r="AI80">
        <v>19.975949475411721</v>
      </c>
      <c r="AJ80">
        <v>20.327155162421441</v>
      </c>
      <c r="AK80">
        <v>20.656409089616336</v>
      </c>
      <c r="AL80">
        <v>20.954144693242679</v>
      </c>
      <c r="AM80">
        <v>21.206885886230879</v>
      </c>
      <c r="AN80">
        <v>21.409684492783782</v>
      </c>
      <c r="AO80">
        <v>21.672834702879562</v>
      </c>
      <c r="AP80">
        <v>21.880333645724761</v>
      </c>
      <c r="AQ80">
        <v>22.055117734821341</v>
      </c>
      <c r="AR80">
        <v>22.228719959310457</v>
      </c>
      <c r="AS80">
        <v>22.422462765110708</v>
      </c>
      <c r="AT80">
        <v>22.726506749105646</v>
      </c>
      <c r="AU80">
        <v>23.057448415375791</v>
      </c>
      <c r="AV80">
        <v>23.402604500877754</v>
      </c>
      <c r="AW80">
        <v>23.736821252737307</v>
      </c>
      <c r="AX80">
        <v>24.05250503123154</v>
      </c>
      <c r="AY80">
        <v>24.321852424481822</v>
      </c>
      <c r="AZ80">
        <v>24.552244651456363</v>
      </c>
      <c r="BA80">
        <v>24.832229172168642</v>
      </c>
      <c r="BB80">
        <v>25.291717265342978</v>
      </c>
      <c r="BC80">
        <v>26.007731266033513</v>
      </c>
      <c r="BD80">
        <v>26.958406900377103</v>
      </c>
      <c r="BE80">
        <v>28.1356601566495</v>
      </c>
      <c r="BF80">
        <v>29.452332807421367</v>
      </c>
      <c r="BG80">
        <v>30.757721207204312</v>
      </c>
      <c r="BH80">
        <v>31.950865869942657</v>
      </c>
      <c r="BI80">
        <v>33.067028017626861</v>
      </c>
      <c r="BJ80">
        <v>34.0623007475183</v>
      </c>
      <c r="BK80">
        <v>34.957943028020274</v>
      </c>
      <c r="BL80">
        <v>35.801358116956898</v>
      </c>
      <c r="BM80">
        <v>36.626081451906991</v>
      </c>
    </row>
    <row r="81" spans="1:65" x14ac:dyDescent="0.2">
      <c r="A81" t="s">
        <v>412</v>
      </c>
      <c r="B81" t="s">
        <v>413</v>
      </c>
      <c r="C81" t="s">
        <v>260</v>
      </c>
      <c r="D81" t="s">
        <v>261</v>
      </c>
      <c r="E81">
        <v>4.3696745713992406</v>
      </c>
      <c r="F81">
        <v>4.3315396735737437</v>
      </c>
      <c r="G81">
        <v>4.3169719239549531</v>
      </c>
      <c r="H81">
        <v>4.3092556989837956</v>
      </c>
      <c r="I81">
        <v>4.2863741339491916</v>
      </c>
      <c r="J81">
        <v>4.2442687345501335</v>
      </c>
      <c r="K81">
        <v>4.2397917696717595</v>
      </c>
      <c r="L81">
        <v>4.223533314377784</v>
      </c>
      <c r="M81">
        <v>4.2016165056142452</v>
      </c>
      <c r="N81">
        <v>4.1853705677748234</v>
      </c>
      <c r="O81">
        <v>4.1758765888228027</v>
      </c>
      <c r="P81">
        <v>4.2168279990758011</v>
      </c>
      <c r="Q81">
        <v>4.2453003347249618</v>
      </c>
      <c r="R81">
        <v>4.2659703573641812</v>
      </c>
      <c r="S81">
        <v>4.2862049584712425</v>
      </c>
      <c r="T81">
        <v>4.3137148195513948</v>
      </c>
      <c r="U81">
        <v>4.3770495684807447</v>
      </c>
      <c r="V81">
        <v>4.4161934823755153</v>
      </c>
      <c r="W81">
        <v>4.4297602260701305</v>
      </c>
      <c r="X81">
        <v>4.4241136797266716</v>
      </c>
      <c r="Y81">
        <v>4.4072199821394742</v>
      </c>
      <c r="Z81">
        <v>4.5099854167820403</v>
      </c>
      <c r="AA81">
        <v>4.6101729713083195</v>
      </c>
      <c r="AB81">
        <v>4.696755464908219</v>
      </c>
      <c r="AC81">
        <v>4.7532754786011866</v>
      </c>
      <c r="AD81">
        <v>4.7721656283291018</v>
      </c>
      <c r="AE81">
        <v>4.8722965571017856</v>
      </c>
      <c r="AF81">
        <v>4.940841706061911</v>
      </c>
      <c r="AG81">
        <v>4.9815878766897539</v>
      </c>
      <c r="AH81">
        <v>4.9988199754554898</v>
      </c>
      <c r="AI81">
        <v>4.9986772889339424</v>
      </c>
      <c r="AJ81">
        <v>5.0290434589882347</v>
      </c>
      <c r="AK81">
        <v>5.0440025150779828</v>
      </c>
      <c r="AL81">
        <v>5.0430868482154185</v>
      </c>
      <c r="AM81">
        <v>5.0293103936901451</v>
      </c>
      <c r="AN81">
        <v>5.0002775085707452</v>
      </c>
      <c r="AO81">
        <v>5.1176740678958517</v>
      </c>
      <c r="AP81">
        <v>5.2304460285893404</v>
      </c>
      <c r="AQ81">
        <v>5.3379267711039198</v>
      </c>
      <c r="AR81">
        <v>5.4429281375719807</v>
      </c>
      <c r="AS81">
        <v>5.5484553347142036</v>
      </c>
      <c r="AT81">
        <v>5.6614272624670159</v>
      </c>
      <c r="AU81">
        <v>5.7830302419432993</v>
      </c>
      <c r="AV81">
        <v>5.920408964282637</v>
      </c>
      <c r="AW81">
        <v>6.0787022426151687</v>
      </c>
      <c r="AX81">
        <v>6.263533503508703</v>
      </c>
      <c r="AY81">
        <v>6.4794122318714242</v>
      </c>
      <c r="AZ81">
        <v>6.688893025157026</v>
      </c>
      <c r="BA81">
        <v>6.8919978985397732</v>
      </c>
      <c r="BB81">
        <v>7.0878947237599466</v>
      </c>
      <c r="BC81">
        <v>7.2811114977312421</v>
      </c>
      <c r="BD81">
        <v>7.4329229161479464</v>
      </c>
      <c r="BE81">
        <v>7.549589408295339</v>
      </c>
      <c r="BF81">
        <v>7.6273124127184024</v>
      </c>
      <c r="BG81">
        <v>7.6558357601595972</v>
      </c>
      <c r="BH81">
        <v>7.6293339456347029</v>
      </c>
      <c r="BI81">
        <v>7.8900164588045802</v>
      </c>
      <c r="BJ81">
        <v>8.1345932177855325</v>
      </c>
      <c r="BK81">
        <v>8.3791911618824866</v>
      </c>
      <c r="BL81">
        <v>8.6417323174511083</v>
      </c>
      <c r="BM81">
        <v>8.9263707071260345</v>
      </c>
    </row>
    <row r="82" spans="1:65" x14ac:dyDescent="0.2">
      <c r="A82" t="s">
        <v>414</v>
      </c>
      <c r="B82" t="s">
        <v>415</v>
      </c>
      <c r="C82" t="s">
        <v>260</v>
      </c>
      <c r="D82" t="s">
        <v>261</v>
      </c>
      <c r="E82">
        <v>18.795793961658202</v>
      </c>
      <c r="F82">
        <v>18.964991920474731</v>
      </c>
      <c r="G82">
        <v>19.090134630406528</v>
      </c>
      <c r="H82">
        <v>19.190736286344993</v>
      </c>
      <c r="I82">
        <v>19.295770327182503</v>
      </c>
      <c r="J82">
        <v>19.42356313553082</v>
      </c>
      <c r="K82">
        <v>19.699427749955284</v>
      </c>
      <c r="L82">
        <v>19.96584250542589</v>
      </c>
      <c r="M82">
        <v>20.216380783706668</v>
      </c>
      <c r="N82">
        <v>20.438042492863357</v>
      </c>
      <c r="O82">
        <v>20.623705372911424</v>
      </c>
      <c r="P82">
        <v>20.902423965234949</v>
      </c>
      <c r="Q82">
        <v>21.124348038910163</v>
      </c>
      <c r="R82">
        <v>21.29877251337836</v>
      </c>
      <c r="S82">
        <v>21.437950834116982</v>
      </c>
      <c r="T82">
        <v>21.545888268806674</v>
      </c>
      <c r="U82">
        <v>21.784249000477498</v>
      </c>
      <c r="V82">
        <v>22.005381799268207</v>
      </c>
      <c r="W82">
        <v>22.145831938251963</v>
      </c>
      <c r="X82">
        <v>22.110035278894898</v>
      </c>
      <c r="Y82">
        <v>21.858914567806849</v>
      </c>
      <c r="Z82">
        <v>21.49880755819461</v>
      </c>
      <c r="AA82">
        <v>20.940839992759074</v>
      </c>
      <c r="AB82">
        <v>20.329241226391375</v>
      </c>
      <c r="AC82">
        <v>19.858986135916723</v>
      </c>
      <c r="AD82">
        <v>19.633640185817068</v>
      </c>
      <c r="AE82">
        <v>19.74363906701754</v>
      </c>
      <c r="AF82">
        <v>20.05142094216021</v>
      </c>
      <c r="AG82">
        <v>20.482212232102015</v>
      </c>
      <c r="AH82">
        <v>20.921873807978766</v>
      </c>
      <c r="AI82">
        <v>21.304543962271214</v>
      </c>
      <c r="AJ82">
        <v>21.75592093028628</v>
      </c>
      <c r="AK82">
        <v>22.159894058654604</v>
      </c>
      <c r="AL82">
        <v>22.527102157109304</v>
      </c>
      <c r="AM82">
        <v>22.877865582291705</v>
      </c>
      <c r="AN82">
        <v>23.22335294407609</v>
      </c>
      <c r="AO82">
        <v>23.583957829151416</v>
      </c>
      <c r="AP82">
        <v>23.91587560316783</v>
      </c>
      <c r="AQ82">
        <v>24.214383230614747</v>
      </c>
      <c r="AR82">
        <v>24.472514356999618</v>
      </c>
      <c r="AS82">
        <v>24.690119711277706</v>
      </c>
      <c r="AT82">
        <v>24.879688989687441</v>
      </c>
      <c r="AU82">
        <v>25.03947403314422</v>
      </c>
      <c r="AV82">
        <v>25.169075994437289</v>
      </c>
      <c r="AW82">
        <v>25.263046859802294</v>
      </c>
      <c r="AX82">
        <v>25.328001074759033</v>
      </c>
      <c r="AY82">
        <v>25.404279369815434</v>
      </c>
      <c r="AZ82">
        <v>25.428349276546651</v>
      </c>
      <c r="BA82">
        <v>25.475814628532849</v>
      </c>
      <c r="BB82">
        <v>25.661783918841913</v>
      </c>
      <c r="BC82">
        <v>26.058447302997294</v>
      </c>
      <c r="BD82">
        <v>26.617134572134916</v>
      </c>
      <c r="BE82">
        <v>27.371862666516893</v>
      </c>
      <c r="BF82">
        <v>28.26927943439911</v>
      </c>
      <c r="BG82">
        <v>29.198893502862987</v>
      </c>
      <c r="BH82">
        <v>30.081530039631549</v>
      </c>
      <c r="BI82">
        <v>30.869247726243199</v>
      </c>
      <c r="BJ82">
        <v>31.611418727479112</v>
      </c>
      <c r="BK82">
        <v>32.309267551945752</v>
      </c>
      <c r="BL82">
        <v>32.992290550887446</v>
      </c>
      <c r="BM82">
        <v>33.694564442849696</v>
      </c>
    </row>
    <row r="83" spans="1:65" x14ac:dyDescent="0.2">
      <c r="A83" t="s">
        <v>416</v>
      </c>
      <c r="B83" t="s">
        <v>417</v>
      </c>
      <c r="C83" t="s">
        <v>260</v>
      </c>
      <c r="D83" t="s">
        <v>261</v>
      </c>
    </row>
    <row r="84" spans="1:65" x14ac:dyDescent="0.2">
      <c r="A84" t="s">
        <v>418</v>
      </c>
      <c r="B84" t="s">
        <v>419</v>
      </c>
      <c r="C84" t="s">
        <v>260</v>
      </c>
      <c r="D84" t="s">
        <v>261</v>
      </c>
      <c r="E84">
        <v>6.7842068237776996</v>
      </c>
      <c r="F84">
        <v>6.8181818181818175</v>
      </c>
      <c r="G84">
        <v>6.8415099082491935</v>
      </c>
      <c r="H84">
        <v>6.8437474341078897</v>
      </c>
      <c r="I84">
        <v>6.8202728109124369</v>
      </c>
      <c r="J84">
        <v>6.7701478671518158</v>
      </c>
      <c r="K84">
        <v>6.7420341765539886</v>
      </c>
      <c r="L84">
        <v>6.666666666666667</v>
      </c>
      <c r="M84">
        <v>6.5837700818689404</v>
      </c>
      <c r="N84">
        <v>6.5053798930622477</v>
      </c>
      <c r="O84">
        <v>6.4302903898604198</v>
      </c>
      <c r="P84">
        <v>6.7457778915046065</v>
      </c>
      <c r="Q84">
        <v>7.127006078538578</v>
      </c>
      <c r="R84">
        <v>7.5502320901093904</v>
      </c>
      <c r="S84">
        <v>8.0240656573913611</v>
      </c>
      <c r="T84">
        <v>8.5615092362111884</v>
      </c>
      <c r="U84">
        <v>8.3165532010100041</v>
      </c>
      <c r="V84">
        <v>8.0529628825700037</v>
      </c>
      <c r="W84">
        <v>7.7695211841553302</v>
      </c>
      <c r="X84">
        <v>7.4572056442285453</v>
      </c>
      <c r="Y84">
        <v>7.1289116974396158</v>
      </c>
      <c r="Z84">
        <v>7.1116589404860795</v>
      </c>
      <c r="AA84">
        <v>7.070160521501637</v>
      </c>
      <c r="AB84">
        <v>7.0228061477441743</v>
      </c>
      <c r="AC84">
        <v>6.9454710188121407</v>
      </c>
      <c r="AD84">
        <v>6.8555045871559637</v>
      </c>
      <c r="AE84">
        <v>6.8576137553174901</v>
      </c>
      <c r="AF84">
        <v>6.825355644917197</v>
      </c>
      <c r="AG84">
        <v>6.7945677042883235</v>
      </c>
      <c r="AH84">
        <v>6.7403585340484975</v>
      </c>
      <c r="AI84">
        <v>6.7023703262917786</v>
      </c>
      <c r="AJ84">
        <v>6.7472811914466195</v>
      </c>
      <c r="AK84">
        <v>6.7433498371580791</v>
      </c>
      <c r="AL84">
        <v>6.6693591320470684</v>
      </c>
      <c r="AM84">
        <v>6.5734516447073581</v>
      </c>
      <c r="AN84">
        <v>6.5308988764044953</v>
      </c>
      <c r="AO84">
        <v>6.6005288719127533</v>
      </c>
      <c r="AP84">
        <v>6.6802346462348856</v>
      </c>
      <c r="AQ84">
        <v>6.7229597978873121</v>
      </c>
      <c r="AR84">
        <v>6.6732766443719962</v>
      </c>
      <c r="AS84">
        <v>6.515919860337517</v>
      </c>
      <c r="AT84">
        <v>6.6497056769430314</v>
      </c>
      <c r="AU84">
        <v>6.735553638957076</v>
      </c>
      <c r="AV84">
        <v>6.7793529625590692</v>
      </c>
      <c r="AW84">
        <v>6.7982600672246747</v>
      </c>
      <c r="AX84">
        <v>6.7912916124997942</v>
      </c>
      <c r="AY84">
        <v>6.4958380936836955</v>
      </c>
      <c r="AZ84">
        <v>6.1813633114562352</v>
      </c>
      <c r="BA84">
        <v>5.8524667087358218</v>
      </c>
      <c r="BB84">
        <v>5.5443921102126774</v>
      </c>
      <c r="BC84">
        <v>5.2674268810534848</v>
      </c>
      <c r="BD84">
        <v>5.2193539286218078</v>
      </c>
      <c r="BE84">
        <v>5.2071333118289482</v>
      </c>
      <c r="BF84">
        <v>5.2362151531983248</v>
      </c>
      <c r="BG84">
        <v>5.299481652251802</v>
      </c>
      <c r="BH84">
        <v>5.3986316168527182</v>
      </c>
      <c r="BI84">
        <v>5.6536952302701478</v>
      </c>
      <c r="BJ84">
        <v>5.9281303266549301</v>
      </c>
      <c r="BK84">
        <v>6.216257266338042</v>
      </c>
      <c r="BL84">
        <v>6.5156542279386667</v>
      </c>
      <c r="BM84">
        <v>6.8157585736844233</v>
      </c>
    </row>
    <row r="85" spans="1:65" x14ac:dyDescent="0.2">
      <c r="A85" t="s">
        <v>420</v>
      </c>
      <c r="B85" t="s">
        <v>421</v>
      </c>
      <c r="C85" t="s">
        <v>260</v>
      </c>
      <c r="D85" t="s">
        <v>261</v>
      </c>
      <c r="E85">
        <v>12.302464001663461</v>
      </c>
      <c r="F85">
        <v>12.375992625058627</v>
      </c>
      <c r="G85">
        <v>12.389627915943706</v>
      </c>
      <c r="H85">
        <v>12.354569225526385</v>
      </c>
      <c r="I85">
        <v>12.274501280464181</v>
      </c>
      <c r="J85">
        <v>12.155666654230247</v>
      </c>
      <c r="K85">
        <v>12.134605756619866</v>
      </c>
      <c r="L85">
        <v>12.06568351224</v>
      </c>
      <c r="M85">
        <v>11.954317970031587</v>
      </c>
      <c r="N85">
        <v>11.807247259439707</v>
      </c>
      <c r="O85">
        <v>11.627009275796508</v>
      </c>
      <c r="P85">
        <v>11.682827740287642</v>
      </c>
      <c r="Q85">
        <v>11.694239094427662</v>
      </c>
      <c r="R85">
        <v>11.664181029166059</v>
      </c>
      <c r="S85">
        <v>11.591756406525024</v>
      </c>
      <c r="T85">
        <v>11.477405798211727</v>
      </c>
      <c r="U85">
        <v>11.480950181137398</v>
      </c>
      <c r="V85">
        <v>11.434177666785587</v>
      </c>
      <c r="W85">
        <v>11.351873775524101</v>
      </c>
      <c r="X85">
        <v>11.246980870486739</v>
      </c>
      <c r="Y85">
        <v>11.128541272071081</v>
      </c>
      <c r="Z85">
        <v>11.143498202062428</v>
      </c>
      <c r="AA85">
        <v>11.131526379790341</v>
      </c>
      <c r="AB85">
        <v>11.094855145092414</v>
      </c>
      <c r="AC85">
        <v>11.028326323705539</v>
      </c>
      <c r="AD85">
        <v>10.936529876957241</v>
      </c>
      <c r="AE85">
        <v>10.936423662101609</v>
      </c>
      <c r="AF85">
        <v>10.899294497164368</v>
      </c>
      <c r="AG85">
        <v>10.840198110402904</v>
      </c>
      <c r="AH85">
        <v>10.771658591313139</v>
      </c>
      <c r="AI85">
        <v>10.705092535138533</v>
      </c>
      <c r="AJ85">
        <v>10.691458000632538</v>
      </c>
      <c r="AK85">
        <v>10.656912085089381</v>
      </c>
      <c r="AL85">
        <v>10.602430179140931</v>
      </c>
      <c r="AM85">
        <v>10.525594413665743</v>
      </c>
      <c r="AN85">
        <v>10.426169594489135</v>
      </c>
      <c r="AO85">
        <v>10.341474897270963</v>
      </c>
      <c r="AP85">
        <v>10.222835778350824</v>
      </c>
      <c r="AQ85">
        <v>10.073603346337933</v>
      </c>
      <c r="AR85">
        <v>9.8966780566920427</v>
      </c>
      <c r="AS85">
        <v>9.6956704077662259</v>
      </c>
      <c r="AT85">
        <v>9.4909890935669505</v>
      </c>
      <c r="AU85">
        <v>9.2528051622664265</v>
      </c>
      <c r="AV85">
        <v>8.9904993681845831</v>
      </c>
      <c r="AW85">
        <v>8.7092343199708235</v>
      </c>
      <c r="AX85">
        <v>8.4171855477687689</v>
      </c>
      <c r="AY85">
        <v>8.1418299732130279</v>
      </c>
      <c r="AZ85">
        <v>7.8547686013807212</v>
      </c>
      <c r="BA85">
        <v>7.565017224392574</v>
      </c>
      <c r="BB85">
        <v>7.2786359156490841</v>
      </c>
      <c r="BC85">
        <v>6.9974234538353901</v>
      </c>
      <c r="BD85">
        <v>6.7934251193022712</v>
      </c>
      <c r="BE85">
        <v>6.5913496311297557</v>
      </c>
      <c r="BF85">
        <v>6.3962655045937646</v>
      </c>
      <c r="BG85">
        <v>6.2121014525540126</v>
      </c>
      <c r="BH85">
        <v>6.0402615693648816</v>
      </c>
      <c r="BI85">
        <v>6.0292765634264471</v>
      </c>
      <c r="BJ85">
        <v>6.0151744673657932</v>
      </c>
      <c r="BK85">
        <v>5.9988118176489555</v>
      </c>
      <c r="BL85">
        <v>5.9800700568639344</v>
      </c>
      <c r="BM85">
        <v>5.9601166495800175</v>
      </c>
    </row>
    <row r="86" spans="1:65" x14ac:dyDescent="0.2">
      <c r="A86" t="s">
        <v>422</v>
      </c>
      <c r="B86" t="s">
        <v>423</v>
      </c>
      <c r="C86" t="s">
        <v>260</v>
      </c>
      <c r="D86" t="s">
        <v>261</v>
      </c>
      <c r="E86">
        <v>18.082237471922202</v>
      </c>
      <c r="F86">
        <v>18.292768554754243</v>
      </c>
      <c r="G86">
        <v>18.449062617953068</v>
      </c>
      <c r="H86">
        <v>18.579547383439273</v>
      </c>
      <c r="I86">
        <v>18.724402417487131</v>
      </c>
      <c r="J86">
        <v>18.90929372659712</v>
      </c>
      <c r="K86">
        <v>19.283814345306595</v>
      </c>
      <c r="L86">
        <v>19.670021559314812</v>
      </c>
      <c r="M86">
        <v>20.055351631750042</v>
      </c>
      <c r="N86">
        <v>20.419101201983743</v>
      </c>
      <c r="O86">
        <v>20.750906959487331</v>
      </c>
      <c r="P86">
        <v>21.205190995526927</v>
      </c>
      <c r="Q86">
        <v>21.607855095249121</v>
      </c>
      <c r="R86">
        <v>21.957729681070546</v>
      </c>
      <c r="S86">
        <v>22.253050644107773</v>
      </c>
      <c r="T86">
        <v>22.493503954896319</v>
      </c>
      <c r="U86">
        <v>22.82895515854057</v>
      </c>
      <c r="V86">
        <v>23.097830026562598</v>
      </c>
      <c r="W86">
        <v>23.285653407450575</v>
      </c>
      <c r="X86">
        <v>23.369176517208874</v>
      </c>
      <c r="Y86">
        <v>23.343989887029736</v>
      </c>
      <c r="Z86">
        <v>23.37723826080552</v>
      </c>
      <c r="AA86">
        <v>23.292014839794682</v>
      </c>
      <c r="AB86">
        <v>23.154507400520835</v>
      </c>
      <c r="AC86">
        <v>23.052311258641652</v>
      </c>
      <c r="AD86">
        <v>23.034016689384323</v>
      </c>
      <c r="AE86">
        <v>23.227413155565653</v>
      </c>
      <c r="AF86">
        <v>23.476049746445053</v>
      </c>
      <c r="AG86">
        <v>23.742513423713611</v>
      </c>
      <c r="AH86">
        <v>23.968587430687087</v>
      </c>
      <c r="AI86">
        <v>24.123094402854679</v>
      </c>
      <c r="AJ86">
        <v>24.32996390175466</v>
      </c>
      <c r="AK86">
        <v>24.467089284092367</v>
      </c>
      <c r="AL86">
        <v>24.54577822924227</v>
      </c>
      <c r="AM86">
        <v>24.57899532027545</v>
      </c>
      <c r="AN86">
        <v>24.576022430632506</v>
      </c>
      <c r="AO86">
        <v>24.606893165875547</v>
      </c>
      <c r="AP86">
        <v>24.592740180487105</v>
      </c>
      <c r="AQ86">
        <v>24.548695119457015</v>
      </c>
      <c r="AR86">
        <v>24.488638342559444</v>
      </c>
      <c r="AS86">
        <v>24.42301997440924</v>
      </c>
      <c r="AT86">
        <v>24.42180738621548</v>
      </c>
      <c r="AU86">
        <v>24.397539879675985</v>
      </c>
      <c r="AV86">
        <v>24.362579409307781</v>
      </c>
      <c r="AW86">
        <v>24.326967933976011</v>
      </c>
      <c r="AX86">
        <v>24.301310072154429</v>
      </c>
      <c r="AY86">
        <v>24.385772495288379</v>
      </c>
      <c r="AZ86">
        <v>24.464784045919803</v>
      </c>
      <c r="BA86">
        <v>24.582151258202408</v>
      </c>
      <c r="BB86">
        <v>24.794160392440283</v>
      </c>
      <c r="BC86">
        <v>25.130509687129777</v>
      </c>
      <c r="BD86">
        <v>25.606135305949863</v>
      </c>
      <c r="BE86">
        <v>26.179659030250363</v>
      </c>
      <c r="BF86">
        <v>26.800273789069962</v>
      </c>
      <c r="BG86">
        <v>27.383395182027968</v>
      </c>
      <c r="BH86">
        <v>27.879981971583735</v>
      </c>
      <c r="BI86">
        <v>28.261214963823555</v>
      </c>
      <c r="BJ86">
        <v>28.546955192896135</v>
      </c>
      <c r="BK86">
        <v>28.776790862684031</v>
      </c>
      <c r="BL86">
        <v>29.012493316507904</v>
      </c>
      <c r="BM86">
        <v>29.297203478519819</v>
      </c>
    </row>
    <row r="87" spans="1:65" x14ac:dyDescent="0.2">
      <c r="A87" t="s">
        <v>424</v>
      </c>
      <c r="B87" t="s">
        <v>425</v>
      </c>
      <c r="C87" t="s">
        <v>260</v>
      </c>
      <c r="D87" t="s">
        <v>261</v>
      </c>
      <c r="E87">
        <v>13.769969559371464</v>
      </c>
      <c r="F87">
        <v>13.562011660530876</v>
      </c>
      <c r="G87">
        <v>13.315054563161338</v>
      </c>
      <c r="H87">
        <v>13.051947941157401</v>
      </c>
      <c r="I87">
        <v>12.801574933574919</v>
      </c>
      <c r="J87">
        <v>12.581829373394513</v>
      </c>
      <c r="K87">
        <v>12.584254393161205</v>
      </c>
      <c r="L87">
        <v>12.597787824831174</v>
      </c>
      <c r="M87">
        <v>12.611538770499319</v>
      </c>
      <c r="N87">
        <v>12.609661110276818</v>
      </c>
      <c r="O87">
        <v>12.585895988251327</v>
      </c>
      <c r="P87">
        <v>12.762978849914109</v>
      </c>
      <c r="Q87">
        <v>12.893093526937749</v>
      </c>
      <c r="R87">
        <v>12.995634882287716</v>
      </c>
      <c r="S87">
        <v>13.103194189622263</v>
      </c>
      <c r="T87">
        <v>13.234945703301682</v>
      </c>
      <c r="U87">
        <v>13.470393574250842</v>
      </c>
      <c r="V87">
        <v>13.729187511223993</v>
      </c>
      <c r="W87">
        <v>13.968355188523029</v>
      </c>
      <c r="X87">
        <v>14.12494443489857</v>
      </c>
      <c r="Y87">
        <v>14.17444253588612</v>
      </c>
      <c r="Z87">
        <v>14.09987420778516</v>
      </c>
      <c r="AA87">
        <v>13.931810555959039</v>
      </c>
      <c r="AB87">
        <v>13.721057423327887</v>
      </c>
      <c r="AC87">
        <v>13.5313181863939</v>
      </c>
      <c r="AD87">
        <v>13.402704559005604</v>
      </c>
      <c r="AE87">
        <v>13.41360461926222</v>
      </c>
      <c r="AF87">
        <v>13.446145790267952</v>
      </c>
      <c r="AG87">
        <v>13.542524307657713</v>
      </c>
      <c r="AH87">
        <v>13.76381132857982</v>
      </c>
      <c r="AI87">
        <v>14.142312675885247</v>
      </c>
      <c r="AJ87">
        <v>14.851382442346869</v>
      </c>
      <c r="AK87">
        <v>15.618797721750715</v>
      </c>
      <c r="AL87">
        <v>16.366924626734562</v>
      </c>
      <c r="AM87">
        <v>16.987384786089851</v>
      </c>
      <c r="AN87">
        <v>17.441303010279547</v>
      </c>
      <c r="AO87">
        <v>18.072652944323455</v>
      </c>
      <c r="AP87">
        <v>18.55627108762269</v>
      </c>
      <c r="AQ87">
        <v>18.899471420563035</v>
      </c>
      <c r="AR87">
        <v>19.17813248743937</v>
      </c>
      <c r="AS87">
        <v>19.522598999746752</v>
      </c>
      <c r="AT87">
        <v>20.032755709408129</v>
      </c>
      <c r="AU87">
        <v>20.623408795867356</v>
      </c>
      <c r="AV87">
        <v>21.200216484913994</v>
      </c>
      <c r="AW87">
        <v>21.609777695246589</v>
      </c>
      <c r="AX87">
        <v>21.783229072567341</v>
      </c>
      <c r="AY87">
        <v>21.904431306695475</v>
      </c>
      <c r="AZ87">
        <v>21.770579375175529</v>
      </c>
      <c r="BA87">
        <v>21.482316676043325</v>
      </c>
      <c r="BB87">
        <v>21.193541224163326</v>
      </c>
      <c r="BC87">
        <v>21.002938225598395</v>
      </c>
      <c r="BD87">
        <v>20.957971775702699</v>
      </c>
      <c r="BE87">
        <v>20.993123782630079</v>
      </c>
      <c r="BF87">
        <v>21.103899735245573</v>
      </c>
      <c r="BG87">
        <v>21.27968098604314</v>
      </c>
      <c r="BH87">
        <v>21.517557030661905</v>
      </c>
      <c r="BI87">
        <v>21.88345684571474</v>
      </c>
      <c r="BJ87">
        <v>22.301103008323114</v>
      </c>
      <c r="BK87">
        <v>22.751242350815229</v>
      </c>
      <c r="BL87">
        <v>23.20389089330855</v>
      </c>
      <c r="BM87">
        <v>23.638914319430036</v>
      </c>
    </row>
    <row r="88" spans="1:65" x14ac:dyDescent="0.2">
      <c r="A88" t="s">
        <v>426</v>
      </c>
      <c r="B88" t="s">
        <v>427</v>
      </c>
      <c r="C88" t="s">
        <v>260</v>
      </c>
      <c r="D88" t="s">
        <v>261</v>
      </c>
      <c r="E88">
        <v>4.3806927650377965</v>
      </c>
      <c r="F88">
        <v>4.4196419891729777</v>
      </c>
      <c r="G88">
        <v>4.4420154802252396</v>
      </c>
      <c r="H88">
        <v>4.4531992287049897</v>
      </c>
      <c r="I88">
        <v>4.4597289619336671</v>
      </c>
      <c r="J88">
        <v>4.465515030909101</v>
      </c>
      <c r="K88">
        <v>4.5617439719258215</v>
      </c>
      <c r="L88">
        <v>4.6474436237877805</v>
      </c>
      <c r="M88">
        <v>4.7212348234088442</v>
      </c>
      <c r="N88">
        <v>4.7804369914750868</v>
      </c>
      <c r="O88">
        <v>4.823758333026821</v>
      </c>
      <c r="P88">
        <v>4.9015133504515207</v>
      </c>
      <c r="Q88">
        <v>4.9587242271324854</v>
      </c>
      <c r="R88">
        <v>4.997673745761257</v>
      </c>
      <c r="S88">
        <v>5.0206049544004676</v>
      </c>
      <c r="T88">
        <v>5.0305220375436877</v>
      </c>
      <c r="U88">
        <v>5.1243869565935629</v>
      </c>
      <c r="V88">
        <v>5.1959685936607558</v>
      </c>
      <c r="W88">
        <v>5.2471819660841383</v>
      </c>
      <c r="X88">
        <v>5.280318382272271</v>
      </c>
      <c r="Y88">
        <v>5.2980518447566203</v>
      </c>
      <c r="Z88">
        <v>5.3126008707940029</v>
      </c>
      <c r="AA88">
        <v>5.3121916677293992</v>
      </c>
      <c r="AB88">
        <v>5.3012762778188263</v>
      </c>
      <c r="AC88">
        <v>5.2839651622250443</v>
      </c>
      <c r="AD88">
        <v>5.2636216047662048</v>
      </c>
      <c r="AE88">
        <v>5.2894971342299257</v>
      </c>
      <c r="AF88">
        <v>5.3046621744416536</v>
      </c>
      <c r="AG88">
        <v>5.3111258800743517</v>
      </c>
      <c r="AH88">
        <v>5.3102242490137259</v>
      </c>
      <c r="AI88">
        <v>5.3036851110862999</v>
      </c>
      <c r="AJ88">
        <v>5.3306526897328022</v>
      </c>
      <c r="AK88">
        <v>5.3453846036634927</v>
      </c>
      <c r="AL88">
        <v>5.3514500150412037</v>
      </c>
      <c r="AM88">
        <v>5.3517087590046888</v>
      </c>
      <c r="AN88">
        <v>5.34840487951314</v>
      </c>
      <c r="AO88">
        <v>5.3594378366721704</v>
      </c>
      <c r="AP88">
        <v>5.3570412614720322</v>
      </c>
      <c r="AQ88">
        <v>5.3408470832726724</v>
      </c>
      <c r="AR88">
        <v>5.3096730452859831</v>
      </c>
      <c r="AS88">
        <v>5.2644672347621047</v>
      </c>
      <c r="AT88">
        <v>5.2389068949040869</v>
      </c>
      <c r="AU88">
        <v>5.1969307687711517</v>
      </c>
      <c r="AV88">
        <v>5.142697217704888</v>
      </c>
      <c r="AW88">
        <v>5.0797324595099909</v>
      </c>
      <c r="AX88">
        <v>5.0116029037461267</v>
      </c>
      <c r="AY88">
        <v>4.992294648537758</v>
      </c>
      <c r="AZ88">
        <v>4.9627981270203847</v>
      </c>
      <c r="BA88">
        <v>4.9322829267779342</v>
      </c>
      <c r="BB88">
        <v>4.9108702723112501</v>
      </c>
      <c r="BC88">
        <v>4.9036303038476063</v>
      </c>
      <c r="BD88">
        <v>4.9508922139625087</v>
      </c>
      <c r="BE88">
        <v>5.0041756471658427</v>
      </c>
      <c r="BF88">
        <v>5.0548463152497005</v>
      </c>
      <c r="BG88">
        <v>5.0906413584873018</v>
      </c>
      <c r="BH88">
        <v>5.1080988694710534</v>
      </c>
      <c r="BI88">
        <v>5.1414247543352429</v>
      </c>
      <c r="BJ88">
        <v>5.1577829851606625</v>
      </c>
      <c r="BK88">
        <v>5.1721500327873011</v>
      </c>
      <c r="BL88">
        <v>5.2022777313795459</v>
      </c>
      <c r="BM88">
        <v>5.2577071179340802</v>
      </c>
    </row>
    <row r="89" spans="1:65" x14ac:dyDescent="0.2">
      <c r="A89" t="s">
        <v>428</v>
      </c>
      <c r="B89" t="s">
        <v>429</v>
      </c>
      <c r="C89" t="s">
        <v>260</v>
      </c>
      <c r="D89" t="s">
        <v>261</v>
      </c>
    </row>
    <row r="90" spans="1:65" x14ac:dyDescent="0.2">
      <c r="A90" t="s">
        <v>430</v>
      </c>
      <c r="B90" t="s">
        <v>431</v>
      </c>
      <c r="C90" t="s">
        <v>260</v>
      </c>
      <c r="D90" t="s">
        <v>261</v>
      </c>
      <c r="E90">
        <v>6.1319848386082381</v>
      </c>
      <c r="F90">
        <v>6.1120852101534711</v>
      </c>
      <c r="G90">
        <v>6.0586961883100869</v>
      </c>
      <c r="H90">
        <v>5.9722114888122864</v>
      </c>
      <c r="I90">
        <v>5.8525905397836793</v>
      </c>
      <c r="J90">
        <v>5.7016915495820264</v>
      </c>
      <c r="K90">
        <v>5.7318563377044338</v>
      </c>
      <c r="L90">
        <v>5.7234974570011223</v>
      </c>
      <c r="M90">
        <v>5.681262161973244</v>
      </c>
      <c r="N90">
        <v>5.6119967624029181</v>
      </c>
      <c r="O90">
        <v>5.5218109154608541</v>
      </c>
      <c r="P90">
        <v>5.6048078761231119</v>
      </c>
      <c r="Q90">
        <v>5.65607677217253</v>
      </c>
      <c r="R90">
        <v>5.680295908734327</v>
      </c>
      <c r="S90">
        <v>5.6823243301938788</v>
      </c>
      <c r="T90">
        <v>5.6658149478668927</v>
      </c>
      <c r="U90">
        <v>5.8101430992295278</v>
      </c>
      <c r="V90">
        <v>5.9294339028397909</v>
      </c>
      <c r="W90">
        <v>6.0225491157452753</v>
      </c>
      <c r="X90">
        <v>6.0880879446717255</v>
      </c>
      <c r="Y90">
        <v>6.1262336780372086</v>
      </c>
      <c r="Z90">
        <v>6.2610502724849342</v>
      </c>
      <c r="AA90">
        <v>6.3680217657591509</v>
      </c>
      <c r="AB90">
        <v>6.4493455386157121</v>
      </c>
      <c r="AC90">
        <v>6.5068830941051186</v>
      </c>
      <c r="AD90">
        <v>6.5426504686612468</v>
      </c>
      <c r="AE90">
        <v>6.644893780183958</v>
      </c>
      <c r="AF90">
        <v>6.7223547335190048</v>
      </c>
      <c r="AG90">
        <v>6.7780573846610803</v>
      </c>
      <c r="AH90">
        <v>6.8135430140496487</v>
      </c>
      <c r="AI90">
        <v>6.8309374461337971</v>
      </c>
      <c r="AJ90">
        <v>6.92765544074381</v>
      </c>
      <c r="AK90">
        <v>6.999739086381128</v>
      </c>
      <c r="AL90">
        <v>7.048776506593935</v>
      </c>
      <c r="AM90">
        <v>7.075636800892295</v>
      </c>
      <c r="AN90">
        <v>7.0812373033534115</v>
      </c>
      <c r="AO90">
        <v>7.0863945911622688</v>
      </c>
      <c r="AP90">
        <v>7.0600734794925915</v>
      </c>
      <c r="AQ90">
        <v>7.0073324219244144</v>
      </c>
      <c r="AR90">
        <v>6.9326998242428797</v>
      </c>
      <c r="AS90">
        <v>6.8399468696874521</v>
      </c>
      <c r="AT90">
        <v>6.810173937757229</v>
      </c>
      <c r="AU90">
        <v>6.7468918091210348</v>
      </c>
      <c r="AV90">
        <v>6.6527868763778741</v>
      </c>
      <c r="AW90">
        <v>6.5314397887771465</v>
      </c>
      <c r="AX90">
        <v>6.3860446795439563</v>
      </c>
      <c r="AY90">
        <v>6.3503098041790409</v>
      </c>
      <c r="AZ90">
        <v>6.2973643520540943</v>
      </c>
      <c r="BA90">
        <v>6.2232575839304758</v>
      </c>
      <c r="BB90">
        <v>6.1215579700073937</v>
      </c>
      <c r="BC90">
        <v>5.9921774381457702</v>
      </c>
      <c r="BD90">
        <v>5.9149948500375737</v>
      </c>
      <c r="BE90">
        <v>5.8103921751826961</v>
      </c>
      <c r="BF90">
        <v>5.697748485731263</v>
      </c>
      <c r="BG90">
        <v>5.6001712893382596</v>
      </c>
      <c r="BH90">
        <v>5.5287349353380195</v>
      </c>
      <c r="BI90">
        <v>5.508214779328477</v>
      </c>
      <c r="BJ90">
        <v>5.5006730378406585</v>
      </c>
      <c r="BK90">
        <v>5.4975831489681655</v>
      </c>
      <c r="BL90">
        <v>5.4877999796390027</v>
      </c>
      <c r="BM90">
        <v>5.4673879016405458</v>
      </c>
    </row>
    <row r="91" spans="1:65" x14ac:dyDescent="0.2">
      <c r="A91" t="s">
        <v>432</v>
      </c>
      <c r="B91" t="s">
        <v>433</v>
      </c>
      <c r="C91" t="s">
        <v>260</v>
      </c>
      <c r="D91" t="s">
        <v>261</v>
      </c>
      <c r="E91">
        <v>3.9337156542090761</v>
      </c>
      <c r="F91">
        <v>3.9668129563461241</v>
      </c>
      <c r="G91">
        <v>3.9733872806017776</v>
      </c>
      <c r="H91">
        <v>3.9550824245850964</v>
      </c>
      <c r="I91">
        <v>3.9155742405700633</v>
      </c>
      <c r="J91">
        <v>3.8601672753802814</v>
      </c>
      <c r="K91">
        <v>3.9040627540027608</v>
      </c>
      <c r="L91">
        <v>3.9218649639173311</v>
      </c>
      <c r="M91">
        <v>3.9197957664078289</v>
      </c>
      <c r="N91">
        <v>3.8962486465830204</v>
      </c>
      <c r="O91">
        <v>3.8547218118391435</v>
      </c>
      <c r="P91">
        <v>3.923146678757651</v>
      </c>
      <c r="Q91">
        <v>3.9692150273656468</v>
      </c>
      <c r="R91">
        <v>3.9967078778336407</v>
      </c>
      <c r="S91">
        <v>4.008868439891299</v>
      </c>
      <c r="T91">
        <v>4.0070949488954604</v>
      </c>
      <c r="U91">
        <v>4.0802802855343279</v>
      </c>
      <c r="V91">
        <v>4.1361515059809184</v>
      </c>
      <c r="W91">
        <v>4.1756394768632807</v>
      </c>
      <c r="X91">
        <v>4.1971857124469807</v>
      </c>
      <c r="Y91">
        <v>4.2001761420260975</v>
      </c>
      <c r="Z91">
        <v>4.2480053960844515</v>
      </c>
      <c r="AA91">
        <v>4.2739425515870293</v>
      </c>
      <c r="AB91">
        <v>4.2918660159975346</v>
      </c>
      <c r="AC91">
        <v>4.318921539207313</v>
      </c>
      <c r="AD91">
        <v>4.3597879942359699</v>
      </c>
      <c r="AE91">
        <v>4.3856403100848276</v>
      </c>
      <c r="AF91">
        <v>4.4082740672604492</v>
      </c>
      <c r="AG91">
        <v>4.4276480934410269</v>
      </c>
      <c r="AH91">
        <v>4.4351212445522359</v>
      </c>
      <c r="AI91">
        <v>4.430777492202898</v>
      </c>
      <c r="AJ91">
        <v>4.5396403686136431</v>
      </c>
      <c r="AK91">
        <v>4.6284815705202238</v>
      </c>
      <c r="AL91">
        <v>4.7017986746607763</v>
      </c>
      <c r="AM91">
        <v>4.7627594021741038</v>
      </c>
      <c r="AN91">
        <v>4.8159306064047707</v>
      </c>
      <c r="AO91">
        <v>4.9027798748469138</v>
      </c>
      <c r="AP91">
        <v>4.9739625978449542</v>
      </c>
      <c r="AQ91">
        <v>5.0283082697168542</v>
      </c>
      <c r="AR91">
        <v>5.0679456434852117</v>
      </c>
      <c r="AS91">
        <v>5.093945279831714</v>
      </c>
      <c r="AT91">
        <v>5.1241982269068922</v>
      </c>
      <c r="AU91">
        <v>5.1350958642453381</v>
      </c>
      <c r="AV91">
        <v>5.1320443163178</v>
      </c>
      <c r="AW91">
        <v>5.1200229303818352</v>
      </c>
      <c r="AX91">
        <v>5.1028937071540454</v>
      </c>
      <c r="AY91">
        <v>5.1235964430136232</v>
      </c>
      <c r="AZ91">
        <v>5.129147747014855</v>
      </c>
      <c r="BA91">
        <v>5.1224421296694054</v>
      </c>
      <c r="BB91">
        <v>5.1093017081157628</v>
      </c>
      <c r="BC91">
        <v>5.0926989370578868</v>
      </c>
      <c r="BD91">
        <v>5.1058391327969366</v>
      </c>
      <c r="BE91">
        <v>5.1088485256464189</v>
      </c>
      <c r="BF91">
        <v>5.0986006692282944</v>
      </c>
      <c r="BG91">
        <v>5.0696326584201588</v>
      </c>
      <c r="BH91">
        <v>5.0217605693221792</v>
      </c>
      <c r="BI91">
        <v>4.9880656503560958</v>
      </c>
      <c r="BJ91">
        <v>4.9368187748236299</v>
      </c>
      <c r="BK91">
        <v>4.8737692606072605</v>
      </c>
      <c r="BL91">
        <v>4.803679761074398</v>
      </c>
      <c r="BM91">
        <v>4.7299909383591938</v>
      </c>
    </row>
    <row r="92" spans="1:65" x14ac:dyDescent="0.2">
      <c r="A92" t="s">
        <v>434</v>
      </c>
      <c r="B92" t="s">
        <v>435</v>
      </c>
      <c r="C92" t="s">
        <v>260</v>
      </c>
      <c r="D92" t="s">
        <v>261</v>
      </c>
      <c r="E92">
        <v>6.2483626261317671</v>
      </c>
      <c r="F92">
        <v>6.3519860133467416</v>
      </c>
      <c r="G92">
        <v>6.4573685257266238</v>
      </c>
      <c r="H92">
        <v>6.5457874526358619</v>
      </c>
      <c r="I92">
        <v>6.5886425312754682</v>
      </c>
      <c r="J92">
        <v>6.5755853942174616</v>
      </c>
      <c r="K92">
        <v>6.6126778247245968</v>
      </c>
      <c r="L92">
        <v>6.6007202932699283</v>
      </c>
      <c r="M92">
        <v>6.5666860420770785</v>
      </c>
      <c r="N92">
        <v>6.5460352621479254</v>
      </c>
      <c r="O92">
        <v>6.5562597969058816</v>
      </c>
      <c r="P92">
        <v>6.6837439500700651</v>
      </c>
      <c r="Q92">
        <v>6.817448522653943</v>
      </c>
      <c r="R92">
        <v>6.9496972687988254</v>
      </c>
      <c r="S92">
        <v>7.0702458998851467</v>
      </c>
      <c r="T92">
        <v>7.1749238415905081</v>
      </c>
      <c r="U92">
        <v>7.3745641419492776</v>
      </c>
      <c r="V92">
        <v>7.5102386263385528</v>
      </c>
      <c r="W92">
        <v>7.5697720718655352</v>
      </c>
      <c r="X92">
        <v>7.5370951598954434</v>
      </c>
      <c r="Y92">
        <v>7.3964050761026119</v>
      </c>
      <c r="Z92">
        <v>7.4470657067012223</v>
      </c>
      <c r="AA92">
        <v>7.4547518069410428</v>
      </c>
      <c r="AB92">
        <v>7.4175623910962916</v>
      </c>
      <c r="AC92">
        <v>7.3369126153533655</v>
      </c>
      <c r="AD92">
        <v>7.214934409687185</v>
      </c>
      <c r="AE92">
        <v>7.1731583319044319</v>
      </c>
      <c r="AF92">
        <v>7.0882004623499446</v>
      </c>
      <c r="AG92">
        <v>6.967531342447117</v>
      </c>
      <c r="AH92">
        <v>6.8231106575290328</v>
      </c>
      <c r="AI92">
        <v>6.661845903065883</v>
      </c>
      <c r="AJ92">
        <v>6.596348236046186</v>
      </c>
      <c r="AK92">
        <v>6.5078072995664451</v>
      </c>
      <c r="AL92">
        <v>6.3964080711677589</v>
      </c>
      <c r="AM92">
        <v>6.2590458708096373</v>
      </c>
      <c r="AN92">
        <v>6.0968572322732024</v>
      </c>
      <c r="AO92">
        <v>6.0519942843162626</v>
      </c>
      <c r="AP92">
        <v>5.9826480835028466</v>
      </c>
      <c r="AQ92">
        <v>5.8917682926829267</v>
      </c>
      <c r="AR92">
        <v>5.7814989389622324</v>
      </c>
      <c r="AS92">
        <v>5.6568508027352937</v>
      </c>
      <c r="AT92">
        <v>5.5811362209667292</v>
      </c>
      <c r="AU92">
        <v>5.4866086627288313</v>
      </c>
      <c r="AV92">
        <v>5.3838165039613068</v>
      </c>
      <c r="AW92">
        <v>5.2823561783556938</v>
      </c>
      <c r="AX92">
        <v>5.1885057824846159</v>
      </c>
      <c r="AY92">
        <v>5.1628878322211111</v>
      </c>
      <c r="AZ92">
        <v>5.1388256834128843</v>
      </c>
      <c r="BA92">
        <v>5.1082671850531884</v>
      </c>
      <c r="BB92">
        <v>5.0616247758077169</v>
      </c>
      <c r="BC92">
        <v>4.9985808789817261</v>
      </c>
      <c r="BD92">
        <v>4.9816192740940926</v>
      </c>
      <c r="BE92">
        <v>4.9438277008075096</v>
      </c>
      <c r="BF92">
        <v>4.9025924802910854</v>
      </c>
      <c r="BG92">
        <v>4.8809237482963574</v>
      </c>
      <c r="BH92">
        <v>4.8881244318798238</v>
      </c>
      <c r="BI92">
        <v>4.9701344616098053</v>
      </c>
      <c r="BJ92">
        <v>5.0628965067932619</v>
      </c>
      <c r="BK92">
        <v>5.1492729722761394</v>
      </c>
      <c r="BL92">
        <v>5.2075453119215593</v>
      </c>
      <c r="BM92">
        <v>5.2290855453424658</v>
      </c>
    </row>
    <row r="93" spans="1:65" x14ac:dyDescent="0.2">
      <c r="A93" t="s">
        <v>436</v>
      </c>
      <c r="B93" t="s">
        <v>437</v>
      </c>
      <c r="C93" t="s">
        <v>260</v>
      </c>
      <c r="D93" t="s">
        <v>261</v>
      </c>
      <c r="E93">
        <v>10.021388160618187</v>
      </c>
      <c r="F93">
        <v>10.066581358588174</v>
      </c>
      <c r="G93">
        <v>10.070095362295216</v>
      </c>
      <c r="H93">
        <v>10.034595089381865</v>
      </c>
      <c r="I93">
        <v>9.9439961779382102</v>
      </c>
      <c r="J93">
        <v>9.8015759498608688</v>
      </c>
      <c r="K93">
        <v>9.7397107897664057</v>
      </c>
      <c r="L93">
        <v>9.6183800623052953</v>
      </c>
      <c r="M93">
        <v>9.4562889525230407</v>
      </c>
      <c r="N93">
        <v>9.2714020125711922</v>
      </c>
      <c r="O93">
        <v>9.0715816846470112</v>
      </c>
      <c r="P93">
        <v>9.1943298044141386</v>
      </c>
      <c r="Q93">
        <v>9.2538068872716934</v>
      </c>
      <c r="R93">
        <v>9.2396183343165674</v>
      </c>
      <c r="S93">
        <v>9.142689450024676</v>
      </c>
      <c r="T93">
        <v>8.9370111384428306</v>
      </c>
      <c r="U93">
        <v>8.9690369907025662</v>
      </c>
      <c r="V93">
        <v>8.9464305196930578</v>
      </c>
      <c r="W93">
        <v>8.8771155261221502</v>
      </c>
      <c r="X93">
        <v>8.7462171605678272</v>
      </c>
      <c r="Y93">
        <v>8.5578819224444178</v>
      </c>
      <c r="Z93">
        <v>8.3899842912084939</v>
      </c>
      <c r="AA93">
        <v>8.2492210262860173</v>
      </c>
      <c r="AB93">
        <v>8.1490521424338613</v>
      </c>
      <c r="AC93">
        <v>8.0863124770430961</v>
      </c>
      <c r="AD93">
        <v>8.0726993817339423</v>
      </c>
      <c r="AE93">
        <v>8.0732346993933799</v>
      </c>
      <c r="AF93">
        <v>8.0656146017785222</v>
      </c>
      <c r="AG93">
        <v>8.0514487766676961</v>
      </c>
      <c r="AH93">
        <v>8.0252262438197093</v>
      </c>
      <c r="AI93">
        <v>7.9944000361287983</v>
      </c>
      <c r="AJ93">
        <v>7.9249983609781678</v>
      </c>
      <c r="AK93">
        <v>7.8298981284055911</v>
      </c>
      <c r="AL93">
        <v>7.7170930769828381</v>
      </c>
      <c r="AM93">
        <v>7.5880267821977156</v>
      </c>
      <c r="AN93">
        <v>7.4457552695420839</v>
      </c>
      <c r="AO93">
        <v>7.2702460720887245</v>
      </c>
      <c r="AP93">
        <v>7.0791806997044473</v>
      </c>
      <c r="AQ93">
        <v>6.8871108439324491</v>
      </c>
      <c r="AR93">
        <v>6.7008562947767567</v>
      </c>
      <c r="AS93">
        <v>6.5217648765640455</v>
      </c>
      <c r="AT93">
        <v>6.3568391151871779</v>
      </c>
      <c r="AU93">
        <v>6.186677002917838</v>
      </c>
      <c r="AV93">
        <v>6.0236788466573907</v>
      </c>
      <c r="AW93">
        <v>5.8688285358902279</v>
      </c>
      <c r="AX93">
        <v>5.722435945320087</v>
      </c>
      <c r="AY93">
        <v>5.5551736144222943</v>
      </c>
      <c r="AZ93">
        <v>5.393428265867235</v>
      </c>
      <c r="BA93">
        <v>5.2367945354491932</v>
      </c>
      <c r="BB93">
        <v>5.0817655970513824</v>
      </c>
      <c r="BC93">
        <v>4.9251820726265469</v>
      </c>
      <c r="BD93">
        <v>4.7774639153949501</v>
      </c>
      <c r="BE93">
        <v>4.6183694990807549</v>
      </c>
      <c r="BF93">
        <v>4.4658351494761064</v>
      </c>
      <c r="BG93">
        <v>4.3353114619490167</v>
      </c>
      <c r="BH93">
        <v>4.2302667742234856</v>
      </c>
      <c r="BI93">
        <v>4.1775567850862823</v>
      </c>
      <c r="BJ93">
        <v>4.1236747210648801</v>
      </c>
      <c r="BK93">
        <v>4.0676401795309438</v>
      </c>
      <c r="BL93">
        <v>3.9996155619547462</v>
      </c>
      <c r="BM93">
        <v>3.9142797226228287</v>
      </c>
    </row>
    <row r="94" spans="1:65" x14ac:dyDescent="0.2">
      <c r="A94" t="s">
        <v>438</v>
      </c>
      <c r="B94" t="s">
        <v>439</v>
      </c>
      <c r="C94" t="s">
        <v>260</v>
      </c>
      <c r="D94" t="s">
        <v>261</v>
      </c>
      <c r="E94">
        <v>10.741841738770248</v>
      </c>
      <c r="F94">
        <v>10.9571428363327</v>
      </c>
      <c r="G94">
        <v>11.156414449944272</v>
      </c>
      <c r="H94">
        <v>11.351746358937206</v>
      </c>
      <c r="I94">
        <v>11.561945855164128</v>
      </c>
      <c r="J94">
        <v>11.799592228032092</v>
      </c>
      <c r="K94">
        <v>12.471260035763716</v>
      </c>
      <c r="L94">
        <v>13.219739966736977</v>
      </c>
      <c r="M94">
        <v>14.049474320762767</v>
      </c>
      <c r="N94">
        <v>14.964164290813638</v>
      </c>
      <c r="O94">
        <v>15.966437825005794</v>
      </c>
      <c r="P94">
        <v>16.460121004749304</v>
      </c>
      <c r="Q94">
        <v>16.934590787705954</v>
      </c>
      <c r="R94">
        <v>17.381810963124689</v>
      </c>
      <c r="S94">
        <v>17.79735385860949</v>
      </c>
      <c r="T94">
        <v>18.182980482146846</v>
      </c>
      <c r="U94">
        <v>18.534156931502803</v>
      </c>
      <c r="V94">
        <v>18.862889249118762</v>
      </c>
      <c r="W94">
        <v>19.15207643273467</v>
      </c>
      <c r="X94">
        <v>19.373731319040203</v>
      </c>
      <c r="Y94">
        <v>19.516957853939651</v>
      </c>
      <c r="Z94">
        <v>19.583184948125819</v>
      </c>
      <c r="AA94">
        <v>19.597974360695776</v>
      </c>
      <c r="AB94">
        <v>19.587899428177749</v>
      </c>
      <c r="AC94">
        <v>19.579444213783695</v>
      </c>
      <c r="AD94">
        <v>19.580691683415388</v>
      </c>
      <c r="AE94">
        <v>19.574842864081933</v>
      </c>
      <c r="AF94">
        <v>19.607504430931105</v>
      </c>
      <c r="AG94">
        <v>19.724160420487568</v>
      </c>
      <c r="AH94">
        <v>19.955902247000466</v>
      </c>
      <c r="AI94">
        <v>20.306532987226863</v>
      </c>
      <c r="AJ94">
        <v>20.483653989970897</v>
      </c>
      <c r="AK94">
        <v>20.708048798939664</v>
      </c>
      <c r="AL94">
        <v>20.980935579844605</v>
      </c>
      <c r="AM94">
        <v>21.297346191131744</v>
      </c>
      <c r="AN94">
        <v>21.653562413719087</v>
      </c>
      <c r="AO94">
        <v>22.123960004780923</v>
      </c>
      <c r="AP94">
        <v>22.598375850461462</v>
      </c>
      <c r="AQ94">
        <v>23.077070872433545</v>
      </c>
      <c r="AR94">
        <v>23.555107084701437</v>
      </c>
      <c r="AS94">
        <v>24.026213540662113</v>
      </c>
      <c r="AT94">
        <v>24.634585177241764</v>
      </c>
      <c r="AU94">
        <v>25.231032043365651</v>
      </c>
      <c r="AV94">
        <v>25.785347049430541</v>
      </c>
      <c r="AW94">
        <v>26.247559374967473</v>
      </c>
      <c r="AX94">
        <v>26.593740174306369</v>
      </c>
      <c r="AY94">
        <v>27.197256042934054</v>
      </c>
      <c r="AZ94">
        <v>27.666639388169084</v>
      </c>
      <c r="BA94">
        <v>28.073096588016632</v>
      </c>
      <c r="BB94">
        <v>28.53038608727293</v>
      </c>
      <c r="BC94">
        <v>29.109121005514758</v>
      </c>
      <c r="BD94">
        <v>29.590070251691731</v>
      </c>
      <c r="BE94">
        <v>30.197946170385272</v>
      </c>
      <c r="BF94">
        <v>30.887488062733098</v>
      </c>
      <c r="BG94">
        <v>31.57779837846072</v>
      </c>
      <c r="BH94">
        <v>32.221110374275483</v>
      </c>
      <c r="BI94">
        <v>32.752122274543794</v>
      </c>
      <c r="BJ94">
        <v>33.230959029197038</v>
      </c>
      <c r="BK94">
        <v>33.692392594975324</v>
      </c>
      <c r="BL94">
        <v>34.197027143084327</v>
      </c>
      <c r="BM94">
        <v>34.786921465362987</v>
      </c>
    </row>
    <row r="95" spans="1:65" x14ac:dyDescent="0.2">
      <c r="A95" t="s">
        <v>440</v>
      </c>
      <c r="B95" t="s">
        <v>441</v>
      </c>
      <c r="C95" t="s">
        <v>260</v>
      </c>
      <c r="D95" t="s">
        <v>261</v>
      </c>
      <c r="E95">
        <v>10.78936545951569</v>
      </c>
      <c r="F95">
        <v>10.914376321353066</v>
      </c>
      <c r="G95">
        <v>11.02011665277943</v>
      </c>
      <c r="H95">
        <v>11.070771842142486</v>
      </c>
      <c r="I95">
        <v>11.08354785864732</v>
      </c>
      <c r="J95">
        <v>11.070196699916099</v>
      </c>
      <c r="K95">
        <v>11.178535723419589</v>
      </c>
      <c r="L95">
        <v>11.310049760498535</v>
      </c>
      <c r="M95">
        <v>11.451057092297662</v>
      </c>
      <c r="N95">
        <v>11.584271496165769</v>
      </c>
      <c r="O95">
        <v>11.679631095998882</v>
      </c>
      <c r="P95">
        <v>11.80707656874478</v>
      </c>
      <c r="Q95">
        <v>11.914837344617826</v>
      </c>
      <c r="R95">
        <v>12.021053087569582</v>
      </c>
      <c r="S95">
        <v>12.129823511815735</v>
      </c>
      <c r="T95">
        <v>12.243346007604563</v>
      </c>
      <c r="U95">
        <v>12.474025698655696</v>
      </c>
      <c r="V95">
        <v>12.692945528766424</v>
      </c>
      <c r="W95">
        <v>12.918191878777559</v>
      </c>
      <c r="X95">
        <v>13.204495147284181</v>
      </c>
      <c r="Y95">
        <v>13.535735531571344</v>
      </c>
      <c r="Z95">
        <v>13.131147204369519</v>
      </c>
      <c r="AA95">
        <v>12.727775801415076</v>
      </c>
      <c r="AB95">
        <v>12.305817849527871</v>
      </c>
      <c r="AC95">
        <v>11.845597994396107</v>
      </c>
      <c r="AD95">
        <v>11.321535196575663</v>
      </c>
      <c r="AE95">
        <v>11.680031787313972</v>
      </c>
      <c r="AF95">
        <v>12.153623560008059</v>
      </c>
      <c r="AG95">
        <v>12.817685752728361</v>
      </c>
      <c r="AH95">
        <v>13.755400084107505</v>
      </c>
      <c r="AI95">
        <v>14.992087834801804</v>
      </c>
      <c r="AJ95">
        <v>14.850080643594177</v>
      </c>
      <c r="AK95">
        <v>14.774323934173806</v>
      </c>
      <c r="AL95">
        <v>14.663096323305986</v>
      </c>
      <c r="AM95">
        <v>14.468936377063585</v>
      </c>
      <c r="AN95">
        <v>14.179365108541809</v>
      </c>
      <c r="AO95">
        <v>14.208970291318144</v>
      </c>
      <c r="AP95">
        <v>14.233860972414035</v>
      </c>
      <c r="AQ95">
        <v>14.31802366040362</v>
      </c>
      <c r="AR95">
        <v>14.478942514601906</v>
      </c>
      <c r="AS95">
        <v>14.693816038446725</v>
      </c>
      <c r="AT95">
        <v>14.560133630289531</v>
      </c>
      <c r="AU95">
        <v>14.418828049951971</v>
      </c>
      <c r="AV95">
        <v>14.282579047201017</v>
      </c>
      <c r="AW95">
        <v>14.138833307680468</v>
      </c>
      <c r="AX95">
        <v>14.000181840223059</v>
      </c>
      <c r="AY95">
        <v>14.04384405026973</v>
      </c>
      <c r="AZ95">
        <v>14.121883901819846</v>
      </c>
      <c r="BA95">
        <v>14.257180346989356</v>
      </c>
      <c r="BB95">
        <v>14.474707050931389</v>
      </c>
      <c r="BC95">
        <v>14.788021773425619</v>
      </c>
      <c r="BD95">
        <v>14.655974293204046</v>
      </c>
      <c r="BE95">
        <v>14.532119302257485</v>
      </c>
      <c r="BF95">
        <v>14.423859513594792</v>
      </c>
      <c r="BG95">
        <v>14.335324920359305</v>
      </c>
      <c r="BH95">
        <v>14.268251273344651</v>
      </c>
      <c r="BI95">
        <v>14.298638867883765</v>
      </c>
      <c r="BJ95">
        <v>14.327040809461661</v>
      </c>
      <c r="BK95">
        <v>14.401009843286289</v>
      </c>
      <c r="BL95">
        <v>14.529685384522582</v>
      </c>
      <c r="BM95">
        <v>14.741728765034049</v>
      </c>
    </row>
    <row r="96" spans="1:65" x14ac:dyDescent="0.2">
      <c r="A96" t="s">
        <v>442</v>
      </c>
      <c r="B96" t="s">
        <v>443</v>
      </c>
      <c r="C96" t="s">
        <v>260</v>
      </c>
      <c r="D96" t="s">
        <v>261</v>
      </c>
    </row>
    <row r="97" spans="1:65" x14ac:dyDescent="0.2">
      <c r="A97" t="s">
        <v>444</v>
      </c>
      <c r="B97" t="s">
        <v>445</v>
      </c>
      <c r="C97" t="s">
        <v>260</v>
      </c>
      <c r="D97" t="s">
        <v>261</v>
      </c>
      <c r="E97">
        <v>5.1146010786316243</v>
      </c>
      <c r="F97">
        <v>5.1987787255647477</v>
      </c>
      <c r="G97">
        <v>5.2719421363454959</v>
      </c>
      <c r="H97">
        <v>5.332196385818766</v>
      </c>
      <c r="I97">
        <v>5.3777711586740988</v>
      </c>
      <c r="J97">
        <v>5.4078902479218689</v>
      </c>
      <c r="K97">
        <v>5.4811376730379919</v>
      </c>
      <c r="L97">
        <v>5.5362507154720788</v>
      </c>
      <c r="M97">
        <v>5.5694811205698898</v>
      </c>
      <c r="N97">
        <v>5.5781909471662035</v>
      </c>
      <c r="O97">
        <v>5.5645246745518007</v>
      </c>
      <c r="P97">
        <v>5.5954139422814029</v>
      </c>
      <c r="Q97">
        <v>5.6033530152180431</v>
      </c>
      <c r="R97">
        <v>5.5975464301707554</v>
      </c>
      <c r="S97">
        <v>5.5892341466767119</v>
      </c>
      <c r="T97">
        <v>5.5859732777284421</v>
      </c>
      <c r="U97">
        <v>5.6501585267438328</v>
      </c>
      <c r="V97">
        <v>5.7135637048559573</v>
      </c>
      <c r="W97">
        <v>5.7695973250206292</v>
      </c>
      <c r="X97">
        <v>5.8132534787977033</v>
      </c>
      <c r="Y97">
        <v>5.8442860554318381</v>
      </c>
      <c r="Z97">
        <v>5.9151973682924259</v>
      </c>
      <c r="AA97">
        <v>5.9735950023201019</v>
      </c>
      <c r="AB97">
        <v>6.0242587171293902</v>
      </c>
      <c r="AC97">
        <v>6.074977930621948</v>
      </c>
      <c r="AD97">
        <v>6.1313185040853986</v>
      </c>
      <c r="AE97">
        <v>6.2348819904611004</v>
      </c>
      <c r="AF97">
        <v>6.3351417921492166</v>
      </c>
      <c r="AG97">
        <v>6.4312742560328413</v>
      </c>
      <c r="AH97">
        <v>6.5244180146063409</v>
      </c>
      <c r="AI97">
        <v>6.6161812514590093</v>
      </c>
      <c r="AJ97">
        <v>6.7542445797511066</v>
      </c>
      <c r="AK97">
        <v>6.8845196967180637</v>
      </c>
      <c r="AL97">
        <v>7.0011894165935615</v>
      </c>
      <c r="AM97">
        <v>7.0995657675157018</v>
      </c>
      <c r="AN97">
        <v>7.1789061149169635</v>
      </c>
      <c r="AO97">
        <v>7.301352171961156</v>
      </c>
      <c r="AP97">
        <v>7.4066286704198454</v>
      </c>
      <c r="AQ97">
        <v>7.4937882967758496</v>
      </c>
      <c r="AR97">
        <v>7.5640183424241609</v>
      </c>
      <c r="AS97">
        <v>7.6195943884299195</v>
      </c>
      <c r="AT97">
        <v>7.6759170535267263</v>
      </c>
      <c r="AU97">
        <v>7.72096058706635</v>
      </c>
      <c r="AV97">
        <v>7.7532756222522536</v>
      </c>
      <c r="AW97">
        <v>7.7710034407679442</v>
      </c>
      <c r="AX97">
        <v>7.7749091049043928</v>
      </c>
      <c r="AY97">
        <v>7.752589402105488</v>
      </c>
      <c r="AZ97">
        <v>7.7237520929273344</v>
      </c>
      <c r="BA97">
        <v>7.6896812141878392</v>
      </c>
      <c r="BB97">
        <v>7.6522410183823348</v>
      </c>
      <c r="BC97">
        <v>7.6148868236324097</v>
      </c>
      <c r="BD97">
        <v>7.587287368790002</v>
      </c>
      <c r="BE97">
        <v>7.5592306073879536</v>
      </c>
      <c r="BF97">
        <v>7.5434080395734151</v>
      </c>
      <c r="BG97">
        <v>7.5562609343545821</v>
      </c>
      <c r="BH97">
        <v>7.6058749921954671</v>
      </c>
      <c r="BI97">
        <v>7.6860589723313808</v>
      </c>
      <c r="BJ97">
        <v>7.7943650330058913</v>
      </c>
      <c r="BK97">
        <v>7.9207760281601818</v>
      </c>
      <c r="BL97">
        <v>8.0523601667282598</v>
      </c>
      <c r="BM97">
        <v>8.1830680411203982</v>
      </c>
    </row>
    <row r="98" spans="1:65" x14ac:dyDescent="0.2">
      <c r="A98" t="s">
        <v>446</v>
      </c>
      <c r="B98" t="s">
        <v>447</v>
      </c>
      <c r="C98" t="s">
        <v>260</v>
      </c>
      <c r="D98" t="s">
        <v>261</v>
      </c>
      <c r="E98">
        <v>2.7996815041224665</v>
      </c>
      <c r="F98">
        <v>2.8114774729423608</v>
      </c>
      <c r="G98">
        <v>2.8162454962131425</v>
      </c>
      <c r="H98">
        <v>2.8279167362121176</v>
      </c>
      <c r="I98">
        <v>2.8693571246021237</v>
      </c>
      <c r="J98">
        <v>2.8984521948013686</v>
      </c>
      <c r="K98">
        <v>2.9145306699664131</v>
      </c>
      <c r="L98">
        <v>2.9220639497353358</v>
      </c>
      <c r="M98">
        <v>2.9434628232871818</v>
      </c>
      <c r="N98">
        <v>2.9749177631578947</v>
      </c>
      <c r="O98">
        <v>2.9866366124617612</v>
      </c>
      <c r="P98">
        <v>3.119817376543812</v>
      </c>
      <c r="Q98">
        <v>3.2673304812024377</v>
      </c>
      <c r="R98">
        <v>3.4294133898149006</v>
      </c>
      <c r="S98">
        <v>3.6270826967665406</v>
      </c>
      <c r="T98">
        <v>3.8294658070862688</v>
      </c>
      <c r="U98">
        <v>3.9469189780024596</v>
      </c>
      <c r="V98">
        <v>4.0727586550270516</v>
      </c>
      <c r="W98">
        <v>4.2264431068149175</v>
      </c>
      <c r="X98">
        <v>4.4049956798366194</v>
      </c>
      <c r="Y98">
        <v>4.5984049474183717</v>
      </c>
      <c r="Z98">
        <v>4.6912590216519643</v>
      </c>
      <c r="AA98">
        <v>4.7902032338559621</v>
      </c>
      <c r="AB98">
        <v>4.9278981034676237</v>
      </c>
      <c r="AC98">
        <v>5.1014136447449294</v>
      </c>
      <c r="AD98">
        <v>5.3013266623198625</v>
      </c>
      <c r="AE98">
        <v>5.4214841830268234</v>
      </c>
      <c r="AF98">
        <v>5.530063987328246</v>
      </c>
      <c r="AG98">
        <v>5.65410335089671</v>
      </c>
      <c r="AH98">
        <v>5.8101502194417023</v>
      </c>
      <c r="AI98">
        <v>6.0015290519877675</v>
      </c>
      <c r="AJ98">
        <v>6.2487917486382303</v>
      </c>
      <c r="AK98">
        <v>6.4973518961317573</v>
      </c>
      <c r="AL98">
        <v>6.7532810129921517</v>
      </c>
      <c r="AM98">
        <v>6.9947401458906029</v>
      </c>
      <c r="AN98">
        <v>7.2191002249970673</v>
      </c>
      <c r="AO98">
        <v>7.4725529204955734</v>
      </c>
      <c r="AP98">
        <v>7.6935066554443727</v>
      </c>
      <c r="AQ98">
        <v>7.9006494106060146</v>
      </c>
      <c r="AR98">
        <v>8.1126566365221624</v>
      </c>
      <c r="AS98">
        <v>8.3437023360359639</v>
      </c>
      <c r="AT98">
        <v>8.7102762695624403</v>
      </c>
      <c r="AU98">
        <v>9.0799717618048579</v>
      </c>
      <c r="AV98">
        <v>9.44019195684937</v>
      </c>
      <c r="AW98">
        <v>9.7505265343656369</v>
      </c>
      <c r="AX98">
        <v>10.003841948163252</v>
      </c>
      <c r="AY98">
        <v>10.24825826709842</v>
      </c>
      <c r="AZ98">
        <v>10.434748650258232</v>
      </c>
      <c r="BA98">
        <v>10.608884746815782</v>
      </c>
      <c r="BB98">
        <v>10.835997025677672</v>
      </c>
      <c r="BC98">
        <v>11.138566264133528</v>
      </c>
      <c r="BD98">
        <v>11.535920489472323</v>
      </c>
      <c r="BE98">
        <v>11.996220761001307</v>
      </c>
      <c r="BF98">
        <v>12.499167673385523</v>
      </c>
      <c r="BG98">
        <v>13.007852832798129</v>
      </c>
      <c r="BH98">
        <v>13.514480809983517</v>
      </c>
      <c r="BI98">
        <v>14.000579889072831</v>
      </c>
      <c r="BJ98">
        <v>14.489555615305449</v>
      </c>
      <c r="BK98">
        <v>14.995224450811842</v>
      </c>
      <c r="BL98">
        <v>15.515185714415736</v>
      </c>
      <c r="BM98">
        <v>16.056930760130406</v>
      </c>
    </row>
    <row r="99" spans="1:65" x14ac:dyDescent="0.2">
      <c r="A99" t="s">
        <v>448</v>
      </c>
      <c r="B99" t="s">
        <v>449</v>
      </c>
      <c r="C99" t="s">
        <v>260</v>
      </c>
      <c r="D99" t="s">
        <v>261</v>
      </c>
      <c r="E99">
        <v>6.8066724682051234</v>
      </c>
      <c r="F99">
        <v>6.8733485754966255</v>
      </c>
      <c r="G99">
        <v>6.9436299232916552</v>
      </c>
      <c r="H99">
        <v>7.0189540961123926</v>
      </c>
      <c r="I99">
        <v>7.0824714452738551</v>
      </c>
      <c r="J99">
        <v>7.0974839307884521</v>
      </c>
      <c r="K99">
        <v>7.0731144058011175</v>
      </c>
      <c r="L99">
        <v>7.0492754323837614</v>
      </c>
      <c r="M99">
        <v>7.058495193192682</v>
      </c>
      <c r="N99">
        <v>7.090059845278061</v>
      </c>
      <c r="O99">
        <v>7.0939942758884005</v>
      </c>
      <c r="P99">
        <v>7.0338112315888779</v>
      </c>
      <c r="Q99">
        <v>6.9683876613432503</v>
      </c>
      <c r="R99">
        <v>6.945102606321031</v>
      </c>
      <c r="S99">
        <v>6.967371399595919</v>
      </c>
      <c r="T99">
        <v>6.9823478519130688</v>
      </c>
      <c r="U99">
        <v>6.9505214538854272</v>
      </c>
      <c r="V99">
        <v>6.9170605544910684</v>
      </c>
      <c r="W99">
        <v>6.9237708615245825</v>
      </c>
      <c r="X99">
        <v>6.9611589780482683</v>
      </c>
      <c r="Y99">
        <v>6.9752055100981982</v>
      </c>
      <c r="Z99">
        <v>6.908435719195678</v>
      </c>
      <c r="AA99">
        <v>6.8928036417265695</v>
      </c>
      <c r="AB99">
        <v>6.9970320241133601</v>
      </c>
      <c r="AC99">
        <v>7.1597165772815092</v>
      </c>
      <c r="AD99">
        <v>7.2394451533539588</v>
      </c>
      <c r="AE99">
        <v>6.9705522368973902</v>
      </c>
      <c r="AF99">
        <v>6.6725552394295198</v>
      </c>
      <c r="AG99">
        <v>6.4861567657324883</v>
      </c>
      <c r="AH99">
        <v>6.4720117963552868</v>
      </c>
      <c r="AI99">
        <v>6.5688251382071474</v>
      </c>
      <c r="AJ99">
        <v>6.6109536223531276</v>
      </c>
      <c r="AK99">
        <v>6.608688317540226</v>
      </c>
      <c r="AL99">
        <v>6.5731655666537252</v>
      </c>
      <c r="AM99">
        <v>6.5181608690881161</v>
      </c>
      <c r="AN99">
        <v>6.4518246115276163</v>
      </c>
      <c r="AO99">
        <v>6.5203868492217838</v>
      </c>
      <c r="AP99">
        <v>6.5745530744548493</v>
      </c>
      <c r="AQ99">
        <v>6.622114881420285</v>
      </c>
      <c r="AR99">
        <v>6.6795941077311234</v>
      </c>
      <c r="AS99">
        <v>6.763726215633076</v>
      </c>
      <c r="AT99">
        <v>7.0030935116721951</v>
      </c>
      <c r="AU99">
        <v>7.2772974602931706</v>
      </c>
      <c r="AV99">
        <v>7.5432702973121035</v>
      </c>
      <c r="AW99">
        <v>7.7383614671192289</v>
      </c>
      <c r="AX99">
        <v>7.8237911841156222</v>
      </c>
      <c r="AY99">
        <v>7.7375484506979149</v>
      </c>
      <c r="AZ99">
        <v>7.5894789853599915</v>
      </c>
      <c r="BA99">
        <v>7.4304206838205396</v>
      </c>
      <c r="BB99">
        <v>7.3266342637913926</v>
      </c>
      <c r="BC99">
        <v>7.3096796271964113</v>
      </c>
      <c r="BD99">
        <v>7.5411568397728672</v>
      </c>
      <c r="BE99">
        <v>7.8316948875948409</v>
      </c>
      <c r="BF99">
        <v>8.1619383530133405</v>
      </c>
      <c r="BG99">
        <v>8.5047094251281408</v>
      </c>
      <c r="BH99">
        <v>8.8452699922730336</v>
      </c>
      <c r="BI99">
        <v>9.1798451064270683</v>
      </c>
      <c r="BJ99">
        <v>9.5176214154888061</v>
      </c>
      <c r="BK99">
        <v>9.8725651615235588</v>
      </c>
      <c r="BL99">
        <v>10.268954867965833</v>
      </c>
      <c r="BM99">
        <v>10.724108645515178</v>
      </c>
    </row>
    <row r="100" spans="1:65" x14ac:dyDescent="0.2">
      <c r="A100" t="s">
        <v>450</v>
      </c>
      <c r="B100" t="s">
        <v>451</v>
      </c>
      <c r="C100" t="s">
        <v>260</v>
      </c>
      <c r="D100" t="s">
        <v>261</v>
      </c>
      <c r="E100">
        <v>13.87179491152547</v>
      </c>
      <c r="F100">
        <v>14.05083940414484</v>
      </c>
      <c r="G100">
        <v>14.201331491142524</v>
      </c>
      <c r="H100">
        <v>14.335100216669565</v>
      </c>
      <c r="I100">
        <v>14.467664999751646</v>
      </c>
      <c r="J100">
        <v>14.608802390606133</v>
      </c>
      <c r="K100">
        <v>14.830032842644785</v>
      </c>
      <c r="L100">
        <v>15.044770429639545</v>
      </c>
      <c r="M100">
        <v>15.252286768619713</v>
      </c>
      <c r="N100">
        <v>15.452393273837641</v>
      </c>
      <c r="O100">
        <v>15.640594553022467</v>
      </c>
      <c r="P100">
        <v>15.861443667690601</v>
      </c>
      <c r="Q100">
        <v>16.065406199168038</v>
      </c>
      <c r="R100">
        <v>16.249347900392664</v>
      </c>
      <c r="S100">
        <v>16.417718398868836</v>
      </c>
      <c r="T100">
        <v>16.570981526205763</v>
      </c>
      <c r="U100">
        <v>16.812141348114476</v>
      </c>
      <c r="V100">
        <v>17.039543123908359</v>
      </c>
      <c r="W100">
        <v>17.235529305586052</v>
      </c>
      <c r="X100">
        <v>17.364867924005424</v>
      </c>
      <c r="Y100">
        <v>17.414466380743004</v>
      </c>
      <c r="Z100">
        <v>17.413753209330483</v>
      </c>
      <c r="AA100">
        <v>17.326984261424318</v>
      </c>
      <c r="AB100">
        <v>17.21324557077947</v>
      </c>
      <c r="AC100">
        <v>17.14665935764295</v>
      </c>
      <c r="AD100">
        <v>17.167287668721414</v>
      </c>
      <c r="AE100">
        <v>17.329233056600227</v>
      </c>
      <c r="AF100">
        <v>17.54891124165221</v>
      </c>
      <c r="AG100">
        <v>17.806816363487471</v>
      </c>
      <c r="AH100">
        <v>18.069364060538355</v>
      </c>
      <c r="AI100">
        <v>18.317394298234106</v>
      </c>
      <c r="AJ100">
        <v>18.587837607590764</v>
      </c>
      <c r="AK100">
        <v>18.870564879488448</v>
      </c>
      <c r="AL100">
        <v>19.101430574533222</v>
      </c>
      <c r="AM100">
        <v>19.311283332856927</v>
      </c>
      <c r="AN100">
        <v>19.475360636783851</v>
      </c>
      <c r="AO100">
        <v>19.698876326917624</v>
      </c>
      <c r="AP100">
        <v>19.893119131473519</v>
      </c>
      <c r="AQ100">
        <v>20.070518162814629</v>
      </c>
      <c r="AR100">
        <v>20.248366059717601</v>
      </c>
      <c r="AS100">
        <v>20.436520000975122</v>
      </c>
      <c r="AT100">
        <v>20.645697368130833</v>
      </c>
      <c r="AU100">
        <v>20.863719265049685</v>
      </c>
      <c r="AV100">
        <v>21.086124627528857</v>
      </c>
      <c r="AW100">
        <v>21.296628261843942</v>
      </c>
      <c r="AX100">
        <v>21.495253009485232</v>
      </c>
      <c r="AY100">
        <v>21.723143410158549</v>
      </c>
      <c r="AZ100">
        <v>21.929073686923985</v>
      </c>
      <c r="BA100">
        <v>22.14500800642903</v>
      </c>
      <c r="BB100">
        <v>22.425484435346526</v>
      </c>
      <c r="BC100">
        <v>22.803930394505848</v>
      </c>
      <c r="BD100">
        <v>23.251120173317069</v>
      </c>
      <c r="BE100">
        <v>23.785091088585606</v>
      </c>
      <c r="BF100">
        <v>24.38171498193962</v>
      </c>
      <c r="BG100">
        <v>25.000388838786261</v>
      </c>
      <c r="BH100">
        <v>25.620215556775378</v>
      </c>
      <c r="BI100">
        <v>26.222714727584613</v>
      </c>
      <c r="BJ100">
        <v>26.81665632084276</v>
      </c>
      <c r="BK100">
        <v>27.411038021772868</v>
      </c>
      <c r="BL100">
        <v>28.02217346600678</v>
      </c>
      <c r="BM100">
        <v>28.671484538104735</v>
      </c>
    </row>
    <row r="101" spans="1:65" x14ac:dyDescent="0.2">
      <c r="A101" t="s">
        <v>452</v>
      </c>
      <c r="B101" t="s">
        <v>453</v>
      </c>
      <c r="C101" t="s">
        <v>260</v>
      </c>
      <c r="D101" t="s">
        <v>261</v>
      </c>
      <c r="E101">
        <v>4.8172637322011251</v>
      </c>
      <c r="F101">
        <v>4.9683456271648812</v>
      </c>
      <c r="G101">
        <v>5.1024089615973791</v>
      </c>
      <c r="H101">
        <v>5.2252096517165221</v>
      </c>
      <c r="I101">
        <v>5.3404906418409048</v>
      </c>
      <c r="J101">
        <v>5.4505510970618696</v>
      </c>
      <c r="K101">
        <v>5.7314821642081277</v>
      </c>
      <c r="L101">
        <v>6.0013215496712018</v>
      </c>
      <c r="M101">
        <v>6.2604026529257979</v>
      </c>
      <c r="N101">
        <v>6.5301024518381059</v>
      </c>
      <c r="O101">
        <v>6.8357003410380788</v>
      </c>
      <c r="P101">
        <v>7.1854936814639432</v>
      </c>
      <c r="Q101">
        <v>7.5562683028866262</v>
      </c>
      <c r="R101">
        <v>7.9294354189877359</v>
      </c>
      <c r="S101">
        <v>8.2981920037943464</v>
      </c>
      <c r="T101">
        <v>8.6716537972238861</v>
      </c>
      <c r="U101">
        <v>8.7776356218898606</v>
      </c>
      <c r="V101">
        <v>8.8908270813270587</v>
      </c>
      <c r="W101">
        <v>9.0238371158857529</v>
      </c>
      <c r="X101">
        <v>9.1886710721006821</v>
      </c>
      <c r="Y101">
        <v>9.3886812993458548</v>
      </c>
      <c r="Z101">
        <v>9.6600643742448042</v>
      </c>
      <c r="AA101">
        <v>9.9357933800846308</v>
      </c>
      <c r="AB101">
        <v>10.202546796429402</v>
      </c>
      <c r="AC101">
        <v>10.457209866454761</v>
      </c>
      <c r="AD101">
        <v>10.715194132827445</v>
      </c>
      <c r="AE101">
        <v>11.060736409450763</v>
      </c>
      <c r="AF101">
        <v>11.419019768910916</v>
      </c>
      <c r="AG101">
        <v>11.789300184241524</v>
      </c>
      <c r="AH101">
        <v>12.170714040161675</v>
      </c>
      <c r="AI101">
        <v>12.563528626119025</v>
      </c>
      <c r="AJ101">
        <v>12.830540280009634</v>
      </c>
      <c r="AK101">
        <v>13.11212374826046</v>
      </c>
      <c r="AL101">
        <v>13.416446188014394</v>
      </c>
      <c r="AM101">
        <v>13.742062233671263</v>
      </c>
      <c r="AN101">
        <v>14.080757533634932</v>
      </c>
      <c r="AO101">
        <v>14.350108512166985</v>
      </c>
      <c r="AP101">
        <v>14.59787453703634</v>
      </c>
      <c r="AQ101">
        <v>14.830661311770749</v>
      </c>
      <c r="AR101">
        <v>15.054232607862772</v>
      </c>
      <c r="AS101">
        <v>15.270153859211572</v>
      </c>
      <c r="AT101">
        <v>15.613016239547781</v>
      </c>
      <c r="AU101">
        <v>15.961019378846384</v>
      </c>
      <c r="AV101">
        <v>16.283557645830314</v>
      </c>
      <c r="AW101">
        <v>16.531075298937271</v>
      </c>
      <c r="AX101">
        <v>16.683219145556176</v>
      </c>
      <c r="AY101">
        <v>16.789154468892864</v>
      </c>
      <c r="AZ101">
        <v>16.799806667293208</v>
      </c>
      <c r="BA101">
        <v>16.799335319756175</v>
      </c>
      <c r="BB101">
        <v>16.916807588436537</v>
      </c>
      <c r="BC101">
        <v>17.234377374752363</v>
      </c>
      <c r="BD101">
        <v>17.625662602085949</v>
      </c>
      <c r="BE101">
        <v>18.201607245621698</v>
      </c>
      <c r="BF101">
        <v>18.927484248267142</v>
      </c>
      <c r="BG101">
        <v>19.743696644199826</v>
      </c>
      <c r="BH101">
        <v>20.620773201011964</v>
      </c>
      <c r="BI101">
        <v>21.563182385832182</v>
      </c>
      <c r="BJ101">
        <v>22.579405154696534</v>
      </c>
      <c r="BK101">
        <v>23.692910216578252</v>
      </c>
      <c r="BL101">
        <v>24.935154862431503</v>
      </c>
      <c r="BM101">
        <v>26.322234828008355</v>
      </c>
    </row>
    <row r="102" spans="1:65" x14ac:dyDescent="0.2">
      <c r="A102" t="s">
        <v>454</v>
      </c>
      <c r="B102" t="s">
        <v>455</v>
      </c>
      <c r="C102" t="s">
        <v>260</v>
      </c>
      <c r="D102" t="s">
        <v>261</v>
      </c>
      <c r="E102">
        <v>6.4107785211024613</v>
      </c>
      <c r="F102">
        <v>6.4784244563142028</v>
      </c>
      <c r="G102">
        <v>6.5382539361435343</v>
      </c>
      <c r="H102">
        <v>6.5791344352175205</v>
      </c>
      <c r="I102">
        <v>6.5876897747860665</v>
      </c>
      <c r="J102">
        <v>6.556723325115696</v>
      </c>
      <c r="K102">
        <v>6.6033812402830048</v>
      </c>
      <c r="L102">
        <v>6.6147901438436785</v>
      </c>
      <c r="M102">
        <v>6.6007776592742804</v>
      </c>
      <c r="N102">
        <v>6.5711554908744478</v>
      </c>
      <c r="O102">
        <v>6.5329835082458763</v>
      </c>
      <c r="P102">
        <v>6.5563613382715369</v>
      </c>
      <c r="Q102">
        <v>6.5635511254692709</v>
      </c>
      <c r="R102">
        <v>6.5604595676255624</v>
      </c>
      <c r="S102">
        <v>6.5545344660910683</v>
      </c>
      <c r="T102">
        <v>6.5491688621797657</v>
      </c>
      <c r="U102">
        <v>6.5955409194962566</v>
      </c>
      <c r="V102">
        <v>6.6404001598795688</v>
      </c>
      <c r="W102">
        <v>6.671113958318994</v>
      </c>
      <c r="X102">
        <v>6.6701622601291461</v>
      </c>
      <c r="Y102">
        <v>6.6325585293871132</v>
      </c>
      <c r="Z102">
        <v>6.6098830802512607</v>
      </c>
      <c r="AA102">
        <v>6.5563471713566415</v>
      </c>
      <c r="AB102">
        <v>6.4924049348555277</v>
      </c>
      <c r="AC102">
        <v>6.4434374534919003</v>
      </c>
      <c r="AD102">
        <v>6.421623885128251</v>
      </c>
      <c r="AE102">
        <v>6.4537178111660802</v>
      </c>
      <c r="AF102">
        <v>6.5028070253857111</v>
      </c>
      <c r="AG102">
        <v>6.5581833953795519</v>
      </c>
      <c r="AH102">
        <v>6.6052849017539783</v>
      </c>
      <c r="AI102">
        <v>6.6377163323144268</v>
      </c>
      <c r="AJ102">
        <v>6.671951853257986</v>
      </c>
      <c r="AK102">
        <v>6.692200735884235</v>
      </c>
      <c r="AL102">
        <v>6.7055149162165959</v>
      </c>
      <c r="AM102">
        <v>6.7206527876690094</v>
      </c>
      <c r="AN102">
        <v>6.7422748866498985</v>
      </c>
      <c r="AO102">
        <v>6.7726401804424432</v>
      </c>
      <c r="AP102">
        <v>6.8032423492568563</v>
      </c>
      <c r="AQ102">
        <v>6.8328926532508563</v>
      </c>
      <c r="AR102">
        <v>6.8584058436775672</v>
      </c>
      <c r="AS102">
        <v>6.8787004119213817</v>
      </c>
      <c r="AT102">
        <v>6.8840331378719668</v>
      </c>
      <c r="AU102">
        <v>6.8848322699486468</v>
      </c>
      <c r="AV102">
        <v>6.8819130324615427</v>
      </c>
      <c r="AW102">
        <v>6.8748981687566051</v>
      </c>
      <c r="AX102">
        <v>6.864933645446297</v>
      </c>
      <c r="AY102">
        <v>6.8500237793759302</v>
      </c>
      <c r="AZ102">
        <v>6.8336884752510869</v>
      </c>
      <c r="BA102">
        <v>6.8195261605438748</v>
      </c>
      <c r="BB102">
        <v>6.8114182487126644</v>
      </c>
      <c r="BC102">
        <v>6.8130280549882878</v>
      </c>
      <c r="BD102">
        <v>6.8180507764625418</v>
      </c>
      <c r="BE102">
        <v>6.8293233084161287</v>
      </c>
      <c r="BF102">
        <v>6.8558797922483414</v>
      </c>
      <c r="BG102">
        <v>6.9083215550213861</v>
      </c>
      <c r="BH102">
        <v>6.9919254238080777</v>
      </c>
      <c r="BI102">
        <v>7.098118529860062</v>
      </c>
      <c r="BJ102">
        <v>7.2286112757938064</v>
      </c>
      <c r="BK102">
        <v>7.3788383080556779</v>
      </c>
      <c r="BL102">
        <v>7.5425876553864164</v>
      </c>
      <c r="BM102">
        <v>7.7177322048328891</v>
      </c>
    </row>
    <row r="103" spans="1:65" x14ac:dyDescent="0.2">
      <c r="A103" t="s">
        <v>456</v>
      </c>
      <c r="B103" t="s">
        <v>457</v>
      </c>
      <c r="C103" t="s">
        <v>260</v>
      </c>
      <c r="D103" t="s">
        <v>261</v>
      </c>
      <c r="E103">
        <v>5.4659136496406173</v>
      </c>
      <c r="F103">
        <v>5.5025953581696525</v>
      </c>
      <c r="G103">
        <v>5.5169676006434711</v>
      </c>
      <c r="H103">
        <v>5.5136347288016756</v>
      </c>
      <c r="I103">
        <v>5.497356907643888</v>
      </c>
      <c r="J103">
        <v>5.4710938632601289</v>
      </c>
      <c r="K103">
        <v>5.52918363056797</v>
      </c>
      <c r="L103">
        <v>5.5692383804528527</v>
      </c>
      <c r="M103">
        <v>5.5926604887586029</v>
      </c>
      <c r="N103">
        <v>5.6001524452415499</v>
      </c>
      <c r="O103">
        <v>5.5931254343059056</v>
      </c>
      <c r="P103">
        <v>5.6539736277885551</v>
      </c>
      <c r="Q103">
        <v>5.6937463430252286</v>
      </c>
      <c r="R103">
        <v>5.7152267703549047</v>
      </c>
      <c r="S103">
        <v>5.7209175667170067</v>
      </c>
      <c r="T103">
        <v>5.7127529724286434</v>
      </c>
      <c r="U103">
        <v>5.7741620679339176</v>
      </c>
      <c r="V103">
        <v>5.8187638595624191</v>
      </c>
      <c r="W103">
        <v>5.84951244724913</v>
      </c>
      <c r="X103">
        <v>5.8675605161874298</v>
      </c>
      <c r="Y103">
        <v>5.8732563219975154</v>
      </c>
      <c r="Z103">
        <v>5.9088179827150098</v>
      </c>
      <c r="AA103">
        <v>5.9218176804186111</v>
      </c>
      <c r="AB103">
        <v>5.9169939162387584</v>
      </c>
      <c r="AC103">
        <v>5.8989599619288207</v>
      </c>
      <c r="AD103">
        <v>5.8701738938909829</v>
      </c>
      <c r="AE103">
        <v>5.9156556723297653</v>
      </c>
      <c r="AF103">
        <v>5.9457233542794805</v>
      </c>
      <c r="AG103">
        <v>5.9611413212476201</v>
      </c>
      <c r="AH103">
        <v>5.9617989996686855</v>
      </c>
      <c r="AI103">
        <v>5.9483800760283607</v>
      </c>
      <c r="AJ103">
        <v>5.9640870217413804</v>
      </c>
      <c r="AK103">
        <v>5.9617137754489464</v>
      </c>
      <c r="AL103">
        <v>5.9463650401966177</v>
      </c>
      <c r="AM103">
        <v>5.9242055433201042</v>
      </c>
      <c r="AN103">
        <v>5.8996735624607988</v>
      </c>
      <c r="AO103">
        <v>5.9099530072639537</v>
      </c>
      <c r="AP103">
        <v>5.9075432063105948</v>
      </c>
      <c r="AQ103">
        <v>5.8925975886537278</v>
      </c>
      <c r="AR103">
        <v>5.8628614472011833</v>
      </c>
      <c r="AS103">
        <v>5.8173937303776597</v>
      </c>
      <c r="AT103">
        <v>5.805121739114691</v>
      </c>
      <c r="AU103">
        <v>5.7744556179030191</v>
      </c>
      <c r="AV103">
        <v>5.731563438903116</v>
      </c>
      <c r="AW103">
        <v>5.6825884351759699</v>
      </c>
      <c r="AX103">
        <v>5.6310256103063558</v>
      </c>
      <c r="AY103">
        <v>5.6387544894217978</v>
      </c>
      <c r="AZ103">
        <v>5.637370040672633</v>
      </c>
      <c r="BA103">
        <v>5.6275960269997212</v>
      </c>
      <c r="BB103">
        <v>5.6097834660737629</v>
      </c>
      <c r="BC103">
        <v>5.5853402716128731</v>
      </c>
      <c r="BD103">
        <v>5.593073076832372</v>
      </c>
      <c r="BE103">
        <v>5.591214938073592</v>
      </c>
      <c r="BF103">
        <v>5.5827768592503935</v>
      </c>
      <c r="BG103">
        <v>5.5705523068950269</v>
      </c>
      <c r="BH103">
        <v>5.556814534103613</v>
      </c>
      <c r="BI103">
        <v>5.5749072607937551</v>
      </c>
      <c r="BJ103">
        <v>5.5872331457989057</v>
      </c>
      <c r="BK103">
        <v>5.596184405480904</v>
      </c>
      <c r="BL103">
        <v>5.6039471437314763</v>
      </c>
      <c r="BM103">
        <v>5.6125428403822211</v>
      </c>
    </row>
    <row r="104" spans="1:65" x14ac:dyDescent="0.2">
      <c r="A104" t="s">
        <v>458</v>
      </c>
      <c r="B104" t="s">
        <v>459</v>
      </c>
      <c r="C104" t="s">
        <v>260</v>
      </c>
      <c r="D104" t="s">
        <v>261</v>
      </c>
      <c r="E104">
        <v>10.571695730279455</v>
      </c>
      <c r="F104">
        <v>10.823637835645759</v>
      </c>
      <c r="G104">
        <v>11.096699786503525</v>
      </c>
      <c r="H104">
        <v>11.380089497599393</v>
      </c>
      <c r="I104">
        <v>11.660114141676159</v>
      </c>
      <c r="J104">
        <v>11.933421876936597</v>
      </c>
      <c r="K104">
        <v>12.337883899508427</v>
      </c>
      <c r="L104">
        <v>12.709556881859227</v>
      </c>
      <c r="M104">
        <v>13.068669395837592</v>
      </c>
      <c r="N104">
        <v>13.444748072260634</v>
      </c>
      <c r="O104">
        <v>13.854274404948441</v>
      </c>
      <c r="P104">
        <v>14.363157863048484</v>
      </c>
      <c r="Q104">
        <v>14.88770972360342</v>
      </c>
      <c r="R104">
        <v>15.404463717176498</v>
      </c>
      <c r="S104">
        <v>15.875337448026627</v>
      </c>
      <c r="T104">
        <v>16.27732138362477</v>
      </c>
      <c r="U104">
        <v>16.652612636533863</v>
      </c>
      <c r="V104">
        <v>16.971369606911626</v>
      </c>
      <c r="W104">
        <v>17.20446330183799</v>
      </c>
      <c r="X104">
        <v>17.299647179867041</v>
      </c>
      <c r="Y104">
        <v>17.233614410105204</v>
      </c>
      <c r="Z104">
        <v>16.989550880055091</v>
      </c>
      <c r="AA104">
        <v>16.58600967883854</v>
      </c>
      <c r="AB104">
        <v>16.129331273449569</v>
      </c>
      <c r="AC104">
        <v>15.757448587647652</v>
      </c>
      <c r="AD104">
        <v>15.546872987492074</v>
      </c>
      <c r="AE104">
        <v>15.637765237341117</v>
      </c>
      <c r="AF104">
        <v>15.852606104462003</v>
      </c>
      <c r="AG104">
        <v>16.159820663767249</v>
      </c>
      <c r="AH104">
        <v>16.507709202616041</v>
      </c>
      <c r="AI104">
        <v>16.865587113431772</v>
      </c>
      <c r="AJ104">
        <v>17.50817928214148</v>
      </c>
      <c r="AK104">
        <v>18.157340096522564</v>
      </c>
      <c r="AL104">
        <v>18.813791063218126</v>
      </c>
      <c r="AM104">
        <v>19.482033535883168</v>
      </c>
      <c r="AN104">
        <v>20.16352962224396</v>
      </c>
      <c r="AO104">
        <v>20.831897791121484</v>
      </c>
      <c r="AP104">
        <v>21.468789806839478</v>
      </c>
      <c r="AQ104">
        <v>22.075304367126876</v>
      </c>
      <c r="AR104">
        <v>22.650827676982978</v>
      </c>
      <c r="AS104">
        <v>23.193508833416757</v>
      </c>
      <c r="AT104">
        <v>23.876475193389908</v>
      </c>
      <c r="AU104">
        <v>24.530811428825768</v>
      </c>
      <c r="AV104">
        <v>25.105807340491719</v>
      </c>
      <c r="AW104">
        <v>25.520056729045955</v>
      </c>
      <c r="AX104">
        <v>25.734293524937783</v>
      </c>
      <c r="AY104">
        <v>25.934565474773596</v>
      </c>
      <c r="AZ104">
        <v>25.967137866068462</v>
      </c>
      <c r="BA104">
        <v>25.936330818104942</v>
      </c>
      <c r="BB104">
        <v>25.98870800184147</v>
      </c>
      <c r="BC104">
        <v>26.210424374342601</v>
      </c>
      <c r="BD104">
        <v>26.759673767893993</v>
      </c>
      <c r="BE104">
        <v>27.342881230936033</v>
      </c>
      <c r="BF104">
        <v>27.914214492745426</v>
      </c>
      <c r="BG104">
        <v>28.472660447188442</v>
      </c>
      <c r="BH104">
        <v>29.066574020115414</v>
      </c>
      <c r="BI104">
        <v>29.741989124263874</v>
      </c>
      <c r="BJ104">
        <v>30.550088783663803</v>
      </c>
      <c r="BK104">
        <v>31.433895984715139</v>
      </c>
      <c r="BL104">
        <v>32.302394633643715</v>
      </c>
      <c r="BM104">
        <v>33.099959862277203</v>
      </c>
    </row>
    <row r="105" spans="1:65" x14ac:dyDescent="0.2">
      <c r="A105" t="s">
        <v>460</v>
      </c>
      <c r="B105" t="s">
        <v>461</v>
      </c>
      <c r="C105" t="s">
        <v>260</v>
      </c>
      <c r="D105" t="s">
        <v>261</v>
      </c>
      <c r="E105">
        <v>5.7034558214271005</v>
      </c>
      <c r="F105">
        <v>5.794338102363751</v>
      </c>
      <c r="G105">
        <v>5.8888755186537063</v>
      </c>
      <c r="H105">
        <v>5.9829308108503039</v>
      </c>
      <c r="I105">
        <v>6.0710069956776085</v>
      </c>
      <c r="J105">
        <v>6.1489058547633499</v>
      </c>
      <c r="K105">
        <v>6.3052372590579315</v>
      </c>
      <c r="L105">
        <v>6.4407396606958569</v>
      </c>
      <c r="M105">
        <v>6.5547347212894564</v>
      </c>
      <c r="N105">
        <v>6.6473269821618466</v>
      </c>
      <c r="O105">
        <v>6.7190606979639949</v>
      </c>
      <c r="P105">
        <v>6.8571952113832575</v>
      </c>
      <c r="Q105">
        <v>6.9665747812071643</v>
      </c>
      <c r="R105">
        <v>7.0498294756811548</v>
      </c>
      <c r="S105">
        <v>7.1088801632966785</v>
      </c>
      <c r="T105">
        <v>7.1444382031054872</v>
      </c>
      <c r="U105">
        <v>7.2561404144832071</v>
      </c>
      <c r="V105">
        <v>7.3415713799126996</v>
      </c>
      <c r="W105">
        <v>7.4028939005954406</v>
      </c>
      <c r="X105">
        <v>7.4428705345932213</v>
      </c>
      <c r="Y105">
        <v>7.4637844522740595</v>
      </c>
      <c r="Z105">
        <v>7.5478554164392957</v>
      </c>
      <c r="AA105">
        <v>7.6086682801941832</v>
      </c>
      <c r="AB105">
        <v>7.6476936392097361</v>
      </c>
      <c r="AC105">
        <v>7.6662649807850256</v>
      </c>
      <c r="AD105">
        <v>7.6661072808256225</v>
      </c>
      <c r="AE105">
        <v>7.7156443713974729</v>
      </c>
      <c r="AF105">
        <v>7.743107793351073</v>
      </c>
      <c r="AG105">
        <v>7.7488642352125288</v>
      </c>
      <c r="AH105">
        <v>7.7321118306744596</v>
      </c>
      <c r="AI105">
        <v>7.6936159339939625</v>
      </c>
      <c r="AJ105">
        <v>7.705236589062145</v>
      </c>
      <c r="AK105">
        <v>7.6920688332799418</v>
      </c>
      <c r="AL105">
        <v>7.657919251706284</v>
      </c>
      <c r="AM105">
        <v>7.6075174398327938</v>
      </c>
      <c r="AN105">
        <v>7.5452381246068265</v>
      </c>
      <c r="AO105">
        <v>7.5388102518091777</v>
      </c>
      <c r="AP105">
        <v>7.5140230861302628</v>
      </c>
      <c r="AQ105">
        <v>7.477674223450764</v>
      </c>
      <c r="AR105">
        <v>7.4385048580170459</v>
      </c>
      <c r="AS105">
        <v>7.4020054539751561</v>
      </c>
      <c r="AT105">
        <v>7.4192153515188872</v>
      </c>
      <c r="AU105">
        <v>7.4281170532394745</v>
      </c>
      <c r="AV105">
        <v>7.4303046748883235</v>
      </c>
      <c r="AW105">
        <v>7.4269169637073933</v>
      </c>
      <c r="AX105">
        <v>7.418347337374362</v>
      </c>
      <c r="AY105">
        <v>7.4753213374262026</v>
      </c>
      <c r="AZ105">
        <v>7.5271896436944621</v>
      </c>
      <c r="BA105">
        <v>7.5656393760295231</v>
      </c>
      <c r="BB105">
        <v>7.5779775237279186</v>
      </c>
      <c r="BC105">
        <v>7.5605313907966876</v>
      </c>
      <c r="BD105">
        <v>7.5819516524257278</v>
      </c>
      <c r="BE105">
        <v>7.5751092415938857</v>
      </c>
      <c r="BF105">
        <v>7.5609731206080442</v>
      </c>
      <c r="BG105">
        <v>7.566106346912667</v>
      </c>
      <c r="BH105">
        <v>7.604175337948103</v>
      </c>
      <c r="BI105">
        <v>7.7196860305266499</v>
      </c>
      <c r="BJ105">
        <v>7.8573667001945084</v>
      </c>
      <c r="BK105">
        <v>8.0076584103460391</v>
      </c>
      <c r="BL105">
        <v>8.1569795755495846</v>
      </c>
      <c r="BM105">
        <v>8.2991930818467257</v>
      </c>
    </row>
    <row r="106" spans="1:65" x14ac:dyDescent="0.2">
      <c r="A106" t="s">
        <v>462</v>
      </c>
      <c r="B106" t="s">
        <v>463</v>
      </c>
      <c r="C106" t="s">
        <v>260</v>
      </c>
      <c r="D106" t="s">
        <v>261</v>
      </c>
      <c r="E106">
        <v>13.685741699289636</v>
      </c>
      <c r="F106">
        <v>14.037310122695718</v>
      </c>
      <c r="G106">
        <v>14.42269605777299</v>
      </c>
      <c r="H106">
        <v>14.824616990905698</v>
      </c>
      <c r="I106">
        <v>15.212716134450163</v>
      </c>
      <c r="J106">
        <v>15.569672374836486</v>
      </c>
      <c r="K106">
        <v>15.952616939200691</v>
      </c>
      <c r="L106">
        <v>16.284954029395113</v>
      </c>
      <c r="M106">
        <v>16.580289340542766</v>
      </c>
      <c r="N106">
        <v>16.858426372693433</v>
      </c>
      <c r="O106">
        <v>17.135743997417237</v>
      </c>
      <c r="P106">
        <v>17.486453927068464</v>
      </c>
      <c r="Q106">
        <v>17.793164789343731</v>
      </c>
      <c r="R106">
        <v>18.097325249592814</v>
      </c>
      <c r="S106">
        <v>18.45667317596973</v>
      </c>
      <c r="T106">
        <v>18.897631010337985</v>
      </c>
      <c r="U106">
        <v>19.487809066954284</v>
      </c>
      <c r="V106">
        <v>20.169340988817197</v>
      </c>
      <c r="W106">
        <v>20.80079802837345</v>
      </c>
      <c r="X106">
        <v>21.158166296980536</v>
      </c>
      <c r="Y106">
        <v>21.123177646414685</v>
      </c>
      <c r="Z106">
        <v>20.82451857248935</v>
      </c>
      <c r="AA106">
        <v>20.141421233141283</v>
      </c>
      <c r="AB106">
        <v>19.308659917667477</v>
      </c>
      <c r="AC106">
        <v>18.642165452588529</v>
      </c>
      <c r="AD106">
        <v>18.303162267355823</v>
      </c>
      <c r="AE106">
        <v>18.53048766422452</v>
      </c>
      <c r="AF106">
        <v>19.002842574053975</v>
      </c>
      <c r="AG106">
        <v>19.583676722432582</v>
      </c>
      <c r="AH106">
        <v>20.070140496538471</v>
      </c>
      <c r="AI106">
        <v>20.350055056880446</v>
      </c>
      <c r="AJ106">
        <v>20.7091213840759</v>
      </c>
      <c r="AK106">
        <v>20.897746191696733</v>
      </c>
      <c r="AL106">
        <v>20.972085301540581</v>
      </c>
      <c r="AM106">
        <v>21.016563956472464</v>
      </c>
      <c r="AN106">
        <v>21.078822949244099</v>
      </c>
      <c r="AO106">
        <v>21.354438789845986</v>
      </c>
      <c r="AP106">
        <v>21.629565514022612</v>
      </c>
      <c r="AQ106">
        <v>21.882618398093769</v>
      </c>
      <c r="AR106">
        <v>22.07229334116521</v>
      </c>
      <c r="AS106">
        <v>22.177586132236289</v>
      </c>
      <c r="AT106">
        <v>22.363310506745645</v>
      </c>
      <c r="AU106">
        <v>22.463601478533889</v>
      </c>
      <c r="AV106">
        <v>22.516982176454512</v>
      </c>
      <c r="AW106">
        <v>22.577848518105643</v>
      </c>
      <c r="AX106">
        <v>22.680393671258731</v>
      </c>
      <c r="AY106">
        <v>22.842963382765753</v>
      </c>
      <c r="AZ106">
        <v>23.01141412445525</v>
      </c>
      <c r="BA106">
        <v>23.157084456902869</v>
      </c>
      <c r="BB106">
        <v>23.25414160597056</v>
      </c>
      <c r="BC106">
        <v>23.306211083153048</v>
      </c>
      <c r="BD106">
        <v>23.721588098571797</v>
      </c>
      <c r="BE106">
        <v>24.097891026196933</v>
      </c>
      <c r="BF106">
        <v>24.497832146015703</v>
      </c>
      <c r="BG106">
        <v>25.00431818457891</v>
      </c>
      <c r="BH106">
        <v>25.658255522326947</v>
      </c>
      <c r="BI106">
        <v>26.620193120456648</v>
      </c>
      <c r="BJ106">
        <v>27.707529340669002</v>
      </c>
      <c r="BK106">
        <v>28.83884732446506</v>
      </c>
      <c r="BL106">
        <v>29.897919327930584</v>
      </c>
      <c r="BM106">
        <v>30.81713119942663</v>
      </c>
    </row>
    <row r="107" spans="1:65" x14ac:dyDescent="0.2">
      <c r="A107" t="s">
        <v>464</v>
      </c>
      <c r="B107" t="s">
        <v>465</v>
      </c>
      <c r="C107" t="s">
        <v>260</v>
      </c>
      <c r="D107" t="s">
        <v>261</v>
      </c>
      <c r="E107">
        <v>6.8522545549500817</v>
      </c>
      <c r="F107">
        <v>6.9521785868140507</v>
      </c>
      <c r="G107">
        <v>7.0220297998928904</v>
      </c>
      <c r="H107">
        <v>7.0610060881625687</v>
      </c>
      <c r="I107">
        <v>7.069885335709845</v>
      </c>
      <c r="J107">
        <v>7.0488186055494575</v>
      </c>
      <c r="K107">
        <v>7.1673180285643205</v>
      </c>
      <c r="L107">
        <v>7.2574873234031498</v>
      </c>
      <c r="M107">
        <v>7.3254642937308097</v>
      </c>
      <c r="N107">
        <v>7.381306762526437</v>
      </c>
      <c r="O107">
        <v>7.4322380559371615</v>
      </c>
      <c r="P107">
        <v>7.5427578345790707</v>
      </c>
      <c r="Q107">
        <v>7.6391398470292922</v>
      </c>
      <c r="R107">
        <v>7.7233073913547097</v>
      </c>
      <c r="S107">
        <v>7.7971975857227669</v>
      </c>
      <c r="T107">
        <v>7.8620032208984503</v>
      </c>
      <c r="U107">
        <v>7.9785044825575833</v>
      </c>
      <c r="V107">
        <v>8.0819889212475093</v>
      </c>
      <c r="W107">
        <v>8.1651317437003001</v>
      </c>
      <c r="X107">
        <v>8.2179369776792104</v>
      </c>
      <c r="Y107">
        <v>8.2385141859957152</v>
      </c>
      <c r="Z107">
        <v>8.2738991342799952</v>
      </c>
      <c r="AA107">
        <v>8.2763192348434007</v>
      </c>
      <c r="AB107">
        <v>8.2595168317795178</v>
      </c>
      <c r="AC107">
        <v>8.2395611362505718</v>
      </c>
      <c r="AD107">
        <v>8.2257052027403716</v>
      </c>
      <c r="AE107">
        <v>8.2633969895244483</v>
      </c>
      <c r="AF107">
        <v>8.2951483473381149</v>
      </c>
      <c r="AG107">
        <v>8.3288549205483662</v>
      </c>
      <c r="AH107">
        <v>8.3736565170271362</v>
      </c>
      <c r="AI107">
        <v>8.4334828813469613</v>
      </c>
      <c r="AJ107">
        <v>8.5482107473998905</v>
      </c>
      <c r="AK107">
        <v>8.6682616786770463</v>
      </c>
      <c r="AL107">
        <v>8.7870964147618658</v>
      </c>
      <c r="AM107">
        <v>8.8930476559525982</v>
      </c>
      <c r="AN107">
        <v>8.9813565864329767</v>
      </c>
      <c r="AO107">
        <v>9.1010729522591429</v>
      </c>
      <c r="AP107">
        <v>9.1972127758979632</v>
      </c>
      <c r="AQ107">
        <v>9.2776527248850975</v>
      </c>
      <c r="AR107">
        <v>9.3513110440107781</v>
      </c>
      <c r="AS107">
        <v>9.422712566638495</v>
      </c>
      <c r="AT107">
        <v>9.531458860308371</v>
      </c>
      <c r="AU107">
        <v>9.6324982242948263</v>
      </c>
      <c r="AV107">
        <v>9.7199678634553077</v>
      </c>
      <c r="AW107">
        <v>9.7825737590656754</v>
      </c>
      <c r="AX107">
        <v>9.8188261134772006</v>
      </c>
      <c r="AY107">
        <v>9.8866206068965354</v>
      </c>
      <c r="AZ107">
        <v>9.9352140500299821</v>
      </c>
      <c r="BA107">
        <v>9.980712870246002</v>
      </c>
      <c r="BB107">
        <v>10.041060285199013</v>
      </c>
      <c r="BC107">
        <v>10.126141218838702</v>
      </c>
      <c r="BD107">
        <v>10.273351970469271</v>
      </c>
      <c r="BE107">
        <v>10.432107834166331</v>
      </c>
      <c r="BF107">
        <v>10.61924128277426</v>
      </c>
      <c r="BG107">
        <v>10.85724389174662</v>
      </c>
      <c r="BH107">
        <v>11.159076128347293</v>
      </c>
      <c r="BI107">
        <v>11.555753554252567</v>
      </c>
      <c r="BJ107">
        <v>12.00625400121125</v>
      </c>
      <c r="BK107">
        <v>12.486773946511089</v>
      </c>
      <c r="BL107">
        <v>12.962207226333083</v>
      </c>
      <c r="BM107">
        <v>13.413981672009633</v>
      </c>
    </row>
    <row r="108" spans="1:65" x14ac:dyDescent="0.2">
      <c r="A108" t="s">
        <v>466</v>
      </c>
      <c r="B108" t="s">
        <v>467</v>
      </c>
      <c r="C108" t="s">
        <v>260</v>
      </c>
      <c r="D108" t="s">
        <v>261</v>
      </c>
      <c r="E108">
        <v>6.691905564031944</v>
      </c>
      <c r="F108">
        <v>6.7807509268104473</v>
      </c>
      <c r="G108">
        <v>6.8412684799179404</v>
      </c>
      <c r="H108">
        <v>6.8734956277968999</v>
      </c>
      <c r="I108">
        <v>6.8780763346323281</v>
      </c>
      <c r="J108">
        <v>6.855827635122238</v>
      </c>
      <c r="K108">
        <v>6.9650131637880328</v>
      </c>
      <c r="L108">
        <v>7.0474451769329916</v>
      </c>
      <c r="M108">
        <v>7.1083811568664599</v>
      </c>
      <c r="N108">
        <v>7.1560298607422093</v>
      </c>
      <c r="O108">
        <v>7.1965076527705047</v>
      </c>
      <c r="P108">
        <v>7.2998880436409106</v>
      </c>
      <c r="Q108">
        <v>7.3873973003839444</v>
      </c>
      <c r="R108">
        <v>7.4612764720846192</v>
      </c>
      <c r="S108">
        <v>7.5238011206106519</v>
      </c>
      <c r="T108">
        <v>7.5763986253850177</v>
      </c>
      <c r="U108">
        <v>7.6809737185120577</v>
      </c>
      <c r="V108">
        <v>7.7709013530941338</v>
      </c>
      <c r="W108">
        <v>7.8407708910665805</v>
      </c>
      <c r="X108">
        <v>7.8826927060467948</v>
      </c>
      <c r="Y108">
        <v>7.8954144878928263</v>
      </c>
      <c r="Z108">
        <v>7.9289939181842763</v>
      </c>
      <c r="AA108">
        <v>7.9313783599697638</v>
      </c>
      <c r="AB108">
        <v>7.9146281290057194</v>
      </c>
      <c r="AC108">
        <v>7.8927846010046263</v>
      </c>
      <c r="AD108">
        <v>7.8741586169263309</v>
      </c>
      <c r="AE108">
        <v>7.9095802637686736</v>
      </c>
      <c r="AF108">
        <v>7.9371626205715877</v>
      </c>
      <c r="AG108">
        <v>7.9638215765638272</v>
      </c>
      <c r="AH108">
        <v>7.9975029422644388</v>
      </c>
      <c r="AI108">
        <v>8.041765116539688</v>
      </c>
      <c r="AJ108">
        <v>8.1393657084970297</v>
      </c>
      <c r="AK108">
        <v>8.2386407348973325</v>
      </c>
      <c r="AL108">
        <v>8.3343739820420684</v>
      </c>
      <c r="AM108">
        <v>8.4169714499898358</v>
      </c>
      <c r="AN108">
        <v>8.4827730249128255</v>
      </c>
      <c r="AO108">
        <v>8.5823019433881207</v>
      </c>
      <c r="AP108">
        <v>8.6583398725213545</v>
      </c>
      <c r="AQ108">
        <v>8.7182947661454211</v>
      </c>
      <c r="AR108">
        <v>8.770476339440231</v>
      </c>
      <c r="AS108">
        <v>8.8191074473342894</v>
      </c>
      <c r="AT108">
        <v>8.9052540443761199</v>
      </c>
      <c r="AU108">
        <v>8.9823339809524185</v>
      </c>
      <c r="AV108">
        <v>9.0460972254698202</v>
      </c>
      <c r="AW108">
        <v>9.0875110324081838</v>
      </c>
      <c r="AX108">
        <v>9.1056098740577962</v>
      </c>
      <c r="AY108">
        <v>9.1581530940307996</v>
      </c>
      <c r="AZ108">
        <v>9.1921320232338655</v>
      </c>
      <c r="BA108">
        <v>9.2207954578257265</v>
      </c>
      <c r="BB108">
        <v>9.258638627583343</v>
      </c>
      <c r="BC108">
        <v>9.3135128271296388</v>
      </c>
      <c r="BD108">
        <v>9.4243022889651424</v>
      </c>
      <c r="BE108">
        <v>9.5409819503803881</v>
      </c>
      <c r="BF108">
        <v>9.6771033856698185</v>
      </c>
      <c r="BG108">
        <v>9.8505023749056075</v>
      </c>
      <c r="BH108">
        <v>10.07132081399847</v>
      </c>
      <c r="BI108">
        <v>10.37139006241391</v>
      </c>
      <c r="BJ108">
        <v>10.708730530696394</v>
      </c>
      <c r="BK108">
        <v>11.064994398015285</v>
      </c>
      <c r="BL108">
        <v>11.414228471277958</v>
      </c>
      <c r="BM108">
        <v>11.743587058689709</v>
      </c>
    </row>
    <row r="109" spans="1:65" x14ac:dyDescent="0.2">
      <c r="A109" t="s">
        <v>468</v>
      </c>
      <c r="B109" t="s">
        <v>469</v>
      </c>
      <c r="C109" t="s">
        <v>260</v>
      </c>
      <c r="D109" t="s">
        <v>261</v>
      </c>
      <c r="E109">
        <v>5.8471134521574557</v>
      </c>
      <c r="F109">
        <v>5.8882326608482227</v>
      </c>
      <c r="G109">
        <v>5.908007960788292</v>
      </c>
      <c r="H109">
        <v>5.9091304346557125</v>
      </c>
      <c r="I109">
        <v>5.8946864508582983</v>
      </c>
      <c r="J109">
        <v>5.8674047734513026</v>
      </c>
      <c r="K109">
        <v>5.9282840662969907</v>
      </c>
      <c r="L109">
        <v>5.9692560134258201</v>
      </c>
      <c r="M109">
        <v>5.9910773595021309</v>
      </c>
      <c r="N109">
        <v>5.9936450558744703</v>
      </c>
      <c r="O109">
        <v>5.9785159363163594</v>
      </c>
      <c r="P109">
        <v>6.0419458889928057</v>
      </c>
      <c r="Q109">
        <v>6.0819855303914512</v>
      </c>
      <c r="R109">
        <v>6.102390187238683</v>
      </c>
      <c r="S109">
        <v>6.1071998007577646</v>
      </c>
      <c r="T109">
        <v>6.0993131069192801</v>
      </c>
      <c r="U109">
        <v>6.1437506990995248</v>
      </c>
      <c r="V109">
        <v>6.1673798628482412</v>
      </c>
      <c r="W109">
        <v>6.1733417875312799</v>
      </c>
      <c r="X109">
        <v>6.1639768815710232</v>
      </c>
      <c r="Y109">
        <v>6.1415544424291753</v>
      </c>
      <c r="Z109">
        <v>6.1660482633093325</v>
      </c>
      <c r="AA109">
        <v>6.1694275851212979</v>
      </c>
      <c r="AB109">
        <v>6.1561446142769594</v>
      </c>
      <c r="AC109">
        <v>6.1303947626228128</v>
      </c>
      <c r="AD109">
        <v>6.0951809448892229</v>
      </c>
      <c r="AE109">
        <v>6.1265086866696636</v>
      </c>
      <c r="AF109">
        <v>6.1424124917675993</v>
      </c>
      <c r="AG109">
        <v>6.1456007682730052</v>
      </c>
      <c r="AH109">
        <v>6.1385765570618034</v>
      </c>
      <c r="AI109">
        <v>6.1235308843888765</v>
      </c>
      <c r="AJ109">
        <v>6.1572938028306279</v>
      </c>
      <c r="AK109">
        <v>6.1766606079015842</v>
      </c>
      <c r="AL109">
        <v>6.1833607221398026</v>
      </c>
      <c r="AM109">
        <v>6.1793292213524831</v>
      </c>
      <c r="AN109">
        <v>6.1671592131057453</v>
      </c>
      <c r="AO109">
        <v>6.1916468961688258</v>
      </c>
      <c r="AP109">
        <v>6.199969571136478</v>
      </c>
      <c r="AQ109">
        <v>6.1949250057437721</v>
      </c>
      <c r="AR109">
        <v>6.178502387183828</v>
      </c>
      <c r="AS109">
        <v>6.1528210450025442</v>
      </c>
      <c r="AT109">
        <v>6.166479058709557</v>
      </c>
      <c r="AU109">
        <v>6.1643683066781971</v>
      </c>
      <c r="AV109">
        <v>6.1505472165593265</v>
      </c>
      <c r="AW109">
        <v>6.1288607986236396</v>
      </c>
      <c r="AX109">
        <v>6.1019331531805987</v>
      </c>
      <c r="AY109">
        <v>6.1225427129028338</v>
      </c>
      <c r="AZ109">
        <v>6.1325092157385734</v>
      </c>
      <c r="BA109">
        <v>6.1324370917610933</v>
      </c>
      <c r="BB109">
        <v>6.1220688433668684</v>
      </c>
      <c r="BC109">
        <v>6.1027260813171216</v>
      </c>
      <c r="BD109">
        <v>6.1177561711188986</v>
      </c>
      <c r="BE109">
        <v>6.1208028427297858</v>
      </c>
      <c r="BF109">
        <v>6.1156739257613459</v>
      </c>
      <c r="BG109">
        <v>6.1058446213757653</v>
      </c>
      <c r="BH109">
        <v>6.0944492660087697</v>
      </c>
      <c r="BI109">
        <v>6.1172762250975126</v>
      </c>
      <c r="BJ109">
        <v>6.1343554936752458</v>
      </c>
      <c r="BK109">
        <v>6.1504235476991242</v>
      </c>
      <c r="BL109">
        <v>6.1709040264930186</v>
      </c>
      <c r="BM109">
        <v>6.1996652341221878</v>
      </c>
    </row>
    <row r="110" spans="1:65" x14ac:dyDescent="0.2">
      <c r="A110" t="s">
        <v>470</v>
      </c>
      <c r="B110" t="s">
        <v>471</v>
      </c>
      <c r="C110" t="s">
        <v>260</v>
      </c>
      <c r="D110" t="s">
        <v>261</v>
      </c>
      <c r="E110">
        <v>6.7495607681664698</v>
      </c>
      <c r="F110">
        <v>6.7715776053190826</v>
      </c>
      <c r="G110">
        <v>6.7743706635348406</v>
      </c>
      <c r="H110">
        <v>6.7584237852529698</v>
      </c>
      <c r="I110">
        <v>6.7245224582387655</v>
      </c>
      <c r="J110">
        <v>6.6747886291058913</v>
      </c>
      <c r="K110">
        <v>6.7097105634976026</v>
      </c>
      <c r="L110">
        <v>6.7245934280939927</v>
      </c>
      <c r="M110">
        <v>6.7205098385095106</v>
      </c>
      <c r="N110">
        <v>6.6969333337004509</v>
      </c>
      <c r="O110">
        <v>6.655236181446524</v>
      </c>
      <c r="P110">
        <v>6.6886923330117538</v>
      </c>
      <c r="Q110">
        <v>6.6949413191386915</v>
      </c>
      <c r="R110">
        <v>6.6799183986576125</v>
      </c>
      <c r="S110">
        <v>6.6500740931832452</v>
      </c>
      <c r="T110">
        <v>6.6099815602343659</v>
      </c>
      <c r="U110">
        <v>6.6149677507851354</v>
      </c>
      <c r="V110">
        <v>6.6027447671727684</v>
      </c>
      <c r="W110">
        <v>6.5769031701421339</v>
      </c>
      <c r="X110">
        <v>6.5401928720986202</v>
      </c>
      <c r="Y110">
        <v>6.4956094511508686</v>
      </c>
      <c r="Z110">
        <v>6.5085299296409307</v>
      </c>
      <c r="AA110">
        <v>6.5066844682699934</v>
      </c>
      <c r="AB110">
        <v>6.4944587563050753</v>
      </c>
      <c r="AC110">
        <v>6.4752685363274853</v>
      </c>
      <c r="AD110">
        <v>6.451641007842956</v>
      </c>
      <c r="AE110">
        <v>6.4624242206004796</v>
      </c>
      <c r="AF110">
        <v>6.4582018787185271</v>
      </c>
      <c r="AG110">
        <v>6.4435830384937631</v>
      </c>
      <c r="AH110">
        <v>6.4231388598169454</v>
      </c>
      <c r="AI110">
        <v>6.4002506767915595</v>
      </c>
      <c r="AJ110">
        <v>6.4269392506701184</v>
      </c>
      <c r="AK110">
        <v>6.4407168819441036</v>
      </c>
      <c r="AL110">
        <v>6.4418230774622529</v>
      </c>
      <c r="AM110">
        <v>6.4294986426137708</v>
      </c>
      <c r="AN110">
        <v>6.4049399619317526</v>
      </c>
      <c r="AO110">
        <v>6.4081606273779954</v>
      </c>
      <c r="AP110">
        <v>6.3925796941873116</v>
      </c>
      <c r="AQ110">
        <v>6.3626701153443461</v>
      </c>
      <c r="AR110">
        <v>6.3229845351641849</v>
      </c>
      <c r="AS110">
        <v>6.2781386658651446</v>
      </c>
      <c r="AT110">
        <v>6.2787316147839327</v>
      </c>
      <c r="AU110">
        <v>6.2630395100951244</v>
      </c>
      <c r="AV110">
        <v>6.2343578406381921</v>
      </c>
      <c r="AW110">
        <v>6.1957981139792304</v>
      </c>
      <c r="AX110">
        <v>6.1499458182850688</v>
      </c>
      <c r="AY110">
        <v>6.1511640553166718</v>
      </c>
      <c r="AZ110">
        <v>6.1403040827156605</v>
      </c>
      <c r="BA110">
        <v>6.1180763632151551</v>
      </c>
      <c r="BB110">
        <v>6.0840951477844838</v>
      </c>
      <c r="BC110">
        <v>6.0404715755397307</v>
      </c>
      <c r="BD110">
        <v>6.0359271651244377</v>
      </c>
      <c r="BE110">
        <v>6.0183505194507232</v>
      </c>
      <c r="BF110">
        <v>5.9929716458283018</v>
      </c>
      <c r="BG110">
        <v>5.9642579510512306</v>
      </c>
      <c r="BH110">
        <v>5.935946097723666</v>
      </c>
      <c r="BI110">
        <v>5.9540760027525774</v>
      </c>
      <c r="BJ110">
        <v>5.9661300620273563</v>
      </c>
      <c r="BK110">
        <v>5.9775360874033945</v>
      </c>
      <c r="BL110">
        <v>5.9946611177876692</v>
      </c>
      <c r="BM110">
        <v>6.021667359979503</v>
      </c>
    </row>
    <row r="111" spans="1:65" x14ac:dyDescent="0.2">
      <c r="A111" t="s">
        <v>472</v>
      </c>
      <c r="B111" t="s">
        <v>473</v>
      </c>
      <c r="C111" t="s">
        <v>260</v>
      </c>
      <c r="D111" t="s">
        <v>261</v>
      </c>
      <c r="E111">
        <v>6.2904991663971694</v>
      </c>
      <c r="F111">
        <v>6.289259758246823</v>
      </c>
      <c r="G111">
        <v>6.2635635773165266</v>
      </c>
      <c r="H111">
        <v>6.2210833133517314</v>
      </c>
      <c r="I111">
        <v>6.1700998821225967</v>
      </c>
      <c r="J111">
        <v>6.1156794285707692</v>
      </c>
      <c r="K111">
        <v>6.1498618432675629</v>
      </c>
      <c r="L111">
        <v>6.1697133757497786</v>
      </c>
      <c r="M111">
        <v>6.178264138334308</v>
      </c>
      <c r="N111">
        <v>6.1793605277191608</v>
      </c>
      <c r="O111">
        <v>6.1756075028106832</v>
      </c>
      <c r="P111">
        <v>6.2446092524258976</v>
      </c>
      <c r="Q111">
        <v>6.2960753445842244</v>
      </c>
      <c r="R111">
        <v>6.330862457380813</v>
      </c>
      <c r="S111">
        <v>6.3503811187242025</v>
      </c>
      <c r="T111">
        <v>6.3564201225393067</v>
      </c>
      <c r="U111">
        <v>6.4182044097927857</v>
      </c>
      <c r="V111">
        <v>6.4611673826204505</v>
      </c>
      <c r="W111">
        <v>6.4824487035596938</v>
      </c>
      <c r="X111">
        <v>6.4771534177984158</v>
      </c>
      <c r="Y111">
        <v>6.4453934800902264</v>
      </c>
      <c r="Z111">
        <v>6.4521085670584064</v>
      </c>
      <c r="AA111">
        <v>6.4340529130730779</v>
      </c>
      <c r="AB111">
        <v>6.3995423378857721</v>
      </c>
      <c r="AC111">
        <v>6.3570467989355883</v>
      </c>
      <c r="AD111">
        <v>6.3126316755624119</v>
      </c>
      <c r="AE111">
        <v>6.3162000821821263</v>
      </c>
      <c r="AF111">
        <v>6.3107100757278403</v>
      </c>
      <c r="AG111">
        <v>6.3035265326277292</v>
      </c>
      <c r="AH111">
        <v>6.302907509340276</v>
      </c>
      <c r="AI111">
        <v>6.3136261259755466</v>
      </c>
      <c r="AJ111">
        <v>6.3839507639635844</v>
      </c>
      <c r="AK111">
        <v>6.4557651785328272</v>
      </c>
      <c r="AL111">
        <v>6.5278837984837548</v>
      </c>
      <c r="AM111">
        <v>6.5981251011864233</v>
      </c>
      <c r="AN111">
        <v>6.6661578698232056</v>
      </c>
      <c r="AO111">
        <v>6.7967944494283765</v>
      </c>
      <c r="AP111">
        <v>6.9184422029610548</v>
      </c>
      <c r="AQ111">
        <v>7.0353732087734322</v>
      </c>
      <c r="AR111">
        <v>7.1527577478350164</v>
      </c>
      <c r="AS111">
        <v>7.2732166906740572</v>
      </c>
      <c r="AT111">
        <v>7.3490134282709381</v>
      </c>
      <c r="AU111">
        <v>7.3973184857770757</v>
      </c>
      <c r="AV111">
        <v>7.413016102040169</v>
      </c>
      <c r="AW111">
        <v>7.3950964712603149</v>
      </c>
      <c r="AX111">
        <v>7.349838356849725</v>
      </c>
      <c r="AY111">
        <v>7.4198677013654599</v>
      </c>
      <c r="AZ111">
        <v>7.4713469309338105</v>
      </c>
      <c r="BA111">
        <v>7.5033453036782678</v>
      </c>
      <c r="BB111">
        <v>7.5127038854586106</v>
      </c>
      <c r="BC111">
        <v>7.4951826462447277</v>
      </c>
      <c r="BD111">
        <v>7.5929622279365256</v>
      </c>
      <c r="BE111">
        <v>7.6831489941918063</v>
      </c>
      <c r="BF111">
        <v>7.7760643142164163</v>
      </c>
      <c r="BG111">
        <v>7.883944504957749</v>
      </c>
      <c r="BH111">
        <v>8.0151680854226299</v>
      </c>
      <c r="BI111">
        <v>8.2154838093195437</v>
      </c>
      <c r="BJ111">
        <v>8.4297962323670923</v>
      </c>
      <c r="BK111">
        <v>8.6655180079851242</v>
      </c>
      <c r="BL111">
        <v>8.9323694171450061</v>
      </c>
      <c r="BM111">
        <v>9.2365435385850514</v>
      </c>
    </row>
    <row r="112" spans="1:65" x14ac:dyDescent="0.2">
      <c r="A112" t="s">
        <v>474</v>
      </c>
      <c r="B112" t="s">
        <v>475</v>
      </c>
      <c r="C112" t="s">
        <v>260</v>
      </c>
      <c r="D112" t="s">
        <v>261</v>
      </c>
      <c r="E112">
        <v>5.4196227025551655</v>
      </c>
      <c r="F112">
        <v>5.4699819427793184</v>
      </c>
      <c r="G112">
        <v>5.4978456611372684</v>
      </c>
      <c r="H112">
        <v>5.5071253565910094</v>
      </c>
      <c r="I112">
        <v>5.5021770942946748</v>
      </c>
      <c r="J112">
        <v>5.4860427777764986</v>
      </c>
      <c r="K112">
        <v>5.5595120392877391</v>
      </c>
      <c r="L112">
        <v>5.6133072141699412</v>
      </c>
      <c r="M112">
        <v>5.6478706350052317</v>
      </c>
      <c r="N112">
        <v>5.6631206230421167</v>
      </c>
      <c r="O112">
        <v>5.6606269751473564</v>
      </c>
      <c r="P112">
        <v>5.73757441671785</v>
      </c>
      <c r="Q112">
        <v>5.7928314061612438</v>
      </c>
      <c r="R112">
        <v>5.8291366955067287</v>
      </c>
      <c r="S112">
        <v>5.8494086421875124</v>
      </c>
      <c r="T112">
        <v>5.8557897194528472</v>
      </c>
      <c r="U112">
        <v>5.9177594962511701</v>
      </c>
      <c r="V112">
        <v>5.957304446065641</v>
      </c>
      <c r="W112">
        <v>5.9773951500015441</v>
      </c>
      <c r="X112">
        <v>5.9802218352328769</v>
      </c>
      <c r="Y112">
        <v>5.9676933780793551</v>
      </c>
      <c r="Z112">
        <v>5.9970027778771566</v>
      </c>
      <c r="AA112">
        <v>6.0022313571915742</v>
      </c>
      <c r="AB112">
        <v>5.9878118770840585</v>
      </c>
      <c r="AC112">
        <v>5.9582719769853432</v>
      </c>
      <c r="AD112">
        <v>5.9168134849616392</v>
      </c>
      <c r="AE112">
        <v>5.9579666490412801</v>
      </c>
      <c r="AF112">
        <v>5.9836587200748683</v>
      </c>
      <c r="AG112">
        <v>5.995600727312973</v>
      </c>
      <c r="AH112">
        <v>5.9952242791661314</v>
      </c>
      <c r="AI112">
        <v>5.9840288955406766</v>
      </c>
      <c r="AJ112">
        <v>6.0216030014463637</v>
      </c>
      <c r="AK112">
        <v>6.0440076002379071</v>
      </c>
      <c r="AL112">
        <v>6.0537131200771217</v>
      </c>
      <c r="AM112">
        <v>6.0540123834782635</v>
      </c>
      <c r="AN112">
        <v>6.0481705893255837</v>
      </c>
      <c r="AO112">
        <v>6.0831704734249188</v>
      </c>
      <c r="AP112">
        <v>6.1033144988750037</v>
      </c>
      <c r="AQ112">
        <v>6.1106115263385972</v>
      </c>
      <c r="AR112">
        <v>6.1057919262201112</v>
      </c>
      <c r="AS112">
        <v>6.0896723137692952</v>
      </c>
      <c r="AT112">
        <v>6.1098926962877069</v>
      </c>
      <c r="AU112">
        <v>6.1146154881700925</v>
      </c>
      <c r="AV112">
        <v>6.1082754177390912</v>
      </c>
      <c r="AW112">
        <v>6.0950839695769501</v>
      </c>
      <c r="AX112">
        <v>6.0776895860333777</v>
      </c>
      <c r="AY112">
        <v>6.1080748903688775</v>
      </c>
      <c r="AZ112">
        <v>6.1285635643314169</v>
      </c>
      <c r="BA112">
        <v>6.1397178316491585</v>
      </c>
      <c r="BB112">
        <v>6.1413532791050347</v>
      </c>
      <c r="BC112">
        <v>6.1344191081558987</v>
      </c>
      <c r="BD112">
        <v>6.1594686881520451</v>
      </c>
      <c r="BE112">
        <v>6.1730504257186682</v>
      </c>
      <c r="BF112">
        <v>6.1782702603981852</v>
      </c>
      <c r="BG112">
        <v>6.178085588076792</v>
      </c>
      <c r="BH112">
        <v>6.1753073339645512</v>
      </c>
      <c r="BI112">
        <v>6.2004342666352503</v>
      </c>
      <c r="BJ112">
        <v>6.2199585179385704</v>
      </c>
      <c r="BK112">
        <v>6.2382694808268884</v>
      </c>
      <c r="BL112">
        <v>6.2603201221561564</v>
      </c>
      <c r="BM112">
        <v>6.2898325331412943</v>
      </c>
    </row>
    <row r="113" spans="1:65" x14ac:dyDescent="0.2">
      <c r="A113" t="s">
        <v>476</v>
      </c>
      <c r="B113" t="s">
        <v>477</v>
      </c>
      <c r="C113" t="s">
        <v>260</v>
      </c>
      <c r="D113" t="s">
        <v>261</v>
      </c>
    </row>
    <row r="114" spans="1:65" x14ac:dyDescent="0.2">
      <c r="A114" t="s">
        <v>478</v>
      </c>
      <c r="B114" t="s">
        <v>479</v>
      </c>
      <c r="C114" t="s">
        <v>260</v>
      </c>
      <c r="D114" t="s">
        <v>261</v>
      </c>
      <c r="E114">
        <v>5.3934607710245457</v>
      </c>
      <c r="F114">
        <v>5.518584667224653</v>
      </c>
      <c r="G114">
        <v>5.6449555678692862</v>
      </c>
      <c r="H114">
        <v>5.7529355987880084</v>
      </c>
      <c r="I114">
        <v>5.8180315696474345</v>
      </c>
      <c r="J114">
        <v>5.8309082324655277</v>
      </c>
      <c r="K114">
        <v>5.9111116909645744</v>
      </c>
      <c r="L114">
        <v>5.9432852688206212</v>
      </c>
      <c r="M114">
        <v>5.9438433618318323</v>
      </c>
      <c r="N114">
        <v>5.9337466646729808</v>
      </c>
      <c r="O114">
        <v>5.9240228797378673</v>
      </c>
      <c r="P114">
        <v>6.0025824804065655</v>
      </c>
      <c r="Q114">
        <v>6.0709331997005966</v>
      </c>
      <c r="R114">
        <v>6.1237748462179349</v>
      </c>
      <c r="S114">
        <v>6.1543310997989797</v>
      </c>
      <c r="T114">
        <v>6.1614306977426159</v>
      </c>
      <c r="U114">
        <v>6.2316404987506919</v>
      </c>
      <c r="V114">
        <v>6.2767216806428676</v>
      </c>
      <c r="W114">
        <v>6.3020325616762536</v>
      </c>
      <c r="X114">
        <v>6.3137948100451284</v>
      </c>
      <c r="Y114">
        <v>6.3164110225257124</v>
      </c>
      <c r="Z114">
        <v>6.3746815494473701</v>
      </c>
      <c r="AA114">
        <v>6.4148450481524479</v>
      </c>
      <c r="AB114">
        <v>6.4381337722380039</v>
      </c>
      <c r="AC114">
        <v>6.4460507547613055</v>
      </c>
      <c r="AD114">
        <v>6.4413803219407733</v>
      </c>
      <c r="AE114">
        <v>6.4928047475637367</v>
      </c>
      <c r="AF114">
        <v>6.523631534985344</v>
      </c>
      <c r="AG114">
        <v>6.5377067841223688</v>
      </c>
      <c r="AH114">
        <v>6.5396529076865964</v>
      </c>
      <c r="AI114">
        <v>6.5334561135067526</v>
      </c>
      <c r="AJ114">
        <v>6.613195844985456</v>
      </c>
      <c r="AK114">
        <v>6.6783086857967122</v>
      </c>
      <c r="AL114">
        <v>6.7299610954467139</v>
      </c>
      <c r="AM114">
        <v>6.7696995566153291</v>
      </c>
      <c r="AN114">
        <v>6.8001544023564815</v>
      </c>
      <c r="AO114">
        <v>6.8973293836904936</v>
      </c>
      <c r="AP114">
        <v>6.9788365690843932</v>
      </c>
      <c r="AQ114">
        <v>7.048203025922037</v>
      </c>
      <c r="AR114">
        <v>7.1098526989440236</v>
      </c>
      <c r="AS114">
        <v>7.1673543750023994</v>
      </c>
      <c r="AT114">
        <v>7.2734550356199499</v>
      </c>
      <c r="AU114">
        <v>7.3696778059536197</v>
      </c>
      <c r="AV114">
        <v>7.454075980168505</v>
      </c>
      <c r="AW114">
        <v>7.5233163944523991</v>
      </c>
      <c r="AX114">
        <v>7.5779169826299437</v>
      </c>
      <c r="AY114">
        <v>7.668194851833193</v>
      </c>
      <c r="AZ114">
        <v>7.7447151323702261</v>
      </c>
      <c r="BA114">
        <v>7.8111734066733884</v>
      </c>
      <c r="BB114">
        <v>7.8704196165310147</v>
      </c>
      <c r="BC114">
        <v>7.9264881434156553</v>
      </c>
      <c r="BD114">
        <v>8.0307326295612</v>
      </c>
      <c r="BE114">
        <v>8.1253704511233433</v>
      </c>
      <c r="BF114">
        <v>8.2258967153014186</v>
      </c>
      <c r="BG114">
        <v>8.3520295545764363</v>
      </c>
      <c r="BH114">
        <v>8.5142267070789028</v>
      </c>
      <c r="BI114">
        <v>8.7414102065870463</v>
      </c>
      <c r="BJ114">
        <v>8.9919993377127021</v>
      </c>
      <c r="BK114">
        <v>9.2560388669799689</v>
      </c>
      <c r="BL114">
        <v>9.5187483146846983</v>
      </c>
      <c r="BM114">
        <v>9.7730466401402722</v>
      </c>
    </row>
    <row r="115" spans="1:65" x14ac:dyDescent="0.2">
      <c r="A115" t="s">
        <v>480</v>
      </c>
      <c r="B115" t="s">
        <v>481</v>
      </c>
      <c r="C115" t="s">
        <v>260</v>
      </c>
      <c r="D115" t="s">
        <v>261</v>
      </c>
    </row>
    <row r="116" spans="1:65" x14ac:dyDescent="0.2">
      <c r="A116" t="s">
        <v>482</v>
      </c>
      <c r="B116" t="s">
        <v>483</v>
      </c>
      <c r="C116" t="s">
        <v>260</v>
      </c>
      <c r="D116" t="s">
        <v>261</v>
      </c>
      <c r="E116">
        <v>19.454065770125553</v>
      </c>
      <c r="F116">
        <v>19.490164359019417</v>
      </c>
      <c r="G116">
        <v>19.515372923486257</v>
      </c>
      <c r="H116">
        <v>19.513161481840488</v>
      </c>
      <c r="I116">
        <v>19.469209922843344</v>
      </c>
      <c r="J116">
        <v>19.381130727307166</v>
      </c>
      <c r="K116">
        <v>19.411418938071581</v>
      </c>
      <c r="L116">
        <v>19.41039226919742</v>
      </c>
      <c r="M116">
        <v>19.372777124604781</v>
      </c>
      <c r="N116">
        <v>19.295450781223021</v>
      </c>
      <c r="O116">
        <v>19.181993073365895</v>
      </c>
      <c r="P116">
        <v>19.015845822940825</v>
      </c>
      <c r="Q116">
        <v>18.814110780273303</v>
      </c>
      <c r="R116">
        <v>18.607702160494682</v>
      </c>
      <c r="S116">
        <v>18.432852764218413</v>
      </c>
      <c r="T116">
        <v>18.303363775901353</v>
      </c>
      <c r="U116">
        <v>18.328348948249747</v>
      </c>
      <c r="V116">
        <v>18.364083615151461</v>
      </c>
      <c r="W116">
        <v>18.381708638728664</v>
      </c>
      <c r="X116">
        <v>18.341528812920128</v>
      </c>
      <c r="Y116">
        <v>18.223081696276157</v>
      </c>
      <c r="Z116">
        <v>18.294013300496246</v>
      </c>
      <c r="AA116">
        <v>18.294310666671862</v>
      </c>
      <c r="AB116">
        <v>18.245848537522512</v>
      </c>
      <c r="AC116">
        <v>18.176966075457397</v>
      </c>
      <c r="AD116">
        <v>18.100220251205428</v>
      </c>
      <c r="AE116">
        <v>18.194485047058958</v>
      </c>
      <c r="AF116">
        <v>18.273288230656288</v>
      </c>
      <c r="AG116">
        <v>18.314875857565198</v>
      </c>
      <c r="AH116">
        <v>18.28981963820727</v>
      </c>
      <c r="AI116">
        <v>18.186764021285949</v>
      </c>
      <c r="AJ116">
        <v>17.958572589258818</v>
      </c>
      <c r="AK116">
        <v>17.673483275109973</v>
      </c>
      <c r="AL116">
        <v>17.357843950404646</v>
      </c>
      <c r="AM116">
        <v>17.044196722109401</v>
      </c>
      <c r="AN116">
        <v>16.753665695418601</v>
      </c>
      <c r="AO116">
        <v>16.425825185065897</v>
      </c>
      <c r="AP116">
        <v>16.121508662618787</v>
      </c>
      <c r="AQ116">
        <v>15.853559943769721</v>
      </c>
      <c r="AR116">
        <v>15.634891096416457</v>
      </c>
      <c r="AS116">
        <v>15.473056492898539</v>
      </c>
      <c r="AT116">
        <v>15.325479749895084</v>
      </c>
      <c r="AU116">
        <v>15.228043389821492</v>
      </c>
      <c r="AV116">
        <v>15.17577549825063</v>
      </c>
      <c r="AW116">
        <v>15.159188424724867</v>
      </c>
      <c r="AX116">
        <v>15.173424242340133</v>
      </c>
      <c r="AY116">
        <v>15.304145168706754</v>
      </c>
      <c r="AZ116">
        <v>15.445043261136956</v>
      </c>
      <c r="BA116">
        <v>15.615689372433527</v>
      </c>
      <c r="BB116">
        <v>15.843458023668175</v>
      </c>
      <c r="BC116">
        <v>16.14250810954713</v>
      </c>
      <c r="BD116">
        <v>16.734476640276863</v>
      </c>
      <c r="BE116">
        <v>17.391097010277175</v>
      </c>
      <c r="BF116">
        <v>18.0986594200422</v>
      </c>
      <c r="BG116">
        <v>18.832566926075238</v>
      </c>
      <c r="BH116">
        <v>19.577315832492697</v>
      </c>
      <c r="BI116">
        <v>20.196899841839215</v>
      </c>
      <c r="BJ116">
        <v>20.814664577881771</v>
      </c>
      <c r="BK116">
        <v>21.421701783776957</v>
      </c>
      <c r="BL116">
        <v>22.007641492097918</v>
      </c>
      <c r="BM116">
        <v>22.570047063294442</v>
      </c>
    </row>
    <row r="117" spans="1:65" x14ac:dyDescent="0.2">
      <c r="A117" t="s">
        <v>484</v>
      </c>
      <c r="B117" t="s">
        <v>485</v>
      </c>
      <c r="C117" t="s">
        <v>260</v>
      </c>
      <c r="D117" t="s">
        <v>261</v>
      </c>
      <c r="E117">
        <v>7.5365920433959799</v>
      </c>
      <c r="F117">
        <v>7.4512684664713262</v>
      </c>
      <c r="G117">
        <v>7.329505679127907</v>
      </c>
      <c r="H117">
        <v>7.1773525881499021</v>
      </c>
      <c r="I117">
        <v>7.0014521915595447</v>
      </c>
      <c r="J117">
        <v>6.8069825723821937</v>
      </c>
      <c r="K117">
        <v>6.7513662860365944</v>
      </c>
      <c r="L117">
        <v>6.6658054771068498</v>
      </c>
      <c r="M117">
        <v>6.5554568274982055</v>
      </c>
      <c r="N117">
        <v>6.42720959547687</v>
      </c>
      <c r="O117">
        <v>6.2863945110476456</v>
      </c>
      <c r="P117">
        <v>6.2627992658683382</v>
      </c>
      <c r="Q117">
        <v>6.2206735331267948</v>
      </c>
      <c r="R117">
        <v>6.1569370254043454</v>
      </c>
      <c r="S117">
        <v>6.0661967090847728</v>
      </c>
      <c r="T117">
        <v>5.9488731257455942</v>
      </c>
      <c r="U117">
        <v>5.8989756113365353</v>
      </c>
      <c r="V117">
        <v>5.8254823168285963</v>
      </c>
      <c r="W117">
        <v>5.7357137367663231</v>
      </c>
      <c r="X117">
        <v>5.6383217818093305</v>
      </c>
      <c r="Y117">
        <v>5.542132145936133</v>
      </c>
      <c r="Z117">
        <v>5.5442985456927589</v>
      </c>
      <c r="AA117">
        <v>5.5284019143267855</v>
      </c>
      <c r="AB117">
        <v>5.5111642902273505</v>
      </c>
      <c r="AC117">
        <v>5.5210146402365829</v>
      </c>
      <c r="AD117">
        <v>5.5775123251118917</v>
      </c>
      <c r="AE117">
        <v>5.7498222644580892</v>
      </c>
      <c r="AF117">
        <v>5.9438858488698312</v>
      </c>
      <c r="AG117">
        <v>6.1361600649635086</v>
      </c>
      <c r="AH117">
        <v>6.3014256307835748</v>
      </c>
      <c r="AI117">
        <v>6.4325800876336912</v>
      </c>
      <c r="AJ117">
        <v>6.5805406537012434</v>
      </c>
      <c r="AK117">
        <v>6.6995329600622879</v>
      </c>
      <c r="AL117">
        <v>6.7972132485060817</v>
      </c>
      <c r="AM117">
        <v>6.8819658073456704</v>
      </c>
      <c r="AN117">
        <v>6.9574450305748323</v>
      </c>
      <c r="AO117">
        <v>7.0156063157978554</v>
      </c>
      <c r="AP117">
        <v>7.0606132520336136</v>
      </c>
      <c r="AQ117">
        <v>7.0919780952526938</v>
      </c>
      <c r="AR117">
        <v>7.1066898059361128</v>
      </c>
      <c r="AS117">
        <v>7.1047379658285799</v>
      </c>
      <c r="AT117">
        <v>7.0895382451064819</v>
      </c>
      <c r="AU117">
        <v>7.0660156748559828</v>
      </c>
      <c r="AV117">
        <v>7.0376525948083701</v>
      </c>
      <c r="AW117">
        <v>7.0048411175900123</v>
      </c>
      <c r="AX117">
        <v>6.969046237451014</v>
      </c>
      <c r="AY117">
        <v>6.9889626224932639</v>
      </c>
      <c r="AZ117">
        <v>7.0184929882708076</v>
      </c>
      <c r="BA117">
        <v>7.0685741448370099</v>
      </c>
      <c r="BB117">
        <v>7.1507759498837462</v>
      </c>
      <c r="BC117">
        <v>7.2698761322483669</v>
      </c>
      <c r="BD117">
        <v>7.4081439331334265</v>
      </c>
      <c r="BE117">
        <v>7.571529762026401</v>
      </c>
      <c r="BF117">
        <v>7.763657271025652</v>
      </c>
      <c r="BG117">
        <v>7.9911870764947786</v>
      </c>
      <c r="BH117">
        <v>8.2599051852889094</v>
      </c>
      <c r="BI117">
        <v>8.4430420074382333</v>
      </c>
      <c r="BJ117">
        <v>8.6621804256505239</v>
      </c>
      <c r="BK117">
        <v>8.9193464627185772</v>
      </c>
      <c r="BL117">
        <v>9.2170096541486313</v>
      </c>
      <c r="BM117">
        <v>9.5563597730757674</v>
      </c>
    </row>
    <row r="118" spans="1:65" x14ac:dyDescent="0.2">
      <c r="A118" t="s">
        <v>486</v>
      </c>
      <c r="B118" t="s">
        <v>487</v>
      </c>
      <c r="C118" t="s">
        <v>260</v>
      </c>
      <c r="D118" t="s">
        <v>261</v>
      </c>
      <c r="E118">
        <v>5.6154222677773449</v>
      </c>
      <c r="F118">
        <v>5.9063368863985017</v>
      </c>
      <c r="G118">
        <v>6.1912951322067107</v>
      </c>
      <c r="H118">
        <v>6.4648243518930224</v>
      </c>
      <c r="I118">
        <v>6.7158797291223316</v>
      </c>
      <c r="J118">
        <v>6.9362109324852534</v>
      </c>
      <c r="K118">
        <v>7.1761019505740595</v>
      </c>
      <c r="L118">
        <v>7.3704785777487309</v>
      </c>
      <c r="M118">
        <v>7.5300186905574744</v>
      </c>
      <c r="N118">
        <v>7.6733157842793052</v>
      </c>
      <c r="O118">
        <v>7.8119998783272342</v>
      </c>
      <c r="P118">
        <v>7.9736120468507368</v>
      </c>
      <c r="Q118">
        <v>8.1209362505356104</v>
      </c>
      <c r="R118">
        <v>8.2485260833724148</v>
      </c>
      <c r="S118">
        <v>8.3454569102436551</v>
      </c>
      <c r="T118">
        <v>8.4062707771500769</v>
      </c>
      <c r="U118">
        <v>8.4668911305418053</v>
      </c>
      <c r="V118">
        <v>8.4866922164523473</v>
      </c>
      <c r="W118">
        <v>8.4694480542837951</v>
      </c>
      <c r="X118">
        <v>8.4193019802071749</v>
      </c>
      <c r="Y118">
        <v>8.3400339691262761</v>
      </c>
      <c r="Z118">
        <v>8.3472990816367876</v>
      </c>
      <c r="AA118">
        <v>8.3212783107424411</v>
      </c>
      <c r="AB118">
        <v>8.2638774877759946</v>
      </c>
      <c r="AC118">
        <v>8.17681659871511</v>
      </c>
      <c r="AD118">
        <v>8.0631360492920088</v>
      </c>
      <c r="AE118">
        <v>8.0176558253770036</v>
      </c>
      <c r="AF118">
        <v>7.9434394841818632</v>
      </c>
      <c r="AG118">
        <v>7.8452056616055215</v>
      </c>
      <c r="AH118">
        <v>7.7285361234659451</v>
      </c>
      <c r="AI118">
        <v>7.5985644703564486</v>
      </c>
      <c r="AJ118">
        <v>7.4569237637039461</v>
      </c>
      <c r="AK118">
        <v>7.3084378365086593</v>
      </c>
      <c r="AL118">
        <v>7.1604823721080182</v>
      </c>
      <c r="AM118">
        <v>7.0209933106435498</v>
      </c>
      <c r="AN118">
        <v>6.8945449263447838</v>
      </c>
      <c r="AO118">
        <v>6.8018318791927559</v>
      </c>
      <c r="AP118">
        <v>6.7156501637306532</v>
      </c>
      <c r="AQ118">
        <v>6.6352591224651372</v>
      </c>
      <c r="AR118">
        <v>6.5589404980135075</v>
      </c>
      <c r="AS118">
        <v>6.4865469669768112</v>
      </c>
      <c r="AT118">
        <v>6.4328360124870452</v>
      </c>
      <c r="AU118">
        <v>6.3706828022175106</v>
      </c>
      <c r="AV118">
        <v>6.3057732750319868</v>
      </c>
      <c r="AW118">
        <v>6.2449012627255263</v>
      </c>
      <c r="AX118">
        <v>6.191006075648418</v>
      </c>
      <c r="AY118">
        <v>6.2108837665621763</v>
      </c>
      <c r="AZ118">
        <v>6.231668367034807</v>
      </c>
      <c r="BA118">
        <v>6.2371350834677042</v>
      </c>
      <c r="BB118">
        <v>6.2042573534936754</v>
      </c>
      <c r="BC118">
        <v>6.125195306488167</v>
      </c>
      <c r="BD118">
        <v>5.9492945667701305</v>
      </c>
      <c r="BE118">
        <v>5.7475382668635113</v>
      </c>
      <c r="BF118">
        <v>5.5604069915717282</v>
      </c>
      <c r="BG118">
        <v>5.4351044036906719</v>
      </c>
      <c r="BH118">
        <v>5.3895776598515317</v>
      </c>
      <c r="BI118">
        <v>5.4563449878664798</v>
      </c>
      <c r="BJ118">
        <v>5.5718323587684466</v>
      </c>
      <c r="BK118">
        <v>5.7018507081498973</v>
      </c>
      <c r="BL118">
        <v>5.8014701913380069</v>
      </c>
      <c r="BM118">
        <v>5.8506516173632468</v>
      </c>
    </row>
    <row r="119" spans="1:65" x14ac:dyDescent="0.2">
      <c r="A119" t="s">
        <v>488</v>
      </c>
      <c r="B119" t="s">
        <v>489</v>
      </c>
      <c r="C119" t="s">
        <v>260</v>
      </c>
      <c r="D119" t="s">
        <v>261</v>
      </c>
      <c r="E119">
        <v>14.102768849939112</v>
      </c>
      <c r="F119">
        <v>14.295684655460533</v>
      </c>
      <c r="G119">
        <v>14.446817351642299</v>
      </c>
      <c r="H119">
        <v>14.558492928488089</v>
      </c>
      <c r="I119">
        <v>14.659573874468737</v>
      </c>
      <c r="J119">
        <v>14.756787794274464</v>
      </c>
      <c r="K119">
        <v>14.842535860381201</v>
      </c>
      <c r="L119">
        <v>14.903930283834388</v>
      </c>
      <c r="M119">
        <v>14.942065058793236</v>
      </c>
      <c r="N119">
        <v>14.962778946656865</v>
      </c>
      <c r="O119">
        <v>14.966355545908399</v>
      </c>
      <c r="P119">
        <v>15.0144227213333</v>
      </c>
      <c r="Q119">
        <v>15.041657284395408</v>
      </c>
      <c r="R119">
        <v>15.055937563923024</v>
      </c>
      <c r="S119">
        <v>15.05986962752924</v>
      </c>
      <c r="T119">
        <v>15.072225324900757</v>
      </c>
      <c r="U119">
        <v>15.205660685882474</v>
      </c>
      <c r="V119">
        <v>15.34243763698605</v>
      </c>
      <c r="W119">
        <v>15.478796021409844</v>
      </c>
      <c r="X119">
        <v>15.614381779667042</v>
      </c>
      <c r="Y119">
        <v>15.75396158799485</v>
      </c>
      <c r="Z119">
        <v>15.790053650507236</v>
      </c>
      <c r="AA119">
        <v>15.820088980382332</v>
      </c>
      <c r="AB119">
        <v>15.853739818974367</v>
      </c>
      <c r="AC119">
        <v>15.898670560916727</v>
      </c>
      <c r="AD119">
        <v>15.967064796433103</v>
      </c>
      <c r="AE119">
        <v>16.068389292898036</v>
      </c>
      <c r="AF119">
        <v>16.179173583153663</v>
      </c>
      <c r="AG119">
        <v>16.296522917278022</v>
      </c>
      <c r="AH119">
        <v>16.424677929396712</v>
      </c>
      <c r="AI119">
        <v>16.565699658703075</v>
      </c>
      <c r="AJ119">
        <v>16.75268130822549</v>
      </c>
      <c r="AK119">
        <v>16.938180520021419</v>
      </c>
      <c r="AL119">
        <v>17.127934874234413</v>
      </c>
      <c r="AM119">
        <v>17.310885069566233</v>
      </c>
      <c r="AN119">
        <v>17.483496815582726</v>
      </c>
      <c r="AO119">
        <v>17.578526622228896</v>
      </c>
      <c r="AP119">
        <v>17.664201876592873</v>
      </c>
      <c r="AQ119">
        <v>17.742426120168094</v>
      </c>
      <c r="AR119">
        <v>17.795439797225722</v>
      </c>
      <c r="AS119">
        <v>17.810012710916659</v>
      </c>
      <c r="AT119">
        <v>17.843048942650025</v>
      </c>
      <c r="AU119">
        <v>17.842070662085931</v>
      </c>
      <c r="AV119">
        <v>17.83026008704611</v>
      </c>
      <c r="AW119">
        <v>17.840373145581896</v>
      </c>
      <c r="AX119">
        <v>17.888594489455226</v>
      </c>
      <c r="AY119">
        <v>17.782313533270759</v>
      </c>
      <c r="AZ119">
        <v>17.704451782400156</v>
      </c>
      <c r="BA119">
        <v>17.676800995212425</v>
      </c>
      <c r="BB119">
        <v>17.725708667868261</v>
      </c>
      <c r="BC119">
        <v>17.865381465971037</v>
      </c>
      <c r="BD119">
        <v>18.307262543691774</v>
      </c>
      <c r="BE119">
        <v>18.836180932680229</v>
      </c>
      <c r="BF119">
        <v>19.439943920114018</v>
      </c>
      <c r="BG119">
        <v>20.096620139029742</v>
      </c>
      <c r="BH119">
        <v>20.787361167112643</v>
      </c>
      <c r="BI119">
        <v>21.383644948748856</v>
      </c>
      <c r="BJ119">
        <v>21.995133603886014</v>
      </c>
      <c r="BK119">
        <v>22.631763833413565</v>
      </c>
      <c r="BL119">
        <v>23.314818361744237</v>
      </c>
      <c r="BM119">
        <v>24.050973290701531</v>
      </c>
    </row>
    <row r="120" spans="1:65" x14ac:dyDescent="0.2">
      <c r="A120" t="s">
        <v>490</v>
      </c>
      <c r="B120" t="s">
        <v>491</v>
      </c>
      <c r="C120" t="s">
        <v>260</v>
      </c>
      <c r="D120" t="s">
        <v>261</v>
      </c>
      <c r="E120">
        <v>7.9056566779913791</v>
      </c>
      <c r="F120">
        <v>8.1578058690885449</v>
      </c>
      <c r="G120">
        <v>8.4392210543662962</v>
      </c>
      <c r="H120">
        <v>8.741400358655314</v>
      </c>
      <c r="I120">
        <v>9.054977876941301</v>
      </c>
      <c r="J120">
        <v>9.3769786412274954</v>
      </c>
      <c r="K120">
        <v>9.6155754079378664</v>
      </c>
      <c r="L120">
        <v>9.8430285904599426</v>
      </c>
      <c r="M120">
        <v>10.079543100642145</v>
      </c>
      <c r="N120">
        <v>10.350726087066223</v>
      </c>
      <c r="O120">
        <v>10.670750945698057</v>
      </c>
      <c r="P120">
        <v>11.046586787867019</v>
      </c>
      <c r="Q120">
        <v>11.451557577989043</v>
      </c>
      <c r="R120">
        <v>11.885710526049415</v>
      </c>
      <c r="S120">
        <v>12.349029270240877</v>
      </c>
      <c r="T120">
        <v>12.837800848108374</v>
      </c>
      <c r="U120">
        <v>13.279195248292735</v>
      </c>
      <c r="V120">
        <v>13.743573668888393</v>
      </c>
      <c r="W120">
        <v>14.193018666243287</v>
      </c>
      <c r="X120">
        <v>14.572657156261529</v>
      </c>
      <c r="Y120">
        <v>14.855284109928624</v>
      </c>
      <c r="Z120">
        <v>14.939377507862488</v>
      </c>
      <c r="AA120">
        <v>14.914707228543753</v>
      </c>
      <c r="AB120">
        <v>14.831370720337885</v>
      </c>
      <c r="AC120">
        <v>14.756222859601911</v>
      </c>
      <c r="AD120">
        <v>14.724484334040291</v>
      </c>
      <c r="AE120">
        <v>14.74594982430826</v>
      </c>
      <c r="AF120">
        <v>14.794491946400406</v>
      </c>
      <c r="AG120">
        <v>14.853514184898531</v>
      </c>
      <c r="AH120">
        <v>14.898897957802342</v>
      </c>
      <c r="AI120">
        <v>14.921376191087749</v>
      </c>
      <c r="AJ120">
        <v>15.067486403373263</v>
      </c>
      <c r="AK120">
        <v>15.238547223068476</v>
      </c>
      <c r="AL120">
        <v>15.437260810654349</v>
      </c>
      <c r="AM120">
        <v>15.674221351830109</v>
      </c>
      <c r="AN120">
        <v>15.958014865857095</v>
      </c>
      <c r="AO120">
        <v>15.978477212158012</v>
      </c>
      <c r="AP120">
        <v>16.016999712128566</v>
      </c>
      <c r="AQ120">
        <v>16.069696014885391</v>
      </c>
      <c r="AR120">
        <v>16.131392916453333</v>
      </c>
      <c r="AS120">
        <v>16.204337893677828</v>
      </c>
      <c r="AT120">
        <v>16.193352459014339</v>
      </c>
      <c r="AU120">
        <v>16.182170376086916</v>
      </c>
      <c r="AV120">
        <v>16.170972557622633</v>
      </c>
      <c r="AW120">
        <v>16.154202646338351</v>
      </c>
      <c r="AX120">
        <v>16.134258248470992</v>
      </c>
      <c r="AY120">
        <v>16.158631886153827</v>
      </c>
      <c r="AZ120">
        <v>16.18751014830881</v>
      </c>
      <c r="BA120">
        <v>16.264326640495323</v>
      </c>
      <c r="BB120">
        <v>16.448276482487231</v>
      </c>
      <c r="BC120">
        <v>16.774835914001184</v>
      </c>
      <c r="BD120">
        <v>16.976950648971176</v>
      </c>
      <c r="BE120">
        <v>17.263844048097202</v>
      </c>
      <c r="BF120">
        <v>17.621092131894226</v>
      </c>
      <c r="BG120">
        <v>18.018056542000963</v>
      </c>
      <c r="BH120">
        <v>18.43014618949919</v>
      </c>
      <c r="BI120">
        <v>18.927979473902909</v>
      </c>
      <c r="BJ120">
        <v>19.435538394049836</v>
      </c>
      <c r="BK120">
        <v>19.929176803979644</v>
      </c>
      <c r="BL120">
        <v>20.379795448524089</v>
      </c>
      <c r="BM120">
        <v>20.774652490304586</v>
      </c>
    </row>
    <row r="121" spans="1:65" x14ac:dyDescent="0.2">
      <c r="A121" t="s">
        <v>492</v>
      </c>
      <c r="B121" t="s">
        <v>493</v>
      </c>
      <c r="C121" t="s">
        <v>260</v>
      </c>
      <c r="D121" t="s">
        <v>261</v>
      </c>
      <c r="E121">
        <v>14.557603780954345</v>
      </c>
      <c r="F121">
        <v>14.775916930903854</v>
      </c>
      <c r="G121">
        <v>14.97826514403075</v>
      </c>
      <c r="H121">
        <v>15.175660541409163</v>
      </c>
      <c r="I121">
        <v>15.382538967095538</v>
      </c>
      <c r="J121">
        <v>15.610980345279252</v>
      </c>
      <c r="K121">
        <v>15.91795879908123</v>
      </c>
      <c r="L121">
        <v>16.236124504398184</v>
      </c>
      <c r="M121">
        <v>16.574686156872513</v>
      </c>
      <c r="N121">
        <v>16.93922980059407</v>
      </c>
      <c r="O121">
        <v>17.329684178025527</v>
      </c>
      <c r="P121">
        <v>17.711517178112103</v>
      </c>
      <c r="Q121">
        <v>18.070655986058213</v>
      </c>
      <c r="R121">
        <v>18.418907120966985</v>
      </c>
      <c r="S121">
        <v>18.773800234481516</v>
      </c>
      <c r="T121">
        <v>19.141547204160307</v>
      </c>
      <c r="U121">
        <v>19.57448156089772</v>
      </c>
      <c r="V121">
        <v>20.025297190526025</v>
      </c>
      <c r="W121">
        <v>20.420967264382845</v>
      </c>
      <c r="X121">
        <v>20.649194484412053</v>
      </c>
      <c r="Y121">
        <v>20.657122001207163</v>
      </c>
      <c r="Z121">
        <v>20.540390901962418</v>
      </c>
      <c r="AA121">
        <v>20.21025784493807</v>
      </c>
      <c r="AB121">
        <v>19.80301822971461</v>
      </c>
      <c r="AC121">
        <v>19.50371302157977</v>
      </c>
      <c r="AD121">
        <v>19.412428661493635</v>
      </c>
      <c r="AE121">
        <v>19.677408119640528</v>
      </c>
      <c r="AF121">
        <v>20.104769977438952</v>
      </c>
      <c r="AG121">
        <v>20.633714019433793</v>
      </c>
      <c r="AH121">
        <v>21.169654767070988</v>
      </c>
      <c r="AI121">
        <v>21.659731396816369</v>
      </c>
      <c r="AJ121">
        <v>22.203552676825481</v>
      </c>
      <c r="AK121">
        <v>22.718316706957097</v>
      </c>
      <c r="AL121">
        <v>23.21352327672539</v>
      </c>
      <c r="AM121">
        <v>23.703930922934909</v>
      </c>
      <c r="AN121">
        <v>24.199782156144188</v>
      </c>
      <c r="AO121">
        <v>24.7725771803937</v>
      </c>
      <c r="AP121">
        <v>25.330207384123089</v>
      </c>
      <c r="AQ121">
        <v>25.892127612951011</v>
      </c>
      <c r="AR121">
        <v>26.486673099329387</v>
      </c>
      <c r="AS121">
        <v>27.132196017581133</v>
      </c>
      <c r="AT121">
        <v>27.657131507432066</v>
      </c>
      <c r="AU121">
        <v>28.218789017680983</v>
      </c>
      <c r="AV121">
        <v>28.781616603972545</v>
      </c>
      <c r="AW121">
        <v>29.287843816871963</v>
      </c>
      <c r="AX121">
        <v>29.709497897594346</v>
      </c>
      <c r="AY121">
        <v>30.081743975761487</v>
      </c>
      <c r="AZ121">
        <v>30.338055528722389</v>
      </c>
      <c r="BA121">
        <v>30.541611692450328</v>
      </c>
      <c r="BB121">
        <v>30.800202832646466</v>
      </c>
      <c r="BC121">
        <v>31.188695592662469</v>
      </c>
      <c r="BD121">
        <v>31.658334295293365</v>
      </c>
      <c r="BE121">
        <v>32.239461867376498</v>
      </c>
      <c r="BF121">
        <v>32.889944560572943</v>
      </c>
      <c r="BG121">
        <v>33.530427532367781</v>
      </c>
      <c r="BH121">
        <v>34.115660841875595</v>
      </c>
      <c r="BI121">
        <v>34.65507627595543</v>
      </c>
      <c r="BJ121">
        <v>35.141903611295859</v>
      </c>
      <c r="BK121">
        <v>35.594434525286019</v>
      </c>
      <c r="BL121">
        <v>36.057195443210382</v>
      </c>
      <c r="BM121">
        <v>36.574470313570949</v>
      </c>
    </row>
    <row r="122" spans="1:65" x14ac:dyDescent="0.2">
      <c r="A122" t="s">
        <v>494</v>
      </c>
      <c r="B122" t="s">
        <v>495</v>
      </c>
      <c r="C122" t="s">
        <v>260</v>
      </c>
      <c r="D122" t="s">
        <v>261</v>
      </c>
      <c r="E122">
        <v>7.9967783154803973</v>
      </c>
      <c r="F122">
        <v>8.4665378733723635</v>
      </c>
      <c r="G122">
        <v>8.979654827092503</v>
      </c>
      <c r="H122">
        <v>9.4932721626989682</v>
      </c>
      <c r="I122">
        <v>9.9993670162143786</v>
      </c>
      <c r="J122">
        <v>10.529306678760312</v>
      </c>
      <c r="K122">
        <v>10.733342673357654</v>
      </c>
      <c r="L122">
        <v>10.965395367765451</v>
      </c>
      <c r="M122">
        <v>11.212337997238258</v>
      </c>
      <c r="N122">
        <v>11.454660669438885</v>
      </c>
      <c r="O122">
        <v>11.677566657637088</v>
      </c>
      <c r="P122">
        <v>11.783649606427801</v>
      </c>
      <c r="Q122">
        <v>11.855250191379028</v>
      </c>
      <c r="R122">
        <v>11.882531047557043</v>
      </c>
      <c r="S122">
        <v>11.857986600397817</v>
      </c>
      <c r="T122">
        <v>11.78314936979892</v>
      </c>
      <c r="U122">
        <v>11.930695727892408</v>
      </c>
      <c r="V122">
        <v>12.078076546509767</v>
      </c>
      <c r="W122">
        <v>12.241675168018729</v>
      </c>
      <c r="X122">
        <v>12.426133852002476</v>
      </c>
      <c r="Y122">
        <v>12.614680285917895</v>
      </c>
      <c r="Z122">
        <v>12.615428148425123</v>
      </c>
      <c r="AA122">
        <v>12.583125579241939</v>
      </c>
      <c r="AB122">
        <v>12.526582270376005</v>
      </c>
      <c r="AC122">
        <v>12.453292634920238</v>
      </c>
      <c r="AD122">
        <v>12.36793247914402</v>
      </c>
      <c r="AE122">
        <v>12.345127360169664</v>
      </c>
      <c r="AF122">
        <v>12.347264502335834</v>
      </c>
      <c r="AG122">
        <v>12.381250561042521</v>
      </c>
      <c r="AH122">
        <v>12.452424382084953</v>
      </c>
      <c r="AI122">
        <v>12.559521982536173</v>
      </c>
      <c r="AJ122">
        <v>12.550978893295211</v>
      </c>
      <c r="AK122">
        <v>12.54549939033075</v>
      </c>
      <c r="AL122">
        <v>12.536052711740217</v>
      </c>
      <c r="AM122">
        <v>12.512153704069831</v>
      </c>
      <c r="AN122">
        <v>12.470689249965281</v>
      </c>
      <c r="AO122">
        <v>12.55051551690396</v>
      </c>
      <c r="AP122">
        <v>12.643298411238717</v>
      </c>
      <c r="AQ122">
        <v>12.753297840438654</v>
      </c>
      <c r="AR122">
        <v>12.879293071253134</v>
      </c>
      <c r="AS122">
        <v>13.012805631717308</v>
      </c>
      <c r="AT122">
        <v>12.957447757421988</v>
      </c>
      <c r="AU122">
        <v>12.896564670546272</v>
      </c>
      <c r="AV122">
        <v>12.841928728261479</v>
      </c>
      <c r="AW122">
        <v>12.806107664035546</v>
      </c>
      <c r="AX122">
        <v>12.795443177285643</v>
      </c>
      <c r="AY122">
        <v>12.77279703145712</v>
      </c>
      <c r="AZ122">
        <v>12.750845559708379</v>
      </c>
      <c r="BA122">
        <v>12.727358039375749</v>
      </c>
      <c r="BB122">
        <v>12.711338637365724</v>
      </c>
      <c r="BC122">
        <v>12.724831757427349</v>
      </c>
      <c r="BD122">
        <v>12.686471252693119</v>
      </c>
      <c r="BE122">
        <v>12.673336966098592</v>
      </c>
      <c r="BF122">
        <v>12.679475542054597</v>
      </c>
      <c r="BG122">
        <v>12.697044824104637</v>
      </c>
      <c r="BH122">
        <v>12.723399084193678</v>
      </c>
      <c r="BI122">
        <v>12.81860350623476</v>
      </c>
      <c r="BJ122">
        <v>12.918733560246451</v>
      </c>
      <c r="BK122">
        <v>13.041117286152023</v>
      </c>
      <c r="BL122">
        <v>13.209286677328889</v>
      </c>
      <c r="BM122">
        <v>13.435775118572128</v>
      </c>
    </row>
    <row r="123" spans="1:65" x14ac:dyDescent="0.2">
      <c r="A123" t="s">
        <v>496</v>
      </c>
      <c r="B123" t="s">
        <v>497</v>
      </c>
      <c r="C123" t="s">
        <v>260</v>
      </c>
      <c r="D123" t="s">
        <v>261</v>
      </c>
      <c r="E123">
        <v>8.1693703534126811</v>
      </c>
      <c r="F123">
        <v>7.9991068411619768</v>
      </c>
      <c r="G123">
        <v>7.8083659836057748</v>
      </c>
      <c r="H123">
        <v>7.6167234670800292</v>
      </c>
      <c r="I123">
        <v>7.4329908351938423</v>
      </c>
      <c r="J123">
        <v>7.2603596976223201</v>
      </c>
      <c r="K123">
        <v>7.0057140728831389</v>
      </c>
      <c r="L123">
        <v>6.7922487142722225</v>
      </c>
      <c r="M123">
        <v>6.6220829199719109</v>
      </c>
      <c r="N123">
        <v>6.493928550048075</v>
      </c>
      <c r="O123">
        <v>6.4044930954725539</v>
      </c>
      <c r="P123">
        <v>6.3711820118135307</v>
      </c>
      <c r="Q123">
        <v>6.32563630032866</v>
      </c>
      <c r="R123">
        <v>6.2667325566160077</v>
      </c>
      <c r="S123">
        <v>6.1952250222086152</v>
      </c>
      <c r="T123">
        <v>6.1154980570857846</v>
      </c>
      <c r="U123">
        <v>6.3040843621895926</v>
      </c>
      <c r="V123">
        <v>6.4526310785758421</v>
      </c>
      <c r="W123">
        <v>6.5577782823789548</v>
      </c>
      <c r="X123">
        <v>6.6230358186902594</v>
      </c>
      <c r="Y123">
        <v>6.6556255296405293</v>
      </c>
      <c r="Z123">
        <v>6.7821162614813728</v>
      </c>
      <c r="AA123">
        <v>6.8992604050853199</v>
      </c>
      <c r="AB123">
        <v>6.994214316489197</v>
      </c>
      <c r="AC123">
        <v>7.0736521530563516</v>
      </c>
      <c r="AD123">
        <v>7.1515772393402441</v>
      </c>
      <c r="AE123">
        <v>6.9329139914567115</v>
      </c>
      <c r="AF123">
        <v>6.7388519977130663</v>
      </c>
      <c r="AG123">
        <v>6.5649999086095869</v>
      </c>
      <c r="AH123">
        <v>6.4067906637068113</v>
      </c>
      <c r="AI123">
        <v>6.2620718759839518</v>
      </c>
      <c r="AJ123">
        <v>5.955467811857611</v>
      </c>
      <c r="AK123">
        <v>5.6938338767529881</v>
      </c>
      <c r="AL123">
        <v>5.4780925416230311</v>
      </c>
      <c r="AM123">
        <v>5.3092097271422993</v>
      </c>
      <c r="AN123">
        <v>5.1878348662432368</v>
      </c>
      <c r="AO123">
        <v>5.2226667681295948</v>
      </c>
      <c r="AP123">
        <v>5.2492581797126645</v>
      </c>
      <c r="AQ123">
        <v>5.2720700470446635</v>
      </c>
      <c r="AR123">
        <v>5.2982439775516488</v>
      </c>
      <c r="AS123">
        <v>5.331655716185316</v>
      </c>
      <c r="AT123">
        <v>5.4090714965962166</v>
      </c>
      <c r="AU123">
        <v>5.4900367589777481</v>
      </c>
      <c r="AV123">
        <v>5.5727666082959919</v>
      </c>
      <c r="AW123">
        <v>5.6542152966591051</v>
      </c>
      <c r="AX123">
        <v>5.7332190680490154</v>
      </c>
      <c r="AY123">
        <v>5.8160299530578312</v>
      </c>
      <c r="AZ123">
        <v>5.9029637978686145</v>
      </c>
      <c r="BA123">
        <v>5.9922228116655747</v>
      </c>
      <c r="BB123">
        <v>6.0801619205466295</v>
      </c>
      <c r="BC123">
        <v>6.1648257727486904</v>
      </c>
      <c r="BD123">
        <v>6.1661346231465233</v>
      </c>
      <c r="BE123">
        <v>6.1714891423873608</v>
      </c>
      <c r="BF123">
        <v>6.1835103103228723</v>
      </c>
      <c r="BG123">
        <v>6.2030446863242137</v>
      </c>
      <c r="BH123">
        <v>6.2315826416425457</v>
      </c>
      <c r="BI123">
        <v>6.2239926930180385</v>
      </c>
      <c r="BJ123">
        <v>6.2154029361913787</v>
      </c>
      <c r="BK123">
        <v>6.2132324515470305</v>
      </c>
      <c r="BL123">
        <v>6.2250476413571292</v>
      </c>
      <c r="BM123">
        <v>6.2565925539908944</v>
      </c>
    </row>
    <row r="124" spans="1:65" x14ac:dyDescent="0.2">
      <c r="A124" t="s">
        <v>498</v>
      </c>
      <c r="B124" t="s">
        <v>499</v>
      </c>
      <c r="C124" t="s">
        <v>260</v>
      </c>
      <c r="D124" t="s">
        <v>261</v>
      </c>
      <c r="E124">
        <v>8.7667008986639683</v>
      </c>
      <c r="F124">
        <v>8.8328086155079841</v>
      </c>
      <c r="G124">
        <v>8.8858915094469726</v>
      </c>
      <c r="H124">
        <v>8.9359718051041543</v>
      </c>
      <c r="I124">
        <v>8.9956399131103915</v>
      </c>
      <c r="J124">
        <v>9.0735036623082319</v>
      </c>
      <c r="K124">
        <v>9.2279106103641233</v>
      </c>
      <c r="L124">
        <v>9.3939634003735417</v>
      </c>
      <c r="M124">
        <v>9.5726626861706539</v>
      </c>
      <c r="N124">
        <v>9.7623905448522983</v>
      </c>
      <c r="O124">
        <v>9.9627720843113394</v>
      </c>
      <c r="P124">
        <v>10.222188787988276</v>
      </c>
      <c r="Q124">
        <v>10.485350842433286</v>
      </c>
      <c r="R124">
        <v>10.757130513381572</v>
      </c>
      <c r="S124">
        <v>11.042620282751841</v>
      </c>
      <c r="T124">
        <v>11.344153241454164</v>
      </c>
      <c r="U124">
        <v>11.717196825605726</v>
      </c>
      <c r="V124">
        <v>12.102934092704947</v>
      </c>
      <c r="W124">
        <v>12.490077868796698</v>
      </c>
      <c r="X124">
        <v>12.860586882436492</v>
      </c>
      <c r="Y124">
        <v>13.206020483194289</v>
      </c>
      <c r="Z124">
        <v>13.547352704210466</v>
      </c>
      <c r="AA124">
        <v>13.863947275815001</v>
      </c>
      <c r="AB124">
        <v>14.169775807177965</v>
      </c>
      <c r="AC124">
        <v>14.482533850812571</v>
      </c>
      <c r="AD124">
        <v>14.815116035307616</v>
      </c>
      <c r="AE124">
        <v>15.19321474466806</v>
      </c>
      <c r="AF124">
        <v>15.580968831159828</v>
      </c>
      <c r="AG124">
        <v>15.999305621722215</v>
      </c>
      <c r="AH124">
        <v>16.478572844724987</v>
      </c>
      <c r="AI124">
        <v>17.038514385807126</v>
      </c>
      <c r="AJ124">
        <v>17.640164029953457</v>
      </c>
      <c r="AK124">
        <v>18.310706086938254</v>
      </c>
      <c r="AL124">
        <v>19.038118437354012</v>
      </c>
      <c r="AM124">
        <v>19.800409722944849</v>
      </c>
      <c r="AN124">
        <v>20.584471489331797</v>
      </c>
      <c r="AO124">
        <v>21.411554701492687</v>
      </c>
      <c r="AP124">
        <v>22.26052475098907</v>
      </c>
      <c r="AQ124">
        <v>23.126448713428381</v>
      </c>
      <c r="AR124">
        <v>24.003502759709558</v>
      </c>
      <c r="AS124">
        <v>24.892316735670899</v>
      </c>
      <c r="AT124">
        <v>25.778726047585554</v>
      </c>
      <c r="AU124">
        <v>26.671102072234156</v>
      </c>
      <c r="AV124">
        <v>27.583891725520708</v>
      </c>
      <c r="AW124">
        <v>28.535887357473612</v>
      </c>
      <c r="AX124">
        <v>29.544515657502608</v>
      </c>
      <c r="AY124">
        <v>30.509701835211484</v>
      </c>
      <c r="AZ124">
        <v>31.495725787003774</v>
      </c>
      <c r="BA124">
        <v>32.544648578864866</v>
      </c>
      <c r="BB124">
        <v>33.722465821122086</v>
      </c>
      <c r="BC124">
        <v>35.072598648591516</v>
      </c>
      <c r="BD124">
        <v>36.449182642701572</v>
      </c>
      <c r="BE124">
        <v>37.974071063486583</v>
      </c>
      <c r="BF124">
        <v>39.585592921051841</v>
      </c>
      <c r="BG124">
        <v>41.172972658632709</v>
      </c>
      <c r="BH124">
        <v>42.660738009057944</v>
      </c>
      <c r="BI124">
        <v>43.957903168983947</v>
      </c>
      <c r="BJ124">
        <v>45.125210061968282</v>
      </c>
      <c r="BK124">
        <v>46.170862583733161</v>
      </c>
      <c r="BL124">
        <v>47.1217280690744</v>
      </c>
      <c r="BM124">
        <v>48.005530940192934</v>
      </c>
    </row>
    <row r="125" spans="1:65" x14ac:dyDescent="0.2">
      <c r="A125" t="s">
        <v>500</v>
      </c>
      <c r="B125" t="s">
        <v>501</v>
      </c>
      <c r="C125" t="s">
        <v>260</v>
      </c>
      <c r="D125" t="s">
        <v>261</v>
      </c>
      <c r="E125">
        <v>9.8210750481665006</v>
      </c>
      <c r="F125">
        <v>9.7280375640549277</v>
      </c>
      <c r="G125">
        <v>9.6130080245158744</v>
      </c>
      <c r="H125">
        <v>9.4946499904699095</v>
      </c>
      <c r="I125">
        <v>9.3968436053366986</v>
      </c>
      <c r="J125">
        <v>9.3314559352324871</v>
      </c>
      <c r="K125">
        <v>9.3765207113960916</v>
      </c>
      <c r="L125">
        <v>9.4227354361812949</v>
      </c>
      <c r="M125">
        <v>9.457754114052852</v>
      </c>
      <c r="N125">
        <v>9.4654963716235354</v>
      </c>
      <c r="O125">
        <v>9.439864150821629</v>
      </c>
      <c r="P125">
        <v>9.5020735703329873</v>
      </c>
      <c r="Q125">
        <v>9.5158025455078814</v>
      </c>
      <c r="R125">
        <v>9.5035924925083375</v>
      </c>
      <c r="S125">
        <v>9.4920277228529173</v>
      </c>
      <c r="T125">
        <v>9.4923605879693582</v>
      </c>
      <c r="U125">
        <v>9.6411837250976262</v>
      </c>
      <c r="V125">
        <v>9.7936744795248405</v>
      </c>
      <c r="W125">
        <v>9.9192318054312629</v>
      </c>
      <c r="X125">
        <v>9.9729771104292926</v>
      </c>
      <c r="Y125">
        <v>9.9347869728657603</v>
      </c>
      <c r="Z125">
        <v>9.8265590919953762</v>
      </c>
      <c r="AA125">
        <v>9.6540958995708515</v>
      </c>
      <c r="AB125">
        <v>9.4534685711353017</v>
      </c>
      <c r="AC125">
        <v>9.2660833106178924</v>
      </c>
      <c r="AD125">
        <v>9.1147400737419559</v>
      </c>
      <c r="AE125">
        <v>9.0661217768844473</v>
      </c>
      <c r="AF125">
        <v>9.029944153865852</v>
      </c>
      <c r="AG125">
        <v>9.040034013863627</v>
      </c>
      <c r="AH125">
        <v>9.1417835121597477</v>
      </c>
      <c r="AI125">
        <v>9.3524412086822419</v>
      </c>
      <c r="AJ125">
        <v>9.769969402366506</v>
      </c>
      <c r="AK125">
        <v>10.280451893722674</v>
      </c>
      <c r="AL125">
        <v>10.797696100681195</v>
      </c>
      <c r="AM125">
        <v>11.192590916864674</v>
      </c>
      <c r="AN125">
        <v>11.394184280011814</v>
      </c>
      <c r="AO125">
        <v>11.375763505490292</v>
      </c>
      <c r="AP125">
        <v>11.13461116800438</v>
      </c>
      <c r="AQ125">
        <v>10.795080863474277</v>
      </c>
      <c r="AR125">
        <v>10.530297073866862</v>
      </c>
      <c r="AS125">
        <v>10.420998184358128</v>
      </c>
      <c r="AT125">
        <v>10.682963866848208</v>
      </c>
      <c r="AU125">
        <v>11.052720496773839</v>
      </c>
      <c r="AV125">
        <v>11.377819965461674</v>
      </c>
      <c r="AW125">
        <v>11.489519707222239</v>
      </c>
      <c r="AX125">
        <v>11.338835233262296</v>
      </c>
      <c r="AY125">
        <v>11.170754825249233</v>
      </c>
      <c r="AZ125">
        <v>10.848999583415132</v>
      </c>
      <c r="BA125">
        <v>10.462167715523652</v>
      </c>
      <c r="BB125">
        <v>10.114617263550617</v>
      </c>
      <c r="BC125">
        <v>9.8517756507103531</v>
      </c>
      <c r="BD125">
        <v>9.906247491798565</v>
      </c>
      <c r="BE125">
        <v>9.9635112732832294</v>
      </c>
      <c r="BF125">
        <v>10.005239365049903</v>
      </c>
      <c r="BG125">
        <v>10.053649117829741</v>
      </c>
      <c r="BH125">
        <v>10.157068493390074</v>
      </c>
      <c r="BI125">
        <v>10.518474481184606</v>
      </c>
      <c r="BJ125">
        <v>10.988463566065104</v>
      </c>
      <c r="BK125">
        <v>11.523181779178373</v>
      </c>
      <c r="BL125">
        <v>12.057314563458625</v>
      </c>
      <c r="BM125">
        <v>12.553488603341536</v>
      </c>
    </row>
    <row r="126" spans="1:65" x14ac:dyDescent="0.2">
      <c r="A126" t="s">
        <v>502</v>
      </c>
      <c r="B126" t="s">
        <v>503</v>
      </c>
      <c r="C126" t="s">
        <v>260</v>
      </c>
      <c r="D126" t="s">
        <v>261</v>
      </c>
      <c r="E126">
        <v>7.5194574342174638</v>
      </c>
      <c r="F126">
        <v>7.581366304968534</v>
      </c>
      <c r="G126">
        <v>7.6079683037718198</v>
      </c>
      <c r="H126">
        <v>7.6012224574804197</v>
      </c>
      <c r="I126">
        <v>7.5634849954389596</v>
      </c>
      <c r="J126">
        <v>7.4978429454252069</v>
      </c>
      <c r="K126">
        <v>7.47870834339371</v>
      </c>
      <c r="L126">
        <v>7.4247209773892227</v>
      </c>
      <c r="M126">
        <v>7.3436355690541797</v>
      </c>
      <c r="N126">
        <v>7.2437048842404455</v>
      </c>
      <c r="O126">
        <v>7.1301407422648548</v>
      </c>
      <c r="P126">
        <v>7.0711262853719328</v>
      </c>
      <c r="Q126">
        <v>6.99145357472882</v>
      </c>
      <c r="R126">
        <v>6.8938552050027218</v>
      </c>
      <c r="S126">
        <v>6.7795802222924824</v>
      </c>
      <c r="T126">
        <v>6.6510743381006527</v>
      </c>
      <c r="U126">
        <v>6.5679443270674698</v>
      </c>
      <c r="V126">
        <v>6.4662575938002949</v>
      </c>
      <c r="W126">
        <v>6.3511320520241252</v>
      </c>
      <c r="X126">
        <v>6.2272315948617738</v>
      </c>
      <c r="Y126">
        <v>6.0979620459610455</v>
      </c>
      <c r="Z126">
        <v>6.0147598854122508</v>
      </c>
      <c r="AA126">
        <v>5.9210174366650961</v>
      </c>
      <c r="AB126">
        <v>5.8195359473377071</v>
      </c>
      <c r="AC126">
        <v>5.7119466470968403</v>
      </c>
      <c r="AD126">
        <v>5.6007254242109266</v>
      </c>
      <c r="AE126">
        <v>5.516107000895607</v>
      </c>
      <c r="AF126">
        <v>5.4210623829594695</v>
      </c>
      <c r="AG126">
        <v>5.3211028431691521</v>
      </c>
      <c r="AH126">
        <v>5.2216319917749932</v>
      </c>
      <c r="AI126">
        <v>5.1261803283656011</v>
      </c>
      <c r="AJ126">
        <v>5.0448063242058501</v>
      </c>
      <c r="AK126">
        <v>4.9555411660695921</v>
      </c>
      <c r="AL126">
        <v>4.8626957824830157</v>
      </c>
      <c r="AM126">
        <v>4.7706569527182561</v>
      </c>
      <c r="AN126">
        <v>4.6816419558830127</v>
      </c>
      <c r="AO126">
        <v>4.6426020615875085</v>
      </c>
      <c r="AP126">
        <v>4.590859152052313</v>
      </c>
      <c r="AQ126">
        <v>4.5238441843686354</v>
      </c>
      <c r="AR126">
        <v>4.4378137363067776</v>
      </c>
      <c r="AS126">
        <v>4.332687349592379</v>
      </c>
      <c r="AT126">
        <v>4.2713617374640398</v>
      </c>
      <c r="AU126">
        <v>4.1922365318866115</v>
      </c>
      <c r="AV126">
        <v>4.0969469269532137</v>
      </c>
      <c r="AW126">
        <v>3.9858392523865027</v>
      </c>
      <c r="AX126">
        <v>3.8611976942075472</v>
      </c>
      <c r="AY126">
        <v>3.7977435117269143</v>
      </c>
      <c r="AZ126">
        <v>3.724661891170618</v>
      </c>
      <c r="BA126">
        <v>3.6510254213589866</v>
      </c>
      <c r="BB126">
        <v>3.5868383053574169</v>
      </c>
      <c r="BC126">
        <v>3.537390054072314</v>
      </c>
      <c r="BD126">
        <v>3.5574984553442808</v>
      </c>
      <c r="BE126">
        <v>3.585348209906817</v>
      </c>
      <c r="BF126">
        <v>3.6214833173291363</v>
      </c>
      <c r="BG126">
        <v>3.6666758924703529</v>
      </c>
      <c r="BH126">
        <v>3.721571602932868</v>
      </c>
      <c r="BI126">
        <v>3.8234101149440933</v>
      </c>
      <c r="BJ126">
        <v>3.9309162737197112</v>
      </c>
      <c r="BK126">
        <v>4.0415360747121127</v>
      </c>
      <c r="BL126">
        <v>4.1516115463423926</v>
      </c>
      <c r="BM126">
        <v>4.2599908448947215</v>
      </c>
    </row>
    <row r="127" spans="1:65" x14ac:dyDescent="0.2">
      <c r="A127" t="s">
        <v>504</v>
      </c>
      <c r="B127" t="s">
        <v>505</v>
      </c>
      <c r="C127" t="s">
        <v>260</v>
      </c>
      <c r="D127" t="s">
        <v>261</v>
      </c>
      <c r="E127">
        <v>12.507428638325512</v>
      </c>
      <c r="F127">
        <v>12.449860476114774</v>
      </c>
      <c r="G127">
        <v>12.359969009728552</v>
      </c>
      <c r="H127">
        <v>12.256152859020359</v>
      </c>
      <c r="I127">
        <v>12.162942477035642</v>
      </c>
      <c r="J127">
        <v>12.089686752762338</v>
      </c>
      <c r="K127">
        <v>12.124084007637057</v>
      </c>
      <c r="L127">
        <v>12.155602822110833</v>
      </c>
      <c r="M127">
        <v>12.156440355722477</v>
      </c>
      <c r="N127">
        <v>12.090173228430485</v>
      </c>
      <c r="O127">
        <v>11.944611359356486</v>
      </c>
      <c r="P127">
        <v>11.858404401026098</v>
      </c>
      <c r="Q127">
        <v>11.676850673100132</v>
      </c>
      <c r="R127">
        <v>11.44269778537074</v>
      </c>
      <c r="S127">
        <v>11.198946970808359</v>
      </c>
      <c r="T127">
        <v>10.961986839122122</v>
      </c>
      <c r="U127">
        <v>10.829281064497346</v>
      </c>
      <c r="V127">
        <v>10.705940481407815</v>
      </c>
      <c r="W127">
        <v>10.567496975962545</v>
      </c>
      <c r="X127">
        <v>10.377551825484685</v>
      </c>
      <c r="Y127">
        <v>10.124894931155465</v>
      </c>
      <c r="Z127">
        <v>9.9024901304085073</v>
      </c>
      <c r="AA127">
        <v>9.6365960194522096</v>
      </c>
      <c r="AB127">
        <v>9.3673954477089403</v>
      </c>
      <c r="AC127">
        <v>9.1383585071974665</v>
      </c>
      <c r="AD127">
        <v>8.9695693315206206</v>
      </c>
      <c r="AE127">
        <v>8.847315021873019</v>
      </c>
      <c r="AF127">
        <v>8.7403967363275612</v>
      </c>
      <c r="AG127">
        <v>8.6690989034426611</v>
      </c>
      <c r="AH127">
        <v>8.6650681451648612</v>
      </c>
      <c r="AI127">
        <v>8.7419532058934344</v>
      </c>
      <c r="AJ127">
        <v>8.9615932277955341</v>
      </c>
      <c r="AK127">
        <v>9.2246532457595194</v>
      </c>
      <c r="AL127">
        <v>9.470637388966102</v>
      </c>
      <c r="AM127">
        <v>9.6159291504590705</v>
      </c>
      <c r="AN127">
        <v>9.6182911064453265</v>
      </c>
      <c r="AO127">
        <v>9.6522529110860642</v>
      </c>
      <c r="AP127">
        <v>9.5674293687937908</v>
      </c>
      <c r="AQ127">
        <v>9.4254098637901418</v>
      </c>
      <c r="AR127">
        <v>9.3066674527739064</v>
      </c>
      <c r="AS127">
        <v>9.2471842899577155</v>
      </c>
      <c r="AT127">
        <v>9.3011565290342748</v>
      </c>
      <c r="AU127">
        <v>9.3641273405870447</v>
      </c>
      <c r="AV127">
        <v>9.3657490043764309</v>
      </c>
      <c r="AW127">
        <v>9.2193236999673669</v>
      </c>
      <c r="AX127">
        <v>8.9003050592169295</v>
      </c>
      <c r="AY127">
        <v>8.5558325641330413</v>
      </c>
      <c r="AZ127">
        <v>8.1199582702734467</v>
      </c>
      <c r="BA127">
        <v>7.6620791656686613</v>
      </c>
      <c r="BB127">
        <v>7.2480496091834015</v>
      </c>
      <c r="BC127">
        <v>6.8975555005087159</v>
      </c>
      <c r="BD127">
        <v>6.7566718543413868</v>
      </c>
      <c r="BE127">
        <v>6.6674368781634659</v>
      </c>
      <c r="BF127">
        <v>6.6413398690611389</v>
      </c>
      <c r="BG127">
        <v>6.675404830197734</v>
      </c>
      <c r="BH127">
        <v>6.7563837616558056</v>
      </c>
      <c r="BI127">
        <v>6.8398441825689629</v>
      </c>
      <c r="BJ127">
        <v>6.9595576457680188</v>
      </c>
      <c r="BK127">
        <v>7.1170039730488801</v>
      </c>
      <c r="BL127">
        <v>7.3138904669769982</v>
      </c>
      <c r="BM127">
        <v>7.5497441177361235</v>
      </c>
    </row>
    <row r="128" spans="1:65" x14ac:dyDescent="0.2">
      <c r="A128" t="s">
        <v>506</v>
      </c>
      <c r="B128" t="s">
        <v>507</v>
      </c>
      <c r="C128" t="s">
        <v>260</v>
      </c>
      <c r="D128" t="s">
        <v>261</v>
      </c>
      <c r="E128">
        <v>4.8802576752811779</v>
      </c>
      <c r="F128">
        <v>4.9434538768815646</v>
      </c>
      <c r="G128">
        <v>4.9858842345091396</v>
      </c>
      <c r="H128">
        <v>5.0052202347180454</v>
      </c>
      <c r="I128">
        <v>4.9978886992079348</v>
      </c>
      <c r="J128">
        <v>4.9640196043742595</v>
      </c>
      <c r="K128">
        <v>5.0137962777618625</v>
      </c>
      <c r="L128">
        <v>5.0306505333525022</v>
      </c>
      <c r="M128">
        <v>5.0190093701997816</v>
      </c>
      <c r="N128">
        <v>4.9854325891336497</v>
      </c>
      <c r="O128">
        <v>4.9343943488885964</v>
      </c>
      <c r="P128">
        <v>4.9677743051787804</v>
      </c>
      <c r="Q128">
        <v>4.9806175218021789</v>
      </c>
      <c r="R128">
        <v>4.9736093050876962</v>
      </c>
      <c r="S128">
        <v>4.9472813545324188</v>
      </c>
      <c r="T128">
        <v>4.9028087290656277</v>
      </c>
      <c r="U128">
        <v>4.9538193050099784</v>
      </c>
      <c r="V128">
        <v>4.9737574547605083</v>
      </c>
      <c r="W128">
        <v>4.9605399778821146</v>
      </c>
      <c r="X128">
        <v>4.9108113944366174</v>
      </c>
      <c r="Y128">
        <v>4.8200797106628892</v>
      </c>
      <c r="Z128">
        <v>4.9150990804719648</v>
      </c>
      <c r="AA128">
        <v>4.9939250332188712</v>
      </c>
      <c r="AB128">
        <v>5.057273586420358</v>
      </c>
      <c r="AC128">
        <v>5.1059196222913465</v>
      </c>
      <c r="AD128">
        <v>5.1416962742604131</v>
      </c>
      <c r="AE128">
        <v>5.2333435720000789</v>
      </c>
      <c r="AF128">
        <v>5.3039199678822184</v>
      </c>
      <c r="AG128">
        <v>5.36254825366834</v>
      </c>
      <c r="AH128">
        <v>5.4229132202922523</v>
      </c>
      <c r="AI128">
        <v>5.4922949151777232</v>
      </c>
      <c r="AJ128">
        <v>5.6091300886938029</v>
      </c>
      <c r="AK128">
        <v>5.7343303798409568</v>
      </c>
      <c r="AL128">
        <v>5.8550002964951124</v>
      </c>
      <c r="AM128">
        <v>5.9491254043681563</v>
      </c>
      <c r="AN128">
        <v>6.0052047536402986</v>
      </c>
      <c r="AO128">
        <v>5.9920121834772457</v>
      </c>
      <c r="AP128">
        <v>5.9258801344440464</v>
      </c>
      <c r="AQ128">
        <v>5.8193107512629876</v>
      </c>
      <c r="AR128">
        <v>5.6940989631115606</v>
      </c>
      <c r="AS128">
        <v>5.5668370916287566</v>
      </c>
      <c r="AT128">
        <v>5.5812063158026879</v>
      </c>
      <c r="AU128">
        <v>5.6018046895703648</v>
      </c>
      <c r="AV128">
        <v>5.6303497867571259</v>
      </c>
      <c r="AW128">
        <v>5.6609765263832736</v>
      </c>
      <c r="AX128">
        <v>5.6877042348250706</v>
      </c>
      <c r="AY128">
        <v>5.735828050420162</v>
      </c>
      <c r="AZ128">
        <v>5.7799402868396816</v>
      </c>
      <c r="BA128">
        <v>5.8227221692261608</v>
      </c>
      <c r="BB128">
        <v>5.8709976490091895</v>
      </c>
      <c r="BC128">
        <v>5.9316118323625782</v>
      </c>
      <c r="BD128">
        <v>5.9995835765730092</v>
      </c>
      <c r="BE128">
        <v>6.0666716559885261</v>
      </c>
      <c r="BF128">
        <v>6.1468512506198936</v>
      </c>
      <c r="BG128">
        <v>6.2577560353738457</v>
      </c>
      <c r="BH128">
        <v>6.4083202841103919</v>
      </c>
      <c r="BI128">
        <v>6.6160777056218816</v>
      </c>
      <c r="BJ128">
        <v>6.8579914481604458</v>
      </c>
      <c r="BK128">
        <v>7.1130093162667327</v>
      </c>
      <c r="BL128">
        <v>7.3504925501081448</v>
      </c>
      <c r="BM128">
        <v>7.5563379999666589</v>
      </c>
    </row>
    <row r="129" spans="1:65" x14ac:dyDescent="0.2">
      <c r="A129" t="s">
        <v>508</v>
      </c>
      <c r="B129" t="s">
        <v>509</v>
      </c>
      <c r="C129" t="s">
        <v>260</v>
      </c>
      <c r="D129" t="s">
        <v>261</v>
      </c>
      <c r="E129">
        <v>7.3772831050228307</v>
      </c>
      <c r="F129">
        <v>7.4048053955318256</v>
      </c>
      <c r="G129">
        <v>7.4108127988230965</v>
      </c>
      <c r="H129">
        <v>7.3552566467227489</v>
      </c>
      <c r="I129">
        <v>7.2866309220356857</v>
      </c>
      <c r="J129">
        <v>7.1897387499463772</v>
      </c>
      <c r="K129">
        <v>7.1098993288590613</v>
      </c>
      <c r="L129">
        <v>7.0144547725318374</v>
      </c>
      <c r="M129">
        <v>6.8968269806425866</v>
      </c>
      <c r="N129">
        <v>6.7858530897784695</v>
      </c>
      <c r="O129">
        <v>6.6989263571752611</v>
      </c>
      <c r="P129">
        <v>6.6392177045805454</v>
      </c>
      <c r="Q129">
        <v>6.6118362238512436</v>
      </c>
      <c r="R129">
        <v>6.5878260869565217</v>
      </c>
      <c r="S129">
        <v>6.5480017596697238</v>
      </c>
      <c r="T129">
        <v>6.4975288303130156</v>
      </c>
      <c r="U129">
        <v>6.3691813804173352</v>
      </c>
      <c r="V129">
        <v>6.2204107226838063</v>
      </c>
      <c r="W129">
        <v>6.0626514895836525</v>
      </c>
      <c r="X129">
        <v>5.8926049460620815</v>
      </c>
      <c r="Y129">
        <v>5.7404571159283693</v>
      </c>
      <c r="Z129">
        <v>5.83398932913496</v>
      </c>
      <c r="AA129">
        <v>5.9229640709950235</v>
      </c>
      <c r="AB129">
        <v>6.0365077119003825</v>
      </c>
      <c r="AC129">
        <v>6.1660408844388819</v>
      </c>
      <c r="AD129">
        <v>6.2952737610365475</v>
      </c>
      <c r="AE129">
        <v>6.3056577614248388</v>
      </c>
      <c r="AF129">
        <v>6.2851782363977478</v>
      </c>
      <c r="AG129">
        <v>6.236284766522072</v>
      </c>
      <c r="AH129">
        <v>6.1424569827931172</v>
      </c>
      <c r="AI129">
        <v>6.0565903457753558</v>
      </c>
      <c r="AJ129">
        <v>6.2020025274618451</v>
      </c>
      <c r="AK129">
        <v>6.3177156064910669</v>
      </c>
      <c r="AL129">
        <v>6.3670590478006011</v>
      </c>
      <c r="AM129">
        <v>6.3304847329142833</v>
      </c>
      <c r="AN129">
        <v>6.2295386472869119</v>
      </c>
      <c r="AO129">
        <v>6.2146247945955819</v>
      </c>
      <c r="AP129">
        <v>6.161912657688946</v>
      </c>
      <c r="AQ129">
        <v>6.0697194538350088</v>
      </c>
      <c r="AR129">
        <v>5.9499560453697553</v>
      </c>
      <c r="AS129">
        <v>5.8106019466143115</v>
      </c>
      <c r="AT129">
        <v>5.9226117512462206</v>
      </c>
      <c r="AU129">
        <v>5.9974571893996584</v>
      </c>
      <c r="AV129">
        <v>6.0166734053408808</v>
      </c>
      <c r="AW129">
        <v>5.9969734900143852</v>
      </c>
      <c r="AX129">
        <v>5.9454935778481248</v>
      </c>
      <c r="AY129">
        <v>5.9234491860976686</v>
      </c>
      <c r="AZ129">
        <v>5.9253915910964547</v>
      </c>
      <c r="BA129">
        <v>5.929705788241634</v>
      </c>
      <c r="BB129">
        <v>5.9290167232905633</v>
      </c>
      <c r="BC129">
        <v>5.9114331723027371</v>
      </c>
      <c r="BD129">
        <v>5.8604518520865678</v>
      </c>
      <c r="BE129">
        <v>5.8135203923272707</v>
      </c>
      <c r="BF129">
        <v>5.7729080037636198</v>
      </c>
      <c r="BG129">
        <v>5.7701755169487745</v>
      </c>
      <c r="BH129">
        <v>5.7793036665346182</v>
      </c>
      <c r="BI129">
        <v>6.017138059809513</v>
      </c>
      <c r="BJ129">
        <v>6.2669556604992325</v>
      </c>
      <c r="BK129">
        <v>6.5327493472957352</v>
      </c>
      <c r="BL129">
        <v>6.7947012369441531</v>
      </c>
      <c r="BM129">
        <v>7.0409732904488891</v>
      </c>
    </row>
    <row r="130" spans="1:65" x14ac:dyDescent="0.2">
      <c r="A130" t="s">
        <v>510</v>
      </c>
      <c r="B130" t="s">
        <v>511</v>
      </c>
      <c r="C130" t="s">
        <v>260</v>
      </c>
      <c r="D130" t="s">
        <v>261</v>
      </c>
    </row>
    <row r="131" spans="1:65" x14ac:dyDescent="0.2">
      <c r="A131" t="s">
        <v>512</v>
      </c>
      <c r="B131" t="s">
        <v>513</v>
      </c>
      <c r="C131" t="s">
        <v>260</v>
      </c>
      <c r="D131" t="s">
        <v>261</v>
      </c>
      <c r="E131">
        <v>6.3048696844993142</v>
      </c>
      <c r="F131">
        <v>6.4100535644817143</v>
      </c>
      <c r="G131">
        <v>6.496339694838106</v>
      </c>
      <c r="H131">
        <v>6.5520943133187934</v>
      </c>
      <c r="I131">
        <v>6.5631995097809828</v>
      </c>
      <c r="J131">
        <v>6.5274402401605371</v>
      </c>
      <c r="K131">
        <v>6.5152012923344245</v>
      </c>
      <c r="L131">
        <v>6.463873077850729</v>
      </c>
      <c r="M131">
        <v>6.3947883046943641</v>
      </c>
      <c r="N131">
        <v>6.3326084239587077</v>
      </c>
      <c r="O131">
        <v>6.2884127745833673</v>
      </c>
      <c r="P131">
        <v>6.3396700094091392</v>
      </c>
      <c r="Q131">
        <v>6.3923802871434985</v>
      </c>
      <c r="R131">
        <v>6.4390013264046804</v>
      </c>
      <c r="S131">
        <v>6.4720052615123747</v>
      </c>
      <c r="T131">
        <v>6.4901467730906939</v>
      </c>
      <c r="U131">
        <v>6.5387652270065946</v>
      </c>
      <c r="V131">
        <v>6.5770766709887853</v>
      </c>
      <c r="W131">
        <v>6.6067621014262006</v>
      </c>
      <c r="X131">
        <v>6.6273187220458674</v>
      </c>
      <c r="Y131">
        <v>6.6396439377982386</v>
      </c>
      <c r="Z131">
        <v>6.6840484130979609</v>
      </c>
      <c r="AA131">
        <v>6.7137489559973176</v>
      </c>
      <c r="AB131">
        <v>6.7410134723108275</v>
      </c>
      <c r="AC131">
        <v>6.7817728701851197</v>
      </c>
      <c r="AD131">
        <v>6.8447278819327204</v>
      </c>
      <c r="AE131">
        <v>6.9755846314036418</v>
      </c>
      <c r="AF131">
        <v>7.1238004468234282</v>
      </c>
      <c r="AG131">
        <v>7.2778732539850441</v>
      </c>
      <c r="AH131">
        <v>7.421240956574894</v>
      </c>
      <c r="AI131">
        <v>7.5480416932037331</v>
      </c>
      <c r="AJ131">
        <v>7.7145820290118587</v>
      </c>
      <c r="AK131">
        <v>7.8691206860189915</v>
      </c>
      <c r="AL131">
        <v>8.0270052157643335</v>
      </c>
      <c r="AM131">
        <v>8.2072293400874852</v>
      </c>
      <c r="AN131">
        <v>8.4206275386707627</v>
      </c>
      <c r="AO131">
        <v>8.6741981223556053</v>
      </c>
      <c r="AP131">
        <v>8.9486059287596014</v>
      </c>
      <c r="AQ131">
        <v>9.2489231758548094</v>
      </c>
      <c r="AR131">
        <v>9.5824293086643255</v>
      </c>
      <c r="AS131">
        <v>9.9532956650874436</v>
      </c>
      <c r="AT131">
        <v>10.378462802706526</v>
      </c>
      <c r="AU131">
        <v>10.843948198575992</v>
      </c>
      <c r="AV131">
        <v>11.330662466866951</v>
      </c>
      <c r="AW131">
        <v>11.807625813882526</v>
      </c>
      <c r="AX131">
        <v>12.257316938521061</v>
      </c>
      <c r="AY131">
        <v>12.729783929799114</v>
      </c>
      <c r="AZ131">
        <v>13.177483005352864</v>
      </c>
      <c r="BA131">
        <v>13.620413189450032</v>
      </c>
      <c r="BB131">
        <v>14.089815896634795</v>
      </c>
      <c r="BC131">
        <v>14.6073386165321</v>
      </c>
      <c r="BD131">
        <v>15.148617668173905</v>
      </c>
      <c r="BE131">
        <v>15.716629269029495</v>
      </c>
      <c r="BF131">
        <v>16.297793645189625</v>
      </c>
      <c r="BG131">
        <v>16.894361542166155</v>
      </c>
      <c r="BH131">
        <v>17.529375657031338</v>
      </c>
      <c r="BI131">
        <v>18.230163702408177</v>
      </c>
      <c r="BJ131">
        <v>18.995912427912412</v>
      </c>
      <c r="BK131">
        <v>19.858048199167104</v>
      </c>
      <c r="BL131">
        <v>20.860884833050257</v>
      </c>
      <c r="BM131">
        <v>22.033941055668191</v>
      </c>
    </row>
    <row r="132" spans="1:65" x14ac:dyDescent="0.2">
      <c r="A132" t="s">
        <v>514</v>
      </c>
      <c r="B132" t="s">
        <v>515</v>
      </c>
      <c r="C132" t="s">
        <v>260</v>
      </c>
      <c r="D132" t="s">
        <v>261</v>
      </c>
      <c r="E132">
        <v>3.14268344011598</v>
      </c>
      <c r="F132">
        <v>2.9971019714011731</v>
      </c>
      <c r="G132">
        <v>2.9068238646414519</v>
      </c>
      <c r="H132">
        <v>2.8552187389378618</v>
      </c>
      <c r="I132">
        <v>2.8249536924868504</v>
      </c>
      <c r="J132">
        <v>2.8018266915717929</v>
      </c>
      <c r="K132">
        <v>2.9774656111907567</v>
      </c>
      <c r="L132">
        <v>3.1119250033350716</v>
      </c>
      <c r="M132">
        <v>3.2204577892007689</v>
      </c>
      <c r="N132">
        <v>3.3223395882741578</v>
      </c>
      <c r="O132">
        <v>3.4368762783971314</v>
      </c>
      <c r="P132">
        <v>3.4501903737551367</v>
      </c>
      <c r="Q132">
        <v>3.4264941579897084</v>
      </c>
      <c r="R132">
        <v>3.3649187817574844</v>
      </c>
      <c r="S132">
        <v>3.2928664357258177</v>
      </c>
      <c r="T132">
        <v>3.2637429238288052</v>
      </c>
      <c r="U132">
        <v>3.217951126214587</v>
      </c>
      <c r="V132">
        <v>3.169752380351353</v>
      </c>
      <c r="W132">
        <v>3.0878846016574966</v>
      </c>
      <c r="X132">
        <v>2.9619431340392648</v>
      </c>
      <c r="Y132">
        <v>2.8149186284080958</v>
      </c>
      <c r="Z132">
        <v>2.717669209253224</v>
      </c>
      <c r="AA132">
        <v>2.6020178186856908</v>
      </c>
      <c r="AB132">
        <v>2.4688567463142483</v>
      </c>
      <c r="AC132">
        <v>2.3374658087451547</v>
      </c>
      <c r="AD132">
        <v>2.2327419079159219</v>
      </c>
      <c r="AE132">
        <v>2.1904004668856532</v>
      </c>
      <c r="AF132">
        <v>2.1759314686239724</v>
      </c>
      <c r="AG132">
        <v>2.1673775174264387</v>
      </c>
      <c r="AH132">
        <v>2.1400385343582844</v>
      </c>
      <c r="AI132">
        <v>2.0879112654551988</v>
      </c>
      <c r="AJ132">
        <v>2.172849432798686</v>
      </c>
      <c r="AN132">
        <v>2.0090296765343942</v>
      </c>
      <c r="AO132">
        <v>1.9879224604375796</v>
      </c>
      <c r="AP132">
        <v>2.0150160704984605</v>
      </c>
      <c r="AQ132">
        <v>2.0781846864390445</v>
      </c>
      <c r="AR132">
        <v>2.1604518511384865</v>
      </c>
      <c r="AS132">
        <v>2.255136781892447</v>
      </c>
      <c r="AT132">
        <v>2.380886412553175</v>
      </c>
      <c r="AU132">
        <v>2.5272488118923135</v>
      </c>
      <c r="AV132">
        <v>2.6912628063430417</v>
      </c>
      <c r="AW132">
        <v>2.8576030274131039</v>
      </c>
      <c r="AX132">
        <v>3.0117428117650018</v>
      </c>
      <c r="AY132">
        <v>2.9615067868346823</v>
      </c>
      <c r="AZ132">
        <v>2.8903389649622224</v>
      </c>
      <c r="BA132">
        <v>2.8114550999916879</v>
      </c>
      <c r="BB132">
        <v>2.7360465870873907</v>
      </c>
      <c r="BC132">
        <v>2.6710251160562288</v>
      </c>
      <c r="BD132">
        <v>2.6607963085546351</v>
      </c>
      <c r="BE132">
        <v>2.6592498727678979</v>
      </c>
      <c r="BF132">
        <v>2.6685168722312285</v>
      </c>
      <c r="BG132">
        <v>2.698699998935298</v>
      </c>
      <c r="BH132">
        <v>2.7634100463651188</v>
      </c>
      <c r="BI132">
        <v>2.9321899669867513</v>
      </c>
      <c r="BJ132">
        <v>3.126789729983336</v>
      </c>
      <c r="BK132">
        <v>3.3598330543051116</v>
      </c>
      <c r="BL132">
        <v>3.6526729786953323</v>
      </c>
      <c r="BM132">
        <v>4.0208289396965604</v>
      </c>
    </row>
    <row r="133" spans="1:65" x14ac:dyDescent="0.2">
      <c r="A133" t="s">
        <v>516</v>
      </c>
      <c r="B133" t="s">
        <v>517</v>
      </c>
      <c r="C133" t="s">
        <v>260</v>
      </c>
      <c r="D133" t="s">
        <v>261</v>
      </c>
      <c r="E133">
        <v>6.5182935832665514</v>
      </c>
      <c r="F133">
        <v>6.6221325188891358</v>
      </c>
      <c r="G133">
        <v>6.7180088237120934</v>
      </c>
      <c r="H133">
        <v>6.8030035612750339</v>
      </c>
      <c r="I133">
        <v>6.8731514666760152</v>
      </c>
      <c r="J133">
        <v>6.9276276924984446</v>
      </c>
      <c r="K133">
        <v>7.0067653707927899</v>
      </c>
      <c r="L133">
        <v>7.0665956261808818</v>
      </c>
      <c r="M133">
        <v>7.1117784688633758</v>
      </c>
      <c r="N133">
        <v>7.1472928235254951</v>
      </c>
      <c r="O133">
        <v>7.1765342312844629</v>
      </c>
      <c r="P133">
        <v>7.2393340279858265</v>
      </c>
      <c r="Q133">
        <v>7.2884151337638921</v>
      </c>
      <c r="R133">
        <v>7.3271195150432211</v>
      </c>
      <c r="S133">
        <v>7.3589217624770029</v>
      </c>
      <c r="T133">
        <v>7.3861505469512796</v>
      </c>
      <c r="U133">
        <v>7.4483495514990947</v>
      </c>
      <c r="V133">
        <v>7.5027992412646816</v>
      </c>
      <c r="W133">
        <v>7.5472562106473893</v>
      </c>
      <c r="X133">
        <v>7.5776211735793302</v>
      </c>
      <c r="Y133">
        <v>7.5936354138062052</v>
      </c>
      <c r="Z133">
        <v>7.6251442627710029</v>
      </c>
      <c r="AA133">
        <v>7.6405911133043514</v>
      </c>
      <c r="AB133">
        <v>7.6492389124137201</v>
      </c>
      <c r="AC133">
        <v>7.6612555321833744</v>
      </c>
      <c r="AD133">
        <v>7.6822541186154769</v>
      </c>
      <c r="AE133">
        <v>7.7401531463329425</v>
      </c>
      <c r="AF133">
        <v>7.7973903337517072</v>
      </c>
      <c r="AG133">
        <v>7.8561689695702936</v>
      </c>
      <c r="AH133">
        <v>7.9186218341049557</v>
      </c>
      <c r="AI133">
        <v>7.9860644653293829</v>
      </c>
      <c r="AJ133">
        <v>8.0861811958700347</v>
      </c>
      <c r="AK133">
        <v>8.1870735706826121</v>
      </c>
      <c r="AL133">
        <v>8.2846496197712494</v>
      </c>
      <c r="AM133">
        <v>8.3734352204432998</v>
      </c>
      <c r="AN133">
        <v>8.4521301230396304</v>
      </c>
      <c r="AO133">
        <v>8.5500498787247778</v>
      </c>
      <c r="AP133">
        <v>8.6358509052485033</v>
      </c>
      <c r="AQ133">
        <v>8.7162617632696371</v>
      </c>
      <c r="AR133">
        <v>8.7996628040822849</v>
      </c>
      <c r="AS133">
        <v>8.8914364060124367</v>
      </c>
      <c r="AT133">
        <v>9.0110207964783786</v>
      </c>
      <c r="AU133">
        <v>9.1355349309217484</v>
      </c>
      <c r="AV133">
        <v>9.2642642230275136</v>
      </c>
      <c r="AW133">
        <v>9.3943751783880014</v>
      </c>
      <c r="AX133">
        <v>9.5255759285880686</v>
      </c>
      <c r="AY133">
        <v>9.661293337422304</v>
      </c>
      <c r="AZ133">
        <v>9.7955451925076353</v>
      </c>
      <c r="BA133">
        <v>9.9339237090200054</v>
      </c>
      <c r="BB133">
        <v>10.083498607099141</v>
      </c>
      <c r="BC133">
        <v>10.249111154293884</v>
      </c>
      <c r="BD133">
        <v>10.433677459140052</v>
      </c>
      <c r="BE133">
        <v>10.629028111644512</v>
      </c>
      <c r="BF133">
        <v>10.842554902734385</v>
      </c>
      <c r="BG133">
        <v>11.082977800227763</v>
      </c>
      <c r="BH133">
        <v>11.355911878171403</v>
      </c>
      <c r="BI133">
        <v>11.649529382465236</v>
      </c>
      <c r="BJ133">
        <v>11.968918140597236</v>
      </c>
      <c r="BK133">
        <v>12.311060153768906</v>
      </c>
      <c r="BL133">
        <v>12.670847186735983</v>
      </c>
      <c r="BM133">
        <v>13.047343665618603</v>
      </c>
    </row>
    <row r="134" spans="1:65" x14ac:dyDescent="0.2">
      <c r="A134" t="s">
        <v>518</v>
      </c>
      <c r="B134" t="s">
        <v>519</v>
      </c>
      <c r="C134" t="s">
        <v>260</v>
      </c>
      <c r="D134" t="s">
        <v>261</v>
      </c>
      <c r="E134">
        <v>4.722568817988007</v>
      </c>
      <c r="F134">
        <v>4.8477717655998172</v>
      </c>
      <c r="G134">
        <v>4.9509748056660809</v>
      </c>
      <c r="H134">
        <v>5.0359723777079601</v>
      </c>
      <c r="I134">
        <v>5.1088545948625903</v>
      </c>
      <c r="J134">
        <v>5.1725247054643031</v>
      </c>
      <c r="K134">
        <v>5.2912242816867616</v>
      </c>
      <c r="L134">
        <v>5.3931025989866761</v>
      </c>
      <c r="M134">
        <v>5.4762807805981151</v>
      </c>
      <c r="N134">
        <v>5.5385446308823179</v>
      </c>
      <c r="O134">
        <v>5.5811111103558115</v>
      </c>
      <c r="P134">
        <v>5.6725122148918867</v>
      </c>
      <c r="Q134">
        <v>5.7398299678305289</v>
      </c>
      <c r="R134">
        <v>5.7880901192903575</v>
      </c>
      <c r="S134">
        <v>5.8237514398235337</v>
      </c>
      <c r="T134">
        <v>5.8492712170720154</v>
      </c>
      <c r="U134">
        <v>6.047619933875545</v>
      </c>
      <c r="V134">
        <v>6.2331080878804537</v>
      </c>
      <c r="W134">
        <v>6.404658802448858</v>
      </c>
      <c r="X134">
        <v>6.5598213616890737</v>
      </c>
      <c r="Y134">
        <v>6.6987907777276758</v>
      </c>
      <c r="Z134">
        <v>6.7765322867735804</v>
      </c>
      <c r="AA134">
        <v>6.8287142542502526</v>
      </c>
      <c r="AB134">
        <v>6.8572226644570868</v>
      </c>
      <c r="AC134">
        <v>6.8632226582534779</v>
      </c>
      <c r="AD134">
        <v>6.8497647216607938</v>
      </c>
      <c r="AE134">
        <v>6.8714963925937456</v>
      </c>
      <c r="AF134">
        <v>6.8669096690213376</v>
      </c>
      <c r="AG134">
        <v>6.841873629453425</v>
      </c>
      <c r="AH134">
        <v>6.8035637052410243</v>
      </c>
      <c r="AI134">
        <v>6.756205456438674</v>
      </c>
      <c r="AJ134">
        <v>6.7980831116662479</v>
      </c>
      <c r="AK134">
        <v>6.8216897735400917</v>
      </c>
      <c r="AL134">
        <v>6.8256693521677141</v>
      </c>
      <c r="AM134">
        <v>6.8076481764015133</v>
      </c>
      <c r="AN134">
        <v>6.7679179520369033</v>
      </c>
      <c r="AO134">
        <v>6.8046621437146069</v>
      </c>
      <c r="AP134">
        <v>6.8160242517716823</v>
      </c>
      <c r="AQ134">
        <v>6.8048611348290748</v>
      </c>
      <c r="AR134">
        <v>6.7744963634761675</v>
      </c>
      <c r="AS134">
        <v>6.727686195393451</v>
      </c>
      <c r="AT134">
        <v>6.7253441427416041</v>
      </c>
      <c r="AU134">
        <v>6.7051071948958336</v>
      </c>
      <c r="AV134">
        <v>6.6658378557107918</v>
      </c>
      <c r="AW134">
        <v>6.6050649037578886</v>
      </c>
      <c r="AX134">
        <v>6.5244898757059762</v>
      </c>
      <c r="AY134">
        <v>6.4581590694905264</v>
      </c>
      <c r="AZ134">
        <v>6.3782007969722869</v>
      </c>
      <c r="BA134">
        <v>6.293495073294789</v>
      </c>
      <c r="BB134">
        <v>6.2138079368455879</v>
      </c>
      <c r="BC134">
        <v>6.1446462400902071</v>
      </c>
      <c r="BD134">
        <v>6.1190181886072992</v>
      </c>
      <c r="BE134">
        <v>6.0986643190276837</v>
      </c>
      <c r="BF134">
        <v>6.0890146257505222</v>
      </c>
      <c r="BG134">
        <v>6.0982213137571328</v>
      </c>
      <c r="BH134">
        <v>6.1330734141312089</v>
      </c>
      <c r="BI134">
        <v>6.2214302406561579</v>
      </c>
      <c r="BJ134">
        <v>6.3232034733031739</v>
      </c>
      <c r="BK134">
        <v>6.4357161930721567</v>
      </c>
      <c r="BL134">
        <v>6.5540468744923128</v>
      </c>
      <c r="BM134">
        <v>6.6765014743593341</v>
      </c>
    </row>
    <row r="135" spans="1:65" x14ac:dyDescent="0.2">
      <c r="A135" t="s">
        <v>520</v>
      </c>
      <c r="B135" t="s">
        <v>521</v>
      </c>
      <c r="C135" t="s">
        <v>260</v>
      </c>
      <c r="D135" t="s">
        <v>261</v>
      </c>
      <c r="E135">
        <v>11.347790485749757</v>
      </c>
      <c r="F135">
        <v>11.220798483787235</v>
      </c>
      <c r="G135">
        <v>11.038472297410157</v>
      </c>
      <c r="H135">
        <v>10.817797643873995</v>
      </c>
      <c r="I135">
        <v>10.577773509711186</v>
      </c>
      <c r="J135">
        <v>10.332266936072291</v>
      </c>
      <c r="K135">
        <v>10.194195171541201</v>
      </c>
      <c r="L135">
        <v>10.03575370542052</v>
      </c>
      <c r="M135">
        <v>9.8664114506457761</v>
      </c>
      <c r="N135">
        <v>9.6930102977932826</v>
      </c>
      <c r="O135">
        <v>9.5160116597601263</v>
      </c>
      <c r="P135">
        <v>9.4087225218015416</v>
      </c>
      <c r="Q135">
        <v>9.2803821807460345</v>
      </c>
      <c r="R135">
        <v>9.1456530199974058</v>
      </c>
      <c r="S135">
        <v>9.0206536075634673</v>
      </c>
      <c r="T135">
        <v>8.9127577688006063</v>
      </c>
      <c r="U135">
        <v>9.1285339348245298</v>
      </c>
      <c r="V135">
        <v>9.3666722459941703</v>
      </c>
      <c r="W135">
        <v>9.5908438042310191</v>
      </c>
      <c r="X135">
        <v>9.7481897085138041</v>
      </c>
      <c r="Y135">
        <v>9.8090817142522777</v>
      </c>
      <c r="Z135">
        <v>9.7621037321723794</v>
      </c>
      <c r="AA135">
        <v>9.622156499626854</v>
      </c>
      <c r="AB135">
        <v>9.4351733870415266</v>
      </c>
      <c r="AC135">
        <v>9.2641762098263758</v>
      </c>
      <c r="AD135">
        <v>9.1443942876511191</v>
      </c>
      <c r="AE135">
        <v>9.0838430581353151</v>
      </c>
      <c r="AF135">
        <v>9.0604524041660657</v>
      </c>
      <c r="AG135">
        <v>9.0683812027681672</v>
      </c>
      <c r="AH135">
        <v>9.0997589349073014</v>
      </c>
      <c r="AI135">
        <v>9.1502513498417422</v>
      </c>
      <c r="AJ135">
        <v>8.9001394814092869</v>
      </c>
      <c r="AK135">
        <v>8.698017674766648</v>
      </c>
      <c r="AL135">
        <v>8.5365500294079819</v>
      </c>
      <c r="AM135">
        <v>8.4068106025415137</v>
      </c>
      <c r="AN135">
        <v>8.3032936656351524</v>
      </c>
      <c r="AO135">
        <v>8.4481835054066963</v>
      </c>
      <c r="AP135">
        <v>8.5948766503787297</v>
      </c>
      <c r="AQ135">
        <v>8.7412143664372177</v>
      </c>
      <c r="AR135">
        <v>8.8832253989449015</v>
      </c>
      <c r="AS135">
        <v>9.0174969677357204</v>
      </c>
      <c r="AT135">
        <v>9.056409131514279</v>
      </c>
      <c r="AU135">
        <v>9.1215255673978142</v>
      </c>
      <c r="AV135">
        <v>9.2023781243796794</v>
      </c>
      <c r="AW135">
        <v>9.2754546036569021</v>
      </c>
      <c r="AX135">
        <v>9.3244474671206028</v>
      </c>
      <c r="AY135">
        <v>9.3641145932822507</v>
      </c>
      <c r="AZ135">
        <v>9.3508330118290051</v>
      </c>
      <c r="BA135">
        <v>9.3201347565579322</v>
      </c>
      <c r="BB135">
        <v>9.3189246634166842</v>
      </c>
      <c r="BC135">
        <v>9.3742493161800624</v>
      </c>
      <c r="BD135">
        <v>9.2846532877913628</v>
      </c>
      <c r="BE135">
        <v>9.2585558394678618</v>
      </c>
      <c r="BF135">
        <v>9.2943269898975043</v>
      </c>
      <c r="BG135">
        <v>9.3888827251123672</v>
      </c>
      <c r="BH135">
        <v>9.5384322137937261</v>
      </c>
      <c r="BI135">
        <v>9.8064335476355815</v>
      </c>
      <c r="BJ135">
        <v>10.119498022957275</v>
      </c>
      <c r="BK135">
        <v>10.466641897641459</v>
      </c>
      <c r="BL135">
        <v>10.830692827584169</v>
      </c>
      <c r="BM135">
        <v>11.203336283166598</v>
      </c>
    </row>
    <row r="136" spans="1:65" x14ac:dyDescent="0.2">
      <c r="A136" t="s">
        <v>522</v>
      </c>
      <c r="B136" t="s">
        <v>523</v>
      </c>
      <c r="C136" t="s">
        <v>260</v>
      </c>
      <c r="D136" t="s">
        <v>261</v>
      </c>
      <c r="E136">
        <v>5.682777255412895</v>
      </c>
      <c r="F136">
        <v>5.7566244672354756</v>
      </c>
      <c r="G136">
        <v>5.8206456705934846</v>
      </c>
      <c r="H136">
        <v>5.8710384262650264</v>
      </c>
      <c r="I136">
        <v>5.9020058035633145</v>
      </c>
      <c r="J136">
        <v>5.9124260073624813</v>
      </c>
      <c r="K136">
        <v>5.9705643827274351</v>
      </c>
      <c r="L136">
        <v>6.0022845319942242</v>
      </c>
      <c r="M136">
        <v>6.0116328780685375</v>
      </c>
      <c r="N136">
        <v>6.0039271350189694</v>
      </c>
      <c r="O136">
        <v>5.9828268846970962</v>
      </c>
      <c r="P136">
        <v>6.0152816193523373</v>
      </c>
      <c r="Q136">
        <v>6.0280389441199667</v>
      </c>
      <c r="R136">
        <v>6.025962429597822</v>
      </c>
      <c r="S136">
        <v>6.013627891343539</v>
      </c>
      <c r="T136">
        <v>5.994647317711431</v>
      </c>
      <c r="U136">
        <v>6.0360155162355698</v>
      </c>
      <c r="V136">
        <v>6.0639861974995437</v>
      </c>
      <c r="W136">
        <v>6.0814927310373443</v>
      </c>
      <c r="X136">
        <v>6.0879326352987091</v>
      </c>
      <c r="Y136">
        <v>6.0849475261745551</v>
      </c>
      <c r="Z136">
        <v>6.1287311740384673</v>
      </c>
      <c r="AA136">
        <v>6.1556821719117911</v>
      </c>
      <c r="AB136">
        <v>6.1711160913709424</v>
      </c>
      <c r="AC136">
        <v>6.1806141301238267</v>
      </c>
      <c r="AD136">
        <v>6.188848946933569</v>
      </c>
      <c r="AE136">
        <v>6.295686705281681</v>
      </c>
      <c r="AF136">
        <v>6.3724699438298975</v>
      </c>
      <c r="AG136">
        <v>6.4135946404410058</v>
      </c>
      <c r="AH136">
        <v>6.4132491270494407</v>
      </c>
      <c r="AI136">
        <v>6.3664005551044403</v>
      </c>
      <c r="AJ136">
        <v>6.4489235585919875</v>
      </c>
      <c r="AK136">
        <v>6.4962150397255725</v>
      </c>
      <c r="AL136">
        <v>6.5084099919171701</v>
      </c>
      <c r="AM136">
        <v>6.4868732540171878</v>
      </c>
      <c r="AN136">
        <v>6.4309802821890321</v>
      </c>
      <c r="AO136">
        <v>6.3856749359214646</v>
      </c>
      <c r="AP136">
        <v>6.360981172004661</v>
      </c>
      <c r="AQ136">
        <v>6.3611585592276265</v>
      </c>
      <c r="AR136">
        <v>6.3896302049717857</v>
      </c>
      <c r="AS136">
        <v>6.447988439411902</v>
      </c>
      <c r="AT136">
        <v>6.4428730785956025</v>
      </c>
      <c r="AU136">
        <v>6.4207995250102554</v>
      </c>
      <c r="AV136">
        <v>6.3861272627503833</v>
      </c>
      <c r="AW136">
        <v>6.3451341554344021</v>
      </c>
      <c r="AX136">
        <v>6.3007913858734614</v>
      </c>
      <c r="AY136">
        <v>6.3070713629951412</v>
      </c>
      <c r="AZ136">
        <v>6.3167037227928606</v>
      </c>
      <c r="BA136">
        <v>6.3170068760060749</v>
      </c>
      <c r="BB136">
        <v>6.2906310988645062</v>
      </c>
      <c r="BC136">
        <v>6.2329693417000609</v>
      </c>
      <c r="BD136">
        <v>6.1736226828468102</v>
      </c>
      <c r="BE136">
        <v>6.0801996712532356</v>
      </c>
      <c r="BF136">
        <v>5.9733150783116074</v>
      </c>
      <c r="BG136">
        <v>5.8768897395468835</v>
      </c>
      <c r="BH136">
        <v>5.8034112960882442</v>
      </c>
      <c r="BI136">
        <v>5.8117157117097262</v>
      </c>
      <c r="BJ136">
        <v>5.8278335691428138</v>
      </c>
      <c r="BK136">
        <v>5.849221251675595</v>
      </c>
      <c r="BL136">
        <v>5.8713590151077275</v>
      </c>
      <c r="BM136">
        <v>5.8933061511413678</v>
      </c>
    </row>
    <row r="137" spans="1:65" x14ac:dyDescent="0.2">
      <c r="A137" t="s">
        <v>524</v>
      </c>
      <c r="B137" t="s">
        <v>525</v>
      </c>
      <c r="C137" t="s">
        <v>260</v>
      </c>
      <c r="D137" t="s">
        <v>261</v>
      </c>
      <c r="E137">
        <v>7.1472836715515715</v>
      </c>
      <c r="F137">
        <v>7.0614334344659442</v>
      </c>
      <c r="G137">
        <v>6.9461945073534608</v>
      </c>
      <c r="H137">
        <v>6.8067844289275534</v>
      </c>
      <c r="I137">
        <v>6.6428703666075144</v>
      </c>
      <c r="J137">
        <v>6.4596246156870665</v>
      </c>
      <c r="K137">
        <v>6.3866149891608615</v>
      </c>
      <c r="L137">
        <v>6.2879211394164445</v>
      </c>
      <c r="M137">
        <v>6.1761066404375402</v>
      </c>
      <c r="N137">
        <v>6.0652279858180886</v>
      </c>
      <c r="O137">
        <v>5.9629539636154671</v>
      </c>
      <c r="P137">
        <v>5.9405843341164575</v>
      </c>
      <c r="Q137">
        <v>5.9156227526602043</v>
      </c>
      <c r="R137">
        <v>5.8867305887809138</v>
      </c>
      <c r="S137">
        <v>5.8502289626351196</v>
      </c>
      <c r="T137">
        <v>5.806254722790003</v>
      </c>
      <c r="U137">
        <v>5.7947672110947206</v>
      </c>
      <c r="V137">
        <v>5.7710348996695098</v>
      </c>
      <c r="W137">
        <v>5.7380116798727832</v>
      </c>
      <c r="X137">
        <v>5.6969800599779026</v>
      </c>
      <c r="Y137">
        <v>5.6499671447669542</v>
      </c>
      <c r="Z137">
        <v>5.6003354442566868</v>
      </c>
      <c r="AA137">
        <v>5.5415026393678071</v>
      </c>
      <c r="AB137">
        <v>5.4834766501783125</v>
      </c>
      <c r="AC137">
        <v>5.4372710386194445</v>
      </c>
      <c r="AD137">
        <v>5.4075448726953681</v>
      </c>
      <c r="AE137">
        <v>5.4604955896744096</v>
      </c>
      <c r="AF137">
        <v>5.5131866623058565</v>
      </c>
      <c r="AG137">
        <v>5.5630572777750409</v>
      </c>
      <c r="AH137">
        <v>5.6067960341481289</v>
      </c>
      <c r="AI137">
        <v>5.6431313077636842</v>
      </c>
      <c r="AJ137">
        <v>5.6941596864795079</v>
      </c>
      <c r="AK137">
        <v>5.7355657882322868</v>
      </c>
      <c r="AL137">
        <v>5.7711613221972851</v>
      </c>
      <c r="AM137">
        <v>5.8046131721934531</v>
      </c>
      <c r="AN137">
        <v>5.8384112263608827</v>
      </c>
      <c r="AO137">
        <v>5.8971099612332161</v>
      </c>
      <c r="AP137">
        <v>5.9465437883509074</v>
      </c>
      <c r="AQ137">
        <v>5.9864002665179283</v>
      </c>
      <c r="AR137">
        <v>6.0158924284285931</v>
      </c>
      <c r="AS137">
        <v>6.0350687600453332</v>
      </c>
      <c r="AT137">
        <v>6.0558634171619374</v>
      </c>
      <c r="AU137">
        <v>6.0644006902399559</v>
      </c>
      <c r="AV137">
        <v>6.0646311964485538</v>
      </c>
      <c r="AW137">
        <v>6.0601272020643373</v>
      </c>
      <c r="AX137">
        <v>6.0517492707552565</v>
      </c>
      <c r="AY137">
        <v>6.1076639869126979</v>
      </c>
      <c r="AZ137">
        <v>6.1602724220488323</v>
      </c>
      <c r="BA137">
        <v>6.2032582975760056</v>
      </c>
      <c r="BB137">
        <v>6.2261677628652956</v>
      </c>
      <c r="BC137">
        <v>6.2237456740953787</v>
      </c>
      <c r="BD137">
        <v>6.2599263670093634</v>
      </c>
      <c r="BE137">
        <v>6.2770259090260572</v>
      </c>
      <c r="BF137">
        <v>6.2862518487586687</v>
      </c>
      <c r="BG137">
        <v>6.3029620601887775</v>
      </c>
      <c r="BH137">
        <v>6.3364737136680267</v>
      </c>
      <c r="BI137">
        <v>6.3830203015634535</v>
      </c>
      <c r="BJ137">
        <v>6.4488053035346411</v>
      </c>
      <c r="BK137">
        <v>6.5271507888100393</v>
      </c>
      <c r="BL137">
        <v>6.607392459715582</v>
      </c>
      <c r="BM137">
        <v>6.6861543872956579</v>
      </c>
    </row>
    <row r="138" spans="1:65" x14ac:dyDescent="0.2">
      <c r="A138" t="s">
        <v>526</v>
      </c>
      <c r="B138" t="s">
        <v>527</v>
      </c>
      <c r="C138" t="s">
        <v>260</v>
      </c>
      <c r="D138" t="s">
        <v>261</v>
      </c>
      <c r="E138">
        <v>7.9641005533045792</v>
      </c>
      <c r="F138">
        <v>8.2393244452202747</v>
      </c>
      <c r="G138">
        <v>8.493526873283642</v>
      </c>
      <c r="H138">
        <v>8.6864038895641613</v>
      </c>
      <c r="I138">
        <v>8.8115240913115773</v>
      </c>
      <c r="J138">
        <v>8.9050373013996076</v>
      </c>
      <c r="K138">
        <v>9.1517904749717403</v>
      </c>
      <c r="L138">
        <v>9.4010389059684094</v>
      </c>
      <c r="M138">
        <v>9.6185562650653367</v>
      </c>
      <c r="N138">
        <v>9.796246535344773</v>
      </c>
      <c r="O138">
        <v>9.9495420624151976</v>
      </c>
      <c r="P138">
        <v>9.9555463661738859</v>
      </c>
      <c r="Q138">
        <v>9.9498868412544468</v>
      </c>
      <c r="R138">
        <v>9.9328461386529732</v>
      </c>
      <c r="S138">
        <v>9.8931615690207106</v>
      </c>
      <c r="T138">
        <v>9.8660697490688847</v>
      </c>
      <c r="U138">
        <v>9.8739804541112495</v>
      </c>
      <c r="V138">
        <v>9.870967741935484</v>
      </c>
      <c r="W138">
        <v>9.831082851503135</v>
      </c>
      <c r="X138">
        <v>9.7780576641590358</v>
      </c>
      <c r="Y138">
        <v>9.7417255917405292</v>
      </c>
      <c r="Z138">
        <v>9.7749693726223477</v>
      </c>
      <c r="AA138">
        <v>9.812849337436413</v>
      </c>
      <c r="AB138">
        <v>9.8592628932360338</v>
      </c>
      <c r="AC138">
        <v>9.9011534596289135</v>
      </c>
      <c r="AD138">
        <v>9.9482748486451538</v>
      </c>
      <c r="AE138">
        <v>10.535521301404925</v>
      </c>
      <c r="AF138">
        <v>11.16388892724486</v>
      </c>
      <c r="AG138">
        <v>11.81219974970732</v>
      </c>
      <c r="AH138">
        <v>12.472685148619119</v>
      </c>
      <c r="AI138">
        <v>13.169905485952189</v>
      </c>
      <c r="AJ138">
        <v>13.183169882948434</v>
      </c>
      <c r="AK138">
        <v>13.183315720768322</v>
      </c>
      <c r="AL138">
        <v>13.185050984808608</v>
      </c>
      <c r="AM138">
        <v>13.197106690777577</v>
      </c>
      <c r="AN138">
        <v>13.223954255344388</v>
      </c>
      <c r="AO138">
        <v>13.070474285780728</v>
      </c>
      <c r="AP138">
        <v>12.919073829777556</v>
      </c>
      <c r="AQ138">
        <v>12.758632178674159</v>
      </c>
      <c r="AR138">
        <v>12.587018281971762</v>
      </c>
      <c r="AS138">
        <v>12.391854542373958</v>
      </c>
      <c r="AT138">
        <v>12.1358921806099</v>
      </c>
      <c r="AU138">
        <v>11.869174956233113</v>
      </c>
      <c r="AV138">
        <v>11.597069089974191</v>
      </c>
      <c r="AW138">
        <v>11.310339503194303</v>
      </c>
      <c r="AX138">
        <v>11.030324692426351</v>
      </c>
      <c r="AY138">
        <v>11.19411203289039</v>
      </c>
      <c r="AZ138">
        <v>11.403980152972576</v>
      </c>
      <c r="BA138">
        <v>11.674700587015668</v>
      </c>
      <c r="BB138">
        <v>12.020828337501285</v>
      </c>
      <c r="BC138">
        <v>12.466031179801277</v>
      </c>
      <c r="BD138">
        <v>12.523237848154606</v>
      </c>
      <c r="BE138">
        <v>12.618127060355706</v>
      </c>
      <c r="BF138">
        <v>12.732008070544923</v>
      </c>
      <c r="BG138">
        <v>12.861491023817281</v>
      </c>
      <c r="BH138">
        <v>13.003687483783722</v>
      </c>
      <c r="BI138">
        <v>13.213180439815716</v>
      </c>
      <c r="BJ138">
        <v>13.435478010807135</v>
      </c>
      <c r="BK138">
        <v>13.683822908915161</v>
      </c>
      <c r="BL138">
        <v>13.985651441336353</v>
      </c>
      <c r="BM138">
        <v>14.349251646983818</v>
      </c>
    </row>
    <row r="139" spans="1:65" x14ac:dyDescent="0.2">
      <c r="A139" t="s">
        <v>528</v>
      </c>
      <c r="B139" t="s">
        <v>529</v>
      </c>
      <c r="C139" t="s">
        <v>260</v>
      </c>
      <c r="D139" t="s">
        <v>261</v>
      </c>
      <c r="E139">
        <v>6.6558937522241441</v>
      </c>
      <c r="F139">
        <v>6.7576203865489131</v>
      </c>
      <c r="G139">
        <v>6.8510053194858722</v>
      </c>
      <c r="H139">
        <v>6.9336364543250895</v>
      </c>
      <c r="I139">
        <v>7.0017308649440437</v>
      </c>
      <c r="J139">
        <v>7.0546013437021733</v>
      </c>
      <c r="K139">
        <v>7.1351507443444753</v>
      </c>
      <c r="L139">
        <v>7.1969429852726128</v>
      </c>
      <c r="M139">
        <v>7.2447381036317964</v>
      </c>
      <c r="N139">
        <v>7.2834007852639635</v>
      </c>
      <c r="O139">
        <v>7.3162007269368816</v>
      </c>
      <c r="P139">
        <v>7.378228867854812</v>
      </c>
      <c r="Q139">
        <v>7.426333525000854</v>
      </c>
      <c r="R139">
        <v>7.464015160431309</v>
      </c>
      <c r="S139">
        <v>7.4949099659828118</v>
      </c>
      <c r="T139">
        <v>7.5213424205717772</v>
      </c>
      <c r="U139">
        <v>7.5879937200584155</v>
      </c>
      <c r="V139">
        <v>7.6476680843362299</v>
      </c>
      <c r="W139">
        <v>7.6980824664273149</v>
      </c>
      <c r="X139">
        <v>7.7349066991515247</v>
      </c>
      <c r="Y139">
        <v>7.7576328593691084</v>
      </c>
      <c r="Z139">
        <v>7.7919420112623561</v>
      </c>
      <c r="AA139">
        <v>7.8102147351335196</v>
      </c>
      <c r="AB139">
        <v>7.8218453997809645</v>
      </c>
      <c r="AC139">
        <v>7.8369814813119492</v>
      </c>
      <c r="AD139">
        <v>7.86113617626948</v>
      </c>
      <c r="AE139">
        <v>7.9219983030684205</v>
      </c>
      <c r="AF139">
        <v>7.9821490572013838</v>
      </c>
      <c r="AG139">
        <v>8.0444795387598536</v>
      </c>
      <c r="AH139">
        <v>8.1116580642276244</v>
      </c>
      <c r="AI139">
        <v>8.184978730983925</v>
      </c>
      <c r="AJ139">
        <v>8.2894780789423024</v>
      </c>
      <c r="AK139">
        <v>8.3955206234634083</v>
      </c>
      <c r="AL139">
        <v>8.4988022391071052</v>
      </c>
      <c r="AM139">
        <v>8.593243168774368</v>
      </c>
      <c r="AN139">
        <v>8.6772344081848196</v>
      </c>
      <c r="AO139">
        <v>8.77963267516202</v>
      </c>
      <c r="AP139">
        <v>8.8695244345998177</v>
      </c>
      <c r="AQ139">
        <v>8.9534000386308001</v>
      </c>
      <c r="AR139">
        <v>9.0395632642100789</v>
      </c>
      <c r="AS139">
        <v>9.1331966919820982</v>
      </c>
      <c r="AT139">
        <v>9.2534373147385995</v>
      </c>
      <c r="AU139">
        <v>9.3774408644003682</v>
      </c>
      <c r="AV139">
        <v>9.5050319537162267</v>
      </c>
      <c r="AW139">
        <v>9.6340988534645238</v>
      </c>
      <c r="AX139">
        <v>9.7647870643153833</v>
      </c>
      <c r="AY139">
        <v>9.9004674473328027</v>
      </c>
      <c r="AZ139">
        <v>10.034860302898689</v>
      </c>
      <c r="BA139">
        <v>10.173650428620704</v>
      </c>
      <c r="BB139">
        <v>10.323971131330621</v>
      </c>
      <c r="BC139">
        <v>10.49099940713087</v>
      </c>
      <c r="BD139">
        <v>10.679470831256138</v>
      </c>
      <c r="BE139">
        <v>10.879492147636373</v>
      </c>
      <c r="BF139">
        <v>11.098516388886013</v>
      </c>
      <c r="BG139">
        <v>11.344799648770424</v>
      </c>
      <c r="BH139">
        <v>11.624160051401924</v>
      </c>
      <c r="BI139">
        <v>11.92426264908609</v>
      </c>
      <c r="BJ139">
        <v>12.250470061262018</v>
      </c>
      <c r="BK139">
        <v>12.598832268014615</v>
      </c>
      <c r="BL139">
        <v>12.968730448064552</v>
      </c>
      <c r="BM139">
        <v>13.356065448056233</v>
      </c>
    </row>
    <row r="140" spans="1:65" x14ac:dyDescent="0.2">
      <c r="A140" t="s">
        <v>530</v>
      </c>
      <c r="B140" t="s">
        <v>531</v>
      </c>
      <c r="C140" t="s">
        <v>260</v>
      </c>
      <c r="D140" t="s">
        <v>261</v>
      </c>
      <c r="E140">
        <v>5.3047785439595554</v>
      </c>
      <c r="F140">
        <v>5.3581111912132009</v>
      </c>
      <c r="G140">
        <v>5.3885482685608999</v>
      </c>
      <c r="H140">
        <v>5.3995642442657541</v>
      </c>
      <c r="I140">
        <v>5.3953924290791795</v>
      </c>
      <c r="J140">
        <v>5.3792662484596372</v>
      </c>
      <c r="K140">
        <v>5.452451169635764</v>
      </c>
      <c r="L140">
        <v>5.505100401860668</v>
      </c>
      <c r="M140">
        <v>5.5377298494212228</v>
      </c>
      <c r="N140">
        <v>5.5508951412333678</v>
      </c>
      <c r="O140">
        <v>5.5466521876032715</v>
      </c>
      <c r="P140">
        <v>5.6312941285544271</v>
      </c>
      <c r="Q140">
        <v>5.6953448003294245</v>
      </c>
      <c r="R140">
        <v>5.7405813758497652</v>
      </c>
      <c r="S140">
        <v>5.7687054575109515</v>
      </c>
      <c r="T140">
        <v>5.7815586641361447</v>
      </c>
      <c r="U140">
        <v>5.8470894199149752</v>
      </c>
      <c r="V140">
        <v>5.8885836838785242</v>
      </c>
      <c r="W140">
        <v>5.9100452101751983</v>
      </c>
      <c r="X140">
        <v>5.9150791090376877</v>
      </c>
      <c r="Y140">
        <v>5.9061464159615733</v>
      </c>
      <c r="Z140">
        <v>5.9431470448482706</v>
      </c>
      <c r="AA140">
        <v>5.9562307565565371</v>
      </c>
      <c r="AB140">
        <v>5.948345779638549</v>
      </c>
      <c r="AC140">
        <v>5.9225430802328392</v>
      </c>
      <c r="AD140">
        <v>5.8815922696693415</v>
      </c>
      <c r="AE140">
        <v>5.9266757503777345</v>
      </c>
      <c r="AF140">
        <v>5.9540567400642681</v>
      </c>
      <c r="AG140">
        <v>5.9655934267295692</v>
      </c>
      <c r="AH140">
        <v>5.9629502260114382</v>
      </c>
      <c r="AI140">
        <v>5.9481027160705295</v>
      </c>
      <c r="AJ140">
        <v>5.9858519927609724</v>
      </c>
      <c r="AK140">
        <v>6.0079246875831149</v>
      </c>
      <c r="AL140">
        <v>6.0174815620081077</v>
      </c>
      <c r="AM140">
        <v>6.0181933689095661</v>
      </c>
      <c r="AN140">
        <v>6.013328988246891</v>
      </c>
      <c r="AO140">
        <v>6.0505010096609455</v>
      </c>
      <c r="AP140">
        <v>6.0735290970521456</v>
      </c>
      <c r="AQ140">
        <v>6.0839476198607825</v>
      </c>
      <c r="AR140">
        <v>6.0818103642782697</v>
      </c>
      <c r="AS140">
        <v>6.0676043329853906</v>
      </c>
      <c r="AT140">
        <v>6.088730239729899</v>
      </c>
      <c r="AU140">
        <v>6.0935375336535227</v>
      </c>
      <c r="AV140">
        <v>6.0872947175455785</v>
      </c>
      <c r="AW140">
        <v>6.0752299425596741</v>
      </c>
      <c r="AX140">
        <v>6.0603098688904415</v>
      </c>
      <c r="AY140">
        <v>6.0977907151278758</v>
      </c>
      <c r="AZ140">
        <v>6.1256230646573195</v>
      </c>
      <c r="BA140">
        <v>6.1436794267345096</v>
      </c>
      <c r="BB140">
        <v>6.151145004502184</v>
      </c>
      <c r="BC140">
        <v>6.1486398346464997</v>
      </c>
      <c r="BD140">
        <v>6.1739061274807634</v>
      </c>
      <c r="BE140">
        <v>6.186868071711805</v>
      </c>
      <c r="BF140">
        <v>6.1900067679820019</v>
      </c>
      <c r="BG140">
        <v>6.1854318528675929</v>
      </c>
      <c r="BH140">
        <v>6.1756618824109086</v>
      </c>
      <c r="BI140">
        <v>6.1925494309110309</v>
      </c>
      <c r="BJ140">
        <v>6.2017168897347146</v>
      </c>
      <c r="BK140">
        <v>6.2081433311559522</v>
      </c>
      <c r="BL140">
        <v>6.21741721071818</v>
      </c>
      <c r="BM140">
        <v>6.2335649581931607</v>
      </c>
    </row>
    <row r="141" spans="1:65" x14ac:dyDescent="0.2">
      <c r="A141" t="s">
        <v>532</v>
      </c>
      <c r="B141" t="s">
        <v>533</v>
      </c>
      <c r="C141" t="s">
        <v>260</v>
      </c>
      <c r="D141" t="s">
        <v>261</v>
      </c>
      <c r="E141">
        <v>5.5089812068814643</v>
      </c>
      <c r="F141">
        <v>5.5408938210534187</v>
      </c>
      <c r="G141">
        <v>5.5465964950499629</v>
      </c>
      <c r="H141">
        <v>5.5322938735957461</v>
      </c>
      <c r="I141">
        <v>5.5052099816309585</v>
      </c>
      <c r="J141">
        <v>5.4696957668585826</v>
      </c>
      <c r="K141">
        <v>5.5276910130849464</v>
      </c>
      <c r="L141">
        <v>5.5696538614559028</v>
      </c>
      <c r="M141">
        <v>5.5942062721262591</v>
      </c>
      <c r="N141">
        <v>5.5991184220396706</v>
      </c>
      <c r="O141">
        <v>5.5847698853832375</v>
      </c>
      <c r="P141">
        <v>5.6477027324363966</v>
      </c>
      <c r="Q141">
        <v>5.6857090976807605</v>
      </c>
      <c r="R141">
        <v>5.7026237911823348</v>
      </c>
      <c r="S141">
        <v>5.7032308106666747</v>
      </c>
      <c r="T141">
        <v>5.6909822627652584</v>
      </c>
      <c r="U141">
        <v>5.7523562378137196</v>
      </c>
      <c r="V141">
        <v>5.7990706942248647</v>
      </c>
      <c r="W141">
        <v>5.8328406041714347</v>
      </c>
      <c r="X141">
        <v>5.8531716222789862</v>
      </c>
      <c r="Y141">
        <v>5.8596379263381353</v>
      </c>
      <c r="Z141">
        <v>5.8950059989724437</v>
      </c>
      <c r="AA141">
        <v>5.905544143956857</v>
      </c>
      <c r="AB141">
        <v>5.8963780465989917</v>
      </c>
      <c r="AC141">
        <v>5.8733054547014838</v>
      </c>
      <c r="AD141">
        <v>5.8398359244853069</v>
      </c>
      <c r="AE141">
        <v>5.8915442524210482</v>
      </c>
      <c r="AF141">
        <v>5.9284390076334352</v>
      </c>
      <c r="AG141">
        <v>5.9508014803643619</v>
      </c>
      <c r="AH141">
        <v>5.9584209356712714</v>
      </c>
      <c r="AI141">
        <v>5.9521894044017758</v>
      </c>
      <c r="AJ141">
        <v>5.9920592807599649</v>
      </c>
      <c r="AK141">
        <v>6.017439636537965</v>
      </c>
      <c r="AL141">
        <v>6.0326141123256969</v>
      </c>
      <c r="AM141">
        <v>6.0432558593432333</v>
      </c>
      <c r="AN141">
        <v>6.0536493778557405</v>
      </c>
      <c r="AO141">
        <v>6.0740711198628503</v>
      </c>
      <c r="AP141">
        <v>6.0821274383023693</v>
      </c>
      <c r="AQ141">
        <v>6.0788533808152163</v>
      </c>
      <c r="AR141">
        <v>6.0629602874243345</v>
      </c>
      <c r="AS141">
        <v>6.0336509106376619</v>
      </c>
      <c r="AT141">
        <v>6.0399089072803731</v>
      </c>
      <c r="AU141">
        <v>6.0290236156577146</v>
      </c>
      <c r="AV141">
        <v>6.0065660458517414</v>
      </c>
      <c r="AW141">
        <v>5.9784548269591697</v>
      </c>
      <c r="AX141">
        <v>5.9483385668554227</v>
      </c>
      <c r="AY141">
        <v>5.9756755422116603</v>
      </c>
      <c r="AZ141">
        <v>5.9924859086503384</v>
      </c>
      <c r="BA141">
        <v>5.9993718426689355</v>
      </c>
      <c r="BB141">
        <v>5.9968611882819651</v>
      </c>
      <c r="BC141">
        <v>5.9865675202612998</v>
      </c>
      <c r="BD141">
        <v>6.0106369853618613</v>
      </c>
      <c r="BE141">
        <v>6.0235609532637113</v>
      </c>
      <c r="BF141">
        <v>6.0250043345150246</v>
      </c>
      <c r="BG141">
        <v>6.0135944095081193</v>
      </c>
      <c r="BH141">
        <v>5.9905647226803778</v>
      </c>
      <c r="BI141">
        <v>5.9877082132952459</v>
      </c>
      <c r="BJ141">
        <v>5.9709578079853127</v>
      </c>
      <c r="BK141">
        <v>5.9500872797167723</v>
      </c>
      <c r="BL141">
        <v>5.936763843047884</v>
      </c>
      <c r="BM141">
        <v>5.9373773262781322</v>
      </c>
    </row>
    <row r="142" spans="1:65" x14ac:dyDescent="0.2">
      <c r="A142" t="s">
        <v>534</v>
      </c>
      <c r="B142" t="s">
        <v>535</v>
      </c>
      <c r="C142" t="s">
        <v>260</v>
      </c>
      <c r="D142" t="s">
        <v>261</v>
      </c>
    </row>
    <row r="143" spans="1:65" x14ac:dyDescent="0.2">
      <c r="A143" t="s">
        <v>536</v>
      </c>
      <c r="B143" t="s">
        <v>537</v>
      </c>
      <c r="C143" t="s">
        <v>260</v>
      </c>
      <c r="D143" t="s">
        <v>261</v>
      </c>
      <c r="E143">
        <v>8.4598144837859941</v>
      </c>
      <c r="F143">
        <v>8.1594042340940263</v>
      </c>
      <c r="G143">
        <v>7.8415652760598222</v>
      </c>
      <c r="H143">
        <v>7.5224181550138578</v>
      </c>
      <c r="I143">
        <v>7.2195945837249962</v>
      </c>
      <c r="J143">
        <v>6.9424445524696736</v>
      </c>
      <c r="K143">
        <v>6.8578385714963446</v>
      </c>
      <c r="L143">
        <v>6.7830848444660834</v>
      </c>
      <c r="M143">
        <v>6.71524632978507</v>
      </c>
      <c r="N143">
        <v>6.6472538999177102</v>
      </c>
      <c r="O143">
        <v>6.5754442785667884</v>
      </c>
      <c r="P143">
        <v>6.6325323559984888</v>
      </c>
      <c r="Q143">
        <v>6.6766002983068766</v>
      </c>
      <c r="R143">
        <v>6.7142224910905215</v>
      </c>
      <c r="S143">
        <v>6.7531382488160778</v>
      </c>
      <c r="T143">
        <v>6.7978926941552915</v>
      </c>
      <c r="U143">
        <v>6.9020281033866802</v>
      </c>
      <c r="V143">
        <v>7.0061103908714113</v>
      </c>
      <c r="W143">
        <v>7.1083957747953699</v>
      </c>
      <c r="X143">
        <v>7.2062891101506557</v>
      </c>
      <c r="Y143">
        <v>7.2997369708860118</v>
      </c>
      <c r="Z143">
        <v>7.4500857808826204</v>
      </c>
      <c r="AA143">
        <v>7.5903249896992167</v>
      </c>
      <c r="AB143">
        <v>7.7272176882280288</v>
      </c>
      <c r="AC143">
        <v>7.868949410744273</v>
      </c>
      <c r="AD143">
        <v>8.0201211491303575</v>
      </c>
      <c r="AE143">
        <v>8.1720668129251237</v>
      </c>
      <c r="AF143">
        <v>8.3249338584121286</v>
      </c>
      <c r="AG143">
        <v>8.4771576915674824</v>
      </c>
      <c r="AH143">
        <v>8.6247314967843636</v>
      </c>
      <c r="AI143">
        <v>8.7656529847796545</v>
      </c>
      <c r="AJ143">
        <v>8.9137043914321108</v>
      </c>
      <c r="AK143">
        <v>9.0486274486715512</v>
      </c>
      <c r="AL143">
        <v>9.1714513259192145</v>
      </c>
      <c r="AM143">
        <v>9.2822614214423496</v>
      </c>
      <c r="AN143">
        <v>9.3829446177087501</v>
      </c>
      <c r="AO143">
        <v>9.3993740545449498</v>
      </c>
      <c r="AP143">
        <v>9.3871181091782532</v>
      </c>
      <c r="AQ143">
        <v>9.3553089827980287</v>
      </c>
      <c r="AR143">
        <v>9.3158967003051529</v>
      </c>
      <c r="AS143">
        <v>9.279265858236748</v>
      </c>
      <c r="AT143">
        <v>9.4338432059565935</v>
      </c>
      <c r="AU143">
        <v>9.5908863409836602</v>
      </c>
      <c r="AV143">
        <v>9.7537397653504421</v>
      </c>
      <c r="AW143">
        <v>9.9272397210530201</v>
      </c>
      <c r="AX143">
        <v>10.118672890880344</v>
      </c>
      <c r="AY143">
        <v>10.273785549373695</v>
      </c>
      <c r="AZ143">
        <v>10.420536889667002</v>
      </c>
      <c r="BA143">
        <v>10.581479657486803</v>
      </c>
      <c r="BB143">
        <v>10.786838650981879</v>
      </c>
      <c r="BC143">
        <v>11.060576100104862</v>
      </c>
      <c r="BD143">
        <v>11.619845624126954</v>
      </c>
      <c r="BE143">
        <v>12.253358438634889</v>
      </c>
      <c r="BF143">
        <v>12.932599309261173</v>
      </c>
      <c r="BG143">
        <v>13.612046669533006</v>
      </c>
      <c r="BH143">
        <v>14.265734944485567</v>
      </c>
      <c r="BI143">
        <v>14.882613765473563</v>
      </c>
      <c r="BJ143">
        <v>15.463108012747984</v>
      </c>
      <c r="BK143">
        <v>16.031312648058769</v>
      </c>
      <c r="BL143">
        <v>16.622729729524412</v>
      </c>
      <c r="BM143">
        <v>17.259468670566037</v>
      </c>
    </row>
    <row r="144" spans="1:65" x14ac:dyDescent="0.2">
      <c r="A144" t="s">
        <v>538</v>
      </c>
      <c r="B144" t="s">
        <v>539</v>
      </c>
      <c r="C144" t="s">
        <v>260</v>
      </c>
      <c r="D144" t="s">
        <v>261</v>
      </c>
      <c r="E144">
        <v>6.1780983662961351</v>
      </c>
      <c r="F144">
        <v>6.2731374189274636</v>
      </c>
      <c r="G144">
        <v>6.3573446760725378</v>
      </c>
      <c r="H144">
        <v>6.4234240757292769</v>
      </c>
      <c r="I144">
        <v>6.4622130619558247</v>
      </c>
      <c r="J144">
        <v>6.4711813571198045</v>
      </c>
      <c r="K144">
        <v>6.5494904280868314</v>
      </c>
      <c r="L144">
        <v>6.5950723111665175</v>
      </c>
      <c r="M144">
        <v>6.616743460333196</v>
      </c>
      <c r="N144">
        <v>6.6249765922992436</v>
      </c>
      <c r="O144">
        <v>6.6259462170739738</v>
      </c>
      <c r="P144">
        <v>6.6969433931159781</v>
      </c>
      <c r="Q144">
        <v>6.7494966781966612</v>
      </c>
      <c r="R144">
        <v>6.7840495931106126</v>
      </c>
      <c r="S144">
        <v>6.8007676402427881</v>
      </c>
      <c r="T144">
        <v>6.8011851917258896</v>
      </c>
      <c r="U144">
        <v>6.8649551912210827</v>
      </c>
      <c r="V144">
        <v>6.9079261966845991</v>
      </c>
      <c r="W144">
        <v>6.9303453031439473</v>
      </c>
      <c r="X144">
        <v>6.931336862446515</v>
      </c>
      <c r="Y144">
        <v>6.9126299235697664</v>
      </c>
      <c r="Z144">
        <v>6.9373338877520601</v>
      </c>
      <c r="AA144">
        <v>6.9365824910383207</v>
      </c>
      <c r="AB144">
        <v>6.9191575095677491</v>
      </c>
      <c r="AC144">
        <v>6.8943928264678007</v>
      </c>
      <c r="AD144">
        <v>6.8685306839368705</v>
      </c>
      <c r="AE144">
        <v>6.9014110660098362</v>
      </c>
      <c r="AF144">
        <v>6.9231584412769012</v>
      </c>
      <c r="AG144">
        <v>6.9369078674541687</v>
      </c>
      <c r="AH144">
        <v>6.9457791606964827</v>
      </c>
      <c r="AI144">
        <v>6.9491331783340904</v>
      </c>
      <c r="AJ144">
        <v>7.0193522976876697</v>
      </c>
      <c r="AK144">
        <v>7.079485669216643</v>
      </c>
      <c r="AL144">
        <v>7.1268640474206943</v>
      </c>
      <c r="AM144">
        <v>7.1579182494006384</v>
      </c>
      <c r="AN144">
        <v>7.1742042789825851</v>
      </c>
      <c r="AO144">
        <v>7.2418341936007984</v>
      </c>
      <c r="AP144">
        <v>7.2891823064732186</v>
      </c>
      <c r="AQ144">
        <v>7.3232718581039311</v>
      </c>
      <c r="AR144">
        <v>7.3520080575905746</v>
      </c>
      <c r="AS144">
        <v>7.3803653394834496</v>
      </c>
      <c r="AT144">
        <v>7.4490193679125367</v>
      </c>
      <c r="AU144">
        <v>7.5079379654243317</v>
      </c>
      <c r="AV144">
        <v>7.5536627004949919</v>
      </c>
      <c r="AW144">
        <v>7.580607652068629</v>
      </c>
      <c r="AX144">
        <v>7.5884200390374161</v>
      </c>
      <c r="AY144">
        <v>7.639978346634253</v>
      </c>
      <c r="AZ144">
        <v>7.6748199258751661</v>
      </c>
      <c r="BA144">
        <v>7.6984749785139686</v>
      </c>
      <c r="BB144">
        <v>7.7169934643665181</v>
      </c>
      <c r="BC144">
        <v>7.7350252183766495</v>
      </c>
      <c r="BD144">
        <v>7.7996858414095138</v>
      </c>
      <c r="BE144">
        <v>7.8596809872587308</v>
      </c>
      <c r="BF144">
        <v>7.9245462724457552</v>
      </c>
      <c r="BG144">
        <v>8.0050986517328351</v>
      </c>
      <c r="BH144">
        <v>8.1092643170943148</v>
      </c>
      <c r="BI144">
        <v>8.2681309039528461</v>
      </c>
      <c r="BJ144">
        <v>8.4406170241553387</v>
      </c>
      <c r="BK144">
        <v>8.6240666493794862</v>
      </c>
      <c r="BL144">
        <v>8.8142358248056301</v>
      </c>
      <c r="BM144">
        <v>9.0099912209535411</v>
      </c>
    </row>
    <row r="145" spans="1:65" x14ac:dyDescent="0.2">
      <c r="A145" t="s">
        <v>540</v>
      </c>
      <c r="B145" t="s">
        <v>541</v>
      </c>
      <c r="C145" t="s">
        <v>260</v>
      </c>
      <c r="D145" t="s">
        <v>261</v>
      </c>
      <c r="E145">
        <v>6.6353451681005824</v>
      </c>
      <c r="F145">
        <v>6.7202554013538913</v>
      </c>
      <c r="G145">
        <v>6.7761836570020542</v>
      </c>
      <c r="H145">
        <v>6.8034265385322827</v>
      </c>
      <c r="I145">
        <v>6.8028998163564207</v>
      </c>
      <c r="J145">
        <v>6.7759917193451935</v>
      </c>
      <c r="K145">
        <v>6.8821333541104339</v>
      </c>
      <c r="L145">
        <v>6.9621007133818553</v>
      </c>
      <c r="M145">
        <v>7.0208216012569062</v>
      </c>
      <c r="N145">
        <v>7.0659418341878331</v>
      </c>
      <c r="O145">
        <v>7.1034959130722592</v>
      </c>
      <c r="P145">
        <v>7.2044830300589453</v>
      </c>
      <c r="Q145">
        <v>7.2887887340598558</v>
      </c>
      <c r="R145">
        <v>7.3592370822247943</v>
      </c>
      <c r="S145">
        <v>7.4185989454079575</v>
      </c>
      <c r="T145">
        <v>7.4685798794103038</v>
      </c>
      <c r="U145">
        <v>7.5714976982508491</v>
      </c>
      <c r="V145">
        <v>7.6600352566116401</v>
      </c>
      <c r="W145">
        <v>7.7294292151143846</v>
      </c>
      <c r="X145">
        <v>7.7723235218120736</v>
      </c>
      <c r="Y145">
        <v>7.7875914407566773</v>
      </c>
      <c r="Z145">
        <v>7.8258251621207728</v>
      </c>
      <c r="AA145">
        <v>7.8342826188181283</v>
      </c>
      <c r="AB145">
        <v>7.8237946841625661</v>
      </c>
      <c r="AC145">
        <v>7.806906874485926</v>
      </c>
      <c r="AD145">
        <v>7.7912909856377812</v>
      </c>
      <c r="AE145">
        <v>7.8267726976684777</v>
      </c>
      <c r="AF145">
        <v>7.853075052565087</v>
      </c>
      <c r="AG145">
        <v>7.8777561301786934</v>
      </c>
      <c r="AH145">
        <v>7.909542322108372</v>
      </c>
      <c r="AI145">
        <v>7.9509948385568503</v>
      </c>
      <c r="AJ145">
        <v>8.0467687984415814</v>
      </c>
      <c r="AK145">
        <v>8.1450352241733359</v>
      </c>
      <c r="AL145">
        <v>8.2400060158596027</v>
      </c>
      <c r="AM145">
        <v>8.3220877010069358</v>
      </c>
      <c r="AN145">
        <v>8.3878466029238705</v>
      </c>
      <c r="AO145">
        <v>8.4867729527251043</v>
      </c>
      <c r="AP145">
        <v>8.562174426511362</v>
      </c>
      <c r="AQ145">
        <v>8.6217948121996173</v>
      </c>
      <c r="AR145">
        <v>8.6743726370533789</v>
      </c>
      <c r="AS145">
        <v>8.725026301156845</v>
      </c>
      <c r="AT145">
        <v>8.8122730507641887</v>
      </c>
      <c r="AU145">
        <v>8.8904265494077386</v>
      </c>
      <c r="AV145">
        <v>8.9557846139098007</v>
      </c>
      <c r="AW145">
        <v>8.9993506296279353</v>
      </c>
      <c r="AX145">
        <v>9.0201507901780431</v>
      </c>
      <c r="AY145">
        <v>9.0757335264353483</v>
      </c>
      <c r="AZ145">
        <v>9.1132130272449263</v>
      </c>
      <c r="BA145">
        <v>9.145146762301831</v>
      </c>
      <c r="BB145">
        <v>9.1852058103754199</v>
      </c>
      <c r="BC145">
        <v>9.2410480534374084</v>
      </c>
      <c r="BD145">
        <v>9.3512929627308363</v>
      </c>
      <c r="BE145">
        <v>9.4662789180929963</v>
      </c>
      <c r="BF145">
        <v>9.5996558952302316</v>
      </c>
      <c r="BG145">
        <v>9.7693686756133165</v>
      </c>
      <c r="BH145">
        <v>9.9856986225663906</v>
      </c>
      <c r="BI145">
        <v>10.280450659794289</v>
      </c>
      <c r="BJ145">
        <v>10.611798087435242</v>
      </c>
      <c r="BK145">
        <v>10.961827122816555</v>
      </c>
      <c r="BL145">
        <v>11.305288416639664</v>
      </c>
      <c r="BM145">
        <v>11.629774108195029</v>
      </c>
    </row>
    <row r="146" spans="1:65" x14ac:dyDescent="0.2">
      <c r="A146" t="s">
        <v>542</v>
      </c>
      <c r="B146" t="s">
        <v>543</v>
      </c>
      <c r="C146" t="s">
        <v>260</v>
      </c>
      <c r="D146" t="s">
        <v>261</v>
      </c>
      <c r="E146">
        <v>9.1719984945427164</v>
      </c>
      <c r="F146">
        <v>9.2152726261127604</v>
      </c>
      <c r="G146">
        <v>9.2347051620861755</v>
      </c>
      <c r="H146">
        <v>9.2231325020654822</v>
      </c>
      <c r="I146">
        <v>9.1760587506698172</v>
      </c>
      <c r="J146">
        <v>9.0944309093570013</v>
      </c>
      <c r="K146">
        <v>9.0565775010707039</v>
      </c>
      <c r="L146">
        <v>8.982567929701462</v>
      </c>
      <c r="M146">
        <v>8.8867189474301362</v>
      </c>
      <c r="N146">
        <v>8.7900292559500279</v>
      </c>
      <c r="O146">
        <v>8.702866635759543</v>
      </c>
      <c r="P146">
        <v>8.7225008187519748</v>
      </c>
      <c r="Q146">
        <v>8.7376571186010263</v>
      </c>
      <c r="R146">
        <v>8.7436092679212436</v>
      </c>
      <c r="S146">
        <v>8.7344912272625059</v>
      </c>
      <c r="T146">
        <v>8.7075955136882239</v>
      </c>
      <c r="U146">
        <v>8.6895262306603307</v>
      </c>
      <c r="V146">
        <v>8.6471841664923659</v>
      </c>
      <c r="W146">
        <v>8.5863392658862345</v>
      </c>
      <c r="X146">
        <v>8.5130454860309399</v>
      </c>
      <c r="Y146">
        <v>8.430005423098816</v>
      </c>
      <c r="Z146">
        <v>8.4474347211906728</v>
      </c>
      <c r="AA146">
        <v>8.4494084675810708</v>
      </c>
      <c r="AB146">
        <v>8.4356808915240435</v>
      </c>
      <c r="AC146">
        <v>8.4078000169952656</v>
      </c>
      <c r="AD146">
        <v>8.36425511786193</v>
      </c>
      <c r="AE146">
        <v>8.3983047690254224</v>
      </c>
      <c r="AF146">
        <v>8.422516962048201</v>
      </c>
      <c r="AG146">
        <v>8.4364468233525844</v>
      </c>
      <c r="AH146">
        <v>8.4353147898014562</v>
      </c>
      <c r="AI146">
        <v>8.4148982948715876</v>
      </c>
      <c r="AJ146">
        <v>8.3025832335855263</v>
      </c>
      <c r="AK146">
        <v>8.1812606013332214</v>
      </c>
      <c r="AL146">
        <v>8.0601651443432374</v>
      </c>
      <c r="AM146">
        <v>7.9415462390172333</v>
      </c>
      <c r="AN146">
        <v>7.8190283860582923</v>
      </c>
      <c r="AO146">
        <v>7.7466934083432877</v>
      </c>
      <c r="AP146">
        <v>7.6523734994795447</v>
      </c>
      <c r="AQ146">
        <v>7.5425254988528607</v>
      </c>
      <c r="AR146">
        <v>7.4216726012723528</v>
      </c>
      <c r="AS146">
        <v>7.292743595180756</v>
      </c>
      <c r="AT146">
        <v>7.3921107261613033</v>
      </c>
      <c r="AU146">
        <v>7.4680840925138954</v>
      </c>
      <c r="AV146">
        <v>7.5203920948725855</v>
      </c>
      <c r="AW146">
        <v>7.5525388577831407</v>
      </c>
      <c r="AX146">
        <v>7.5694922056561085</v>
      </c>
      <c r="AY146">
        <v>7.6047334686958497</v>
      </c>
      <c r="AZ146">
        <v>7.6371168044639521</v>
      </c>
      <c r="BA146">
        <v>7.6702554950945547</v>
      </c>
      <c r="BB146">
        <v>7.7074425661793438</v>
      </c>
      <c r="BC146">
        <v>7.7514783576402335</v>
      </c>
      <c r="BD146">
        <v>7.7856485543689944</v>
      </c>
      <c r="BE146">
        <v>7.81075756525144</v>
      </c>
      <c r="BF146">
        <v>7.8194783624862598</v>
      </c>
      <c r="BG146">
        <v>7.8057049137999046</v>
      </c>
      <c r="BH146">
        <v>7.7698966900741517</v>
      </c>
      <c r="BI146">
        <v>7.8131455742444915</v>
      </c>
      <c r="BJ146">
        <v>7.8406496984543033</v>
      </c>
      <c r="BK146">
        <v>7.8565085293196306</v>
      </c>
      <c r="BL146">
        <v>7.8678251667892951</v>
      </c>
      <c r="BM146">
        <v>7.8786221329116186</v>
      </c>
    </row>
    <row r="147" spans="1:65" x14ac:dyDescent="0.2">
      <c r="A147" t="s">
        <v>544</v>
      </c>
      <c r="B147" t="s">
        <v>545</v>
      </c>
      <c r="C147" t="s">
        <v>260</v>
      </c>
      <c r="D147" t="s">
        <v>261</v>
      </c>
      <c r="E147">
        <v>7.3049080691584827</v>
      </c>
      <c r="F147">
        <v>7.400838393940826</v>
      </c>
      <c r="G147">
        <v>7.4428732100064545</v>
      </c>
      <c r="H147">
        <v>7.4386307122586413</v>
      </c>
      <c r="I147">
        <v>7.4046801414754979</v>
      </c>
      <c r="J147">
        <v>7.3447894837050409</v>
      </c>
      <c r="K147">
        <v>7.4889386577192232</v>
      </c>
      <c r="L147">
        <v>7.6117053264598686</v>
      </c>
      <c r="M147">
        <v>7.7137873935085848</v>
      </c>
      <c r="N147">
        <v>7.800640405421829</v>
      </c>
      <c r="O147">
        <v>7.8788576742580023</v>
      </c>
      <c r="P147">
        <v>8.0040696075099067</v>
      </c>
      <c r="Q147">
        <v>8.1145899767687197</v>
      </c>
      <c r="R147">
        <v>8.2150336006060183</v>
      </c>
      <c r="S147">
        <v>8.3111037874892997</v>
      </c>
      <c r="T147">
        <v>8.4053101383944586</v>
      </c>
      <c r="U147">
        <v>8.5513114450472862</v>
      </c>
      <c r="V147">
        <v>8.6903519654503008</v>
      </c>
      <c r="W147">
        <v>8.8106711640446935</v>
      </c>
      <c r="X147">
        <v>8.8969623383571825</v>
      </c>
      <c r="Y147">
        <v>8.945512064834567</v>
      </c>
      <c r="Z147">
        <v>8.9939058710862323</v>
      </c>
      <c r="AA147">
        <v>9.0061833222498269</v>
      </c>
      <c r="AB147">
        <v>8.9985635383624967</v>
      </c>
      <c r="AC147">
        <v>8.9898638241167674</v>
      </c>
      <c r="AD147">
        <v>8.9896834472789049</v>
      </c>
      <c r="AE147">
        <v>9.0317315948136283</v>
      </c>
      <c r="AF147">
        <v>9.0699205604053539</v>
      </c>
      <c r="AG147">
        <v>9.1169022620279616</v>
      </c>
      <c r="AH147">
        <v>9.1874045380790257</v>
      </c>
      <c r="AI147">
        <v>9.2870543943106103</v>
      </c>
      <c r="AJ147">
        <v>9.4352741425356115</v>
      </c>
      <c r="AK147">
        <v>9.6055312381550113</v>
      </c>
      <c r="AL147">
        <v>9.7734339583522889</v>
      </c>
      <c r="AM147">
        <v>9.9323405212520424</v>
      </c>
      <c r="AN147">
        <v>10.068125245235587</v>
      </c>
      <c r="AO147">
        <v>10.222944745060378</v>
      </c>
      <c r="AP147">
        <v>10.35552719473743</v>
      </c>
      <c r="AQ147">
        <v>10.472360504381939</v>
      </c>
      <c r="AR147">
        <v>10.579762331379698</v>
      </c>
      <c r="AS147">
        <v>10.680160854627934</v>
      </c>
      <c r="AT147">
        <v>10.820650640578428</v>
      </c>
      <c r="AU147">
        <v>10.949565940468879</v>
      </c>
      <c r="AV147">
        <v>11.061177790246878</v>
      </c>
      <c r="AW147">
        <v>11.143850670131256</v>
      </c>
      <c r="AX147">
        <v>11.196707384836332</v>
      </c>
      <c r="AY147">
        <v>11.27015548237293</v>
      </c>
      <c r="AZ147">
        <v>11.323184965364975</v>
      </c>
      <c r="BA147">
        <v>11.380114670319037</v>
      </c>
      <c r="BB147">
        <v>11.46822781040326</v>
      </c>
      <c r="BC147">
        <v>11.602527216031788</v>
      </c>
      <c r="BD147">
        <v>11.821028810543845</v>
      </c>
      <c r="BE147">
        <v>12.066734366121763</v>
      </c>
      <c r="BF147">
        <v>12.361479083948165</v>
      </c>
      <c r="BG147">
        <v>12.735781140498336</v>
      </c>
      <c r="BH147">
        <v>13.206768249642572</v>
      </c>
      <c r="BI147">
        <v>13.814475794919552</v>
      </c>
      <c r="BJ147">
        <v>14.512043785679197</v>
      </c>
      <c r="BK147">
        <v>15.261783697889479</v>
      </c>
      <c r="BL147">
        <v>16.005671691222453</v>
      </c>
      <c r="BM147">
        <v>16.708833885967877</v>
      </c>
    </row>
    <row r="148" spans="1:65" x14ac:dyDescent="0.2">
      <c r="A148" t="s">
        <v>546</v>
      </c>
      <c r="B148" t="s">
        <v>547</v>
      </c>
      <c r="C148" t="s">
        <v>260</v>
      </c>
      <c r="D148" t="s">
        <v>261</v>
      </c>
      <c r="E148">
        <v>12.205714615088739</v>
      </c>
      <c r="F148">
        <v>12.55892639070659</v>
      </c>
      <c r="G148">
        <v>12.911116871899253</v>
      </c>
      <c r="H148">
        <v>13.272487283497522</v>
      </c>
      <c r="I148">
        <v>13.65250255873651</v>
      </c>
      <c r="J148">
        <v>14.056870906654021</v>
      </c>
      <c r="K148">
        <v>14.457461749416211</v>
      </c>
      <c r="L148">
        <v>14.853395582302223</v>
      </c>
      <c r="M148">
        <v>15.258297521231185</v>
      </c>
      <c r="N148">
        <v>15.690175368091996</v>
      </c>
      <c r="O148">
        <v>16.15543228673133</v>
      </c>
      <c r="P148">
        <v>16.599447070257693</v>
      </c>
      <c r="Q148">
        <v>17.032530109168441</v>
      </c>
      <c r="R148">
        <v>17.420478970701119</v>
      </c>
      <c r="S148">
        <v>17.717623489940987</v>
      </c>
      <c r="T148">
        <v>17.904807927382841</v>
      </c>
      <c r="U148">
        <v>17.966839493426683</v>
      </c>
      <c r="V148">
        <v>17.947436771020318</v>
      </c>
      <c r="W148">
        <v>17.846418790568951</v>
      </c>
      <c r="X148">
        <v>17.655796434873317</v>
      </c>
      <c r="Y148">
        <v>17.379973180368747</v>
      </c>
      <c r="Z148">
        <v>17.048588261621941</v>
      </c>
      <c r="AA148">
        <v>16.620521165510187</v>
      </c>
      <c r="AB148">
        <v>16.173572151001462</v>
      </c>
      <c r="AC148">
        <v>15.809369486492963</v>
      </c>
      <c r="AD148">
        <v>15.585322638128101</v>
      </c>
      <c r="AE148">
        <v>15.571298755445268</v>
      </c>
      <c r="AF148">
        <v>15.664927066799475</v>
      </c>
      <c r="AG148">
        <v>15.845328083806583</v>
      </c>
      <c r="AH148">
        <v>16.078813842307159</v>
      </c>
      <c r="AI148">
        <v>16.344892708605901</v>
      </c>
      <c r="AJ148">
        <v>16.812085574419942</v>
      </c>
      <c r="AK148">
        <v>17.295081766379205</v>
      </c>
      <c r="AL148">
        <v>17.775265948698383</v>
      </c>
      <c r="AM148">
        <v>18.227112525711956</v>
      </c>
      <c r="AN148">
        <v>18.634099872986162</v>
      </c>
      <c r="AO148">
        <v>19.210537077799948</v>
      </c>
      <c r="AP148">
        <v>19.735563702635183</v>
      </c>
      <c r="AQ148">
        <v>20.211817979490164</v>
      </c>
      <c r="AR148">
        <v>20.649572060824191</v>
      </c>
      <c r="AS148">
        <v>21.057057940480465</v>
      </c>
      <c r="AT148">
        <v>21.619741473667013</v>
      </c>
      <c r="AU148">
        <v>22.179676739675763</v>
      </c>
      <c r="AV148">
        <v>22.733741352249513</v>
      </c>
      <c r="AW148">
        <v>23.268993026928197</v>
      </c>
      <c r="AX148">
        <v>23.77389434521012</v>
      </c>
      <c r="AY148">
        <v>24.219331496145902</v>
      </c>
      <c r="AZ148">
        <v>24.597527042673107</v>
      </c>
      <c r="BA148">
        <v>24.911527961966261</v>
      </c>
      <c r="BB148">
        <v>25.176981317202234</v>
      </c>
      <c r="BC148">
        <v>25.412693021189874</v>
      </c>
      <c r="BD148">
        <v>25.911031955658224</v>
      </c>
      <c r="BE148">
        <v>26.406958137563073</v>
      </c>
      <c r="BF148">
        <v>26.913374440137382</v>
      </c>
      <c r="BG148">
        <v>27.442955699598471</v>
      </c>
      <c r="BH148">
        <v>28.006051134355513</v>
      </c>
      <c r="BI148">
        <v>28.571391060540098</v>
      </c>
      <c r="BJ148">
        <v>29.256482784566725</v>
      </c>
      <c r="BK148">
        <v>30.124235973591055</v>
      </c>
      <c r="BL148">
        <v>31.153808287490225</v>
      </c>
      <c r="BM148">
        <v>32.263954649907504</v>
      </c>
    </row>
    <row r="149" spans="1:65" x14ac:dyDescent="0.2">
      <c r="A149" t="s">
        <v>548</v>
      </c>
      <c r="B149" t="s">
        <v>549</v>
      </c>
      <c r="C149" t="s">
        <v>260</v>
      </c>
      <c r="D149" t="s">
        <v>261</v>
      </c>
      <c r="E149">
        <v>15.919524077196929</v>
      </c>
      <c r="F149">
        <v>16.240286714234315</v>
      </c>
      <c r="G149">
        <v>16.539177848063051</v>
      </c>
      <c r="H149">
        <v>16.830909746424709</v>
      </c>
      <c r="I149">
        <v>17.121403476543666</v>
      </c>
      <c r="J149">
        <v>17.406840224604387</v>
      </c>
      <c r="K149">
        <v>17.848303974377639</v>
      </c>
      <c r="L149">
        <v>18.25571017449273</v>
      </c>
      <c r="M149">
        <v>18.630626198577875</v>
      </c>
      <c r="N149">
        <v>18.966221737946061</v>
      </c>
      <c r="O149">
        <v>19.259640892841809</v>
      </c>
      <c r="P149">
        <v>19.541330374559315</v>
      </c>
      <c r="Q149">
        <v>19.742633115479936</v>
      </c>
      <c r="R149">
        <v>19.87509072655126</v>
      </c>
      <c r="S149">
        <v>19.949853061782395</v>
      </c>
      <c r="T149">
        <v>19.966529730093388</v>
      </c>
      <c r="U149">
        <v>20.193342285909701</v>
      </c>
      <c r="V149">
        <v>20.366280903913527</v>
      </c>
      <c r="W149">
        <v>20.45075332055772</v>
      </c>
      <c r="X149">
        <v>20.395338630220149</v>
      </c>
      <c r="Y149">
        <v>20.1780041759081</v>
      </c>
      <c r="Z149">
        <v>20.096239486400329</v>
      </c>
      <c r="AA149">
        <v>19.868937981580906</v>
      </c>
      <c r="AB149">
        <v>19.570692024754326</v>
      </c>
      <c r="AC149">
        <v>19.2998098424296</v>
      </c>
      <c r="AD149">
        <v>19.115703095274519</v>
      </c>
      <c r="AE149">
        <v>19.053912338358497</v>
      </c>
      <c r="AF149">
        <v>19.048301229309843</v>
      </c>
      <c r="AG149">
        <v>19.101136564758029</v>
      </c>
      <c r="AH149">
        <v>19.203909814627441</v>
      </c>
      <c r="AI149">
        <v>19.34725058618864</v>
      </c>
      <c r="AJ149">
        <v>19.593804792518995</v>
      </c>
      <c r="AK149">
        <v>19.868356536855714</v>
      </c>
      <c r="AL149">
        <v>20.145154456868127</v>
      </c>
      <c r="AM149">
        <v>20.382938000862012</v>
      </c>
      <c r="AN149">
        <v>20.560659769948636</v>
      </c>
      <c r="AO149">
        <v>20.772278788486755</v>
      </c>
      <c r="AP149">
        <v>20.900615829951473</v>
      </c>
      <c r="AQ149">
        <v>20.969921144337096</v>
      </c>
      <c r="AR149">
        <v>21.002575238200869</v>
      </c>
      <c r="AS149">
        <v>21.011209810979867</v>
      </c>
      <c r="AT149">
        <v>21.192463306868007</v>
      </c>
      <c r="AU149">
        <v>21.338447765397785</v>
      </c>
      <c r="AV149">
        <v>21.447028423772611</v>
      </c>
      <c r="AW149">
        <v>21.513017025276788</v>
      </c>
      <c r="AX149">
        <v>21.537300733653336</v>
      </c>
      <c r="AY149">
        <v>21.312104595889529</v>
      </c>
      <c r="AZ149">
        <v>21.058587029580252</v>
      </c>
      <c r="BA149">
        <v>20.810834441318971</v>
      </c>
      <c r="BB149">
        <v>20.606816366118043</v>
      </c>
      <c r="BC149">
        <v>20.468710325246416</v>
      </c>
      <c r="BD149">
        <v>20.330851664797684</v>
      </c>
      <c r="BE149">
        <v>20.229706607481589</v>
      </c>
      <c r="BF149">
        <v>20.160519880035871</v>
      </c>
      <c r="BG149">
        <v>20.116240520492312</v>
      </c>
      <c r="BH149">
        <v>20.098688108763678</v>
      </c>
      <c r="BI149">
        <v>20.141459447470243</v>
      </c>
      <c r="BJ149">
        <v>20.201915895593537</v>
      </c>
      <c r="BK149">
        <v>20.279499891812563</v>
      </c>
      <c r="BL149">
        <v>20.387642791820525</v>
      </c>
      <c r="BM149">
        <v>20.543033827855659</v>
      </c>
    </row>
    <row r="150" spans="1:65" x14ac:dyDescent="0.2">
      <c r="A150" t="s">
        <v>550</v>
      </c>
      <c r="B150" t="s">
        <v>551</v>
      </c>
      <c r="C150" t="s">
        <v>260</v>
      </c>
      <c r="D150" t="s">
        <v>261</v>
      </c>
      <c r="E150">
        <v>15.692607374154077</v>
      </c>
      <c r="F150">
        <v>15.794592115550914</v>
      </c>
      <c r="G150">
        <v>15.870776349881242</v>
      </c>
      <c r="H150">
        <v>15.954003338140687</v>
      </c>
      <c r="I150">
        <v>16.088423865420822</v>
      </c>
      <c r="J150">
        <v>16.297680491561607</v>
      </c>
      <c r="K150">
        <v>16.629283779814031</v>
      </c>
      <c r="L150">
        <v>16.999964090192378</v>
      </c>
      <c r="M150">
        <v>17.387483693288882</v>
      </c>
      <c r="N150">
        <v>17.762075916494297</v>
      </c>
      <c r="O150">
        <v>18.109362389023406</v>
      </c>
      <c r="P150">
        <v>18.484420656550114</v>
      </c>
      <c r="Q150">
        <v>18.780273174028046</v>
      </c>
      <c r="R150">
        <v>19.012426664029398</v>
      </c>
      <c r="S150">
        <v>19.206184025263308</v>
      </c>
      <c r="T150">
        <v>19.376422385777158</v>
      </c>
      <c r="U150">
        <v>19.608178267861245</v>
      </c>
      <c r="V150">
        <v>19.814976514329487</v>
      </c>
      <c r="W150">
        <v>19.93800916081473</v>
      </c>
      <c r="X150">
        <v>19.888263323177821</v>
      </c>
      <c r="Y150">
        <v>19.628387325092941</v>
      </c>
      <c r="Z150">
        <v>19.349389242806065</v>
      </c>
      <c r="AA150">
        <v>18.881793627492087</v>
      </c>
      <c r="AB150">
        <v>18.332887506042134</v>
      </c>
      <c r="AC150">
        <v>17.850047598573322</v>
      </c>
      <c r="AD150">
        <v>17.51845718044045</v>
      </c>
      <c r="AE150">
        <v>17.417029399305552</v>
      </c>
      <c r="AF150">
        <v>17.415728097278979</v>
      </c>
      <c r="AG150">
        <v>17.497221078052441</v>
      </c>
      <c r="AH150">
        <v>17.635324369400351</v>
      </c>
      <c r="AI150">
        <v>17.812619334867577</v>
      </c>
      <c r="AJ150">
        <v>18.446340577771757</v>
      </c>
      <c r="AK150">
        <v>19.126766443801426</v>
      </c>
      <c r="AL150">
        <v>19.809442396395433</v>
      </c>
      <c r="AM150">
        <v>20.426676733449852</v>
      </c>
      <c r="AN150">
        <v>20.935941233824444</v>
      </c>
      <c r="AO150">
        <v>21.377457314145122</v>
      </c>
      <c r="AP150">
        <v>21.679189884509253</v>
      </c>
      <c r="AQ150">
        <v>21.892427066496154</v>
      </c>
      <c r="AR150">
        <v>22.09186400552931</v>
      </c>
      <c r="AS150">
        <v>22.319249676714918</v>
      </c>
      <c r="AT150">
        <v>22.847704806336889</v>
      </c>
      <c r="AU150">
        <v>23.379409524771734</v>
      </c>
      <c r="AV150">
        <v>23.880465466972382</v>
      </c>
      <c r="AW150">
        <v>24.302814916563268</v>
      </c>
      <c r="AX150">
        <v>24.623515887296819</v>
      </c>
      <c r="AY150">
        <v>25.175756576234846</v>
      </c>
      <c r="AZ150">
        <v>25.66156046826168</v>
      </c>
      <c r="BA150">
        <v>26.089593640254666</v>
      </c>
      <c r="BB150">
        <v>26.476921122126946</v>
      </c>
      <c r="BC150">
        <v>26.839016019353579</v>
      </c>
      <c r="BD150">
        <v>27.455722682403945</v>
      </c>
      <c r="BE150">
        <v>28.051870555831542</v>
      </c>
      <c r="BF150">
        <v>28.642536069101869</v>
      </c>
      <c r="BG150">
        <v>29.240061081805337</v>
      </c>
      <c r="BH150">
        <v>29.850887090724466</v>
      </c>
      <c r="BI150">
        <v>30.234113397721508</v>
      </c>
      <c r="BJ150">
        <v>30.706270037767851</v>
      </c>
      <c r="BK150">
        <v>31.337414573043699</v>
      </c>
      <c r="BL150">
        <v>32.09895786942193</v>
      </c>
      <c r="BM150">
        <v>32.899557833341561</v>
      </c>
    </row>
    <row r="151" spans="1:65" x14ac:dyDescent="0.2">
      <c r="A151" t="s">
        <v>552</v>
      </c>
      <c r="B151" t="s">
        <v>553</v>
      </c>
      <c r="C151" t="s">
        <v>260</v>
      </c>
      <c r="D151" t="s">
        <v>261</v>
      </c>
      <c r="E151">
        <v>9.3301381827954586</v>
      </c>
      <c r="F151">
        <v>9.368760387734385</v>
      </c>
      <c r="G151">
        <v>9.3906739382789048</v>
      </c>
      <c r="H151">
        <v>9.3982082437809886</v>
      </c>
      <c r="I151">
        <v>9.3566353379609719</v>
      </c>
      <c r="J151">
        <v>9.23223969102329</v>
      </c>
      <c r="K151">
        <v>9.1061818651749693</v>
      </c>
      <c r="L151">
        <v>8.8986411918885366</v>
      </c>
      <c r="M151">
        <v>8.6453113097863135</v>
      </c>
      <c r="N151">
        <v>8.3913879046303528</v>
      </c>
      <c r="O151">
        <v>8.1587353533341407</v>
      </c>
      <c r="P151">
        <v>8.1745011836320582</v>
      </c>
      <c r="Q151">
        <v>8.2462230415710582</v>
      </c>
      <c r="R151">
        <v>8.3684176850726217</v>
      </c>
      <c r="S151">
        <v>8.5295247935185952</v>
      </c>
      <c r="T151">
        <v>8.7190547520340118</v>
      </c>
      <c r="U151">
        <v>9.0999758407721032</v>
      </c>
      <c r="V151">
        <v>9.4974654079118785</v>
      </c>
      <c r="W151">
        <v>9.9222268711082666</v>
      </c>
      <c r="X151">
        <v>10.420423736091175</v>
      </c>
      <c r="Y151">
        <v>11.023078520726687</v>
      </c>
      <c r="Z151">
        <v>10.957817199971579</v>
      </c>
      <c r="AA151">
        <v>10.915058557550509</v>
      </c>
      <c r="AB151">
        <v>10.868407623527323</v>
      </c>
      <c r="AC151">
        <v>10.774105447329678</v>
      </c>
      <c r="AD151">
        <v>10.63065732208169</v>
      </c>
      <c r="AE151">
        <v>10.417068502500037</v>
      </c>
      <c r="AF151">
        <v>10.173528572786916</v>
      </c>
      <c r="AG151">
        <v>9.9369157172071283</v>
      </c>
      <c r="AH151">
        <v>9.7448163761546684</v>
      </c>
      <c r="AI151">
        <v>9.6023485911876492</v>
      </c>
      <c r="AJ151">
        <v>9.8127018838317657</v>
      </c>
      <c r="AK151">
        <v>10.047480972848735</v>
      </c>
      <c r="AL151">
        <v>10.282220811876892</v>
      </c>
      <c r="AM151">
        <v>10.487028589886002</v>
      </c>
      <c r="AN151">
        <v>10.644408682461828</v>
      </c>
      <c r="AO151">
        <v>10.68800961935896</v>
      </c>
      <c r="AP151">
        <v>10.703035719518269</v>
      </c>
      <c r="AQ151">
        <v>10.694922202220756</v>
      </c>
      <c r="AR151">
        <v>10.659984563788587</v>
      </c>
      <c r="AS151">
        <v>10.588515175274589</v>
      </c>
      <c r="AT151">
        <v>10.319336620985716</v>
      </c>
      <c r="AU151">
        <v>10.042934651480751</v>
      </c>
      <c r="AV151">
        <v>9.7802712101375011</v>
      </c>
      <c r="AW151">
        <v>9.5465515772736307</v>
      </c>
      <c r="AX151">
        <v>9.3518799003353994</v>
      </c>
      <c r="AY151">
        <v>9.1162666092341951</v>
      </c>
      <c r="AZ151">
        <v>8.8735098178941048</v>
      </c>
      <c r="BA151">
        <v>8.6507059545733576</v>
      </c>
      <c r="BB151">
        <v>8.5028624794813954</v>
      </c>
      <c r="BC151">
        <v>8.474690095802254</v>
      </c>
      <c r="BD151">
        <v>8.7378179440242025</v>
      </c>
      <c r="BE151">
        <v>9.1161376416616324</v>
      </c>
      <c r="BF151">
        <v>9.6043592285449648</v>
      </c>
      <c r="BG151">
        <v>10.199278338856395</v>
      </c>
      <c r="BH151">
        <v>10.903227166375077</v>
      </c>
      <c r="BI151">
        <v>11.762956322484296</v>
      </c>
      <c r="BJ151">
        <v>12.737603284213517</v>
      </c>
      <c r="BK151">
        <v>13.820205022038198</v>
      </c>
      <c r="BL151">
        <v>14.995175982658598</v>
      </c>
      <c r="BM151">
        <v>16.249265777168333</v>
      </c>
    </row>
    <row r="152" spans="1:65" x14ac:dyDescent="0.2">
      <c r="A152" t="s">
        <v>554</v>
      </c>
      <c r="B152" t="s">
        <v>555</v>
      </c>
      <c r="C152" t="s">
        <v>260</v>
      </c>
      <c r="D152" t="s">
        <v>261</v>
      </c>
    </row>
    <row r="153" spans="1:65" x14ac:dyDescent="0.2">
      <c r="A153" t="s">
        <v>556</v>
      </c>
      <c r="B153" t="s">
        <v>557</v>
      </c>
      <c r="C153" t="s">
        <v>260</v>
      </c>
      <c r="D153" t="s">
        <v>261</v>
      </c>
      <c r="E153">
        <v>5.6998825936568327</v>
      </c>
      <c r="F153">
        <v>5.8923506609459508</v>
      </c>
      <c r="G153">
        <v>6.0690282191116856</v>
      </c>
      <c r="H153">
        <v>6.2296542426190866</v>
      </c>
      <c r="I153">
        <v>6.3724184096504581</v>
      </c>
      <c r="J153">
        <v>6.4939324321672833</v>
      </c>
      <c r="K153">
        <v>6.6641964302036323</v>
      </c>
      <c r="L153">
        <v>6.808759770878825</v>
      </c>
      <c r="M153">
        <v>6.9224529018675156</v>
      </c>
      <c r="N153">
        <v>6.9994268023452655</v>
      </c>
      <c r="O153">
        <v>7.0375076602685107</v>
      </c>
      <c r="P153">
        <v>7.0678517600677271</v>
      </c>
      <c r="Q153">
        <v>7.0614100335666894</v>
      </c>
      <c r="R153">
        <v>7.0193151763513484</v>
      </c>
      <c r="S153">
        <v>6.940671589737021</v>
      </c>
      <c r="T153">
        <v>6.8285080798999962</v>
      </c>
      <c r="U153">
        <v>6.7045698704714036</v>
      </c>
      <c r="V153">
        <v>6.5609851300864594</v>
      </c>
      <c r="W153">
        <v>6.4135692268489084</v>
      </c>
      <c r="X153">
        <v>6.2790944827691098</v>
      </c>
      <c r="Y153">
        <v>6.167993103198258</v>
      </c>
      <c r="Z153">
        <v>6.11995043996387</v>
      </c>
      <c r="AA153">
        <v>6.0838079605552373</v>
      </c>
      <c r="AB153">
        <v>6.0689292661416072</v>
      </c>
      <c r="AC153">
        <v>6.0863367259261256</v>
      </c>
      <c r="AD153">
        <v>6.1420239903336862</v>
      </c>
      <c r="AE153">
        <v>6.2689814687119512</v>
      </c>
      <c r="AF153">
        <v>6.4162409114231327</v>
      </c>
      <c r="AG153">
        <v>6.5833782516898625</v>
      </c>
      <c r="AH153">
        <v>6.7705150069198332</v>
      </c>
      <c r="AI153">
        <v>6.9765828514492396</v>
      </c>
      <c r="AJ153">
        <v>7.2129010428897855</v>
      </c>
      <c r="AK153">
        <v>7.4551765656860765</v>
      </c>
      <c r="AL153">
        <v>7.6913402532110595</v>
      </c>
      <c r="AM153">
        <v>7.9050284989955619</v>
      </c>
      <c r="AN153">
        <v>8.0888462558210161</v>
      </c>
      <c r="AO153">
        <v>8.2429322087711814</v>
      </c>
      <c r="AP153">
        <v>8.3598126207093344</v>
      </c>
      <c r="AQ153">
        <v>8.4503051593636371</v>
      </c>
      <c r="AR153">
        <v>8.52921357239358</v>
      </c>
      <c r="AS153">
        <v>8.6061351733386591</v>
      </c>
      <c r="AT153">
        <v>8.6965519898413106</v>
      </c>
      <c r="AU153">
        <v>8.7896277075513556</v>
      </c>
      <c r="AV153">
        <v>8.88469656397214</v>
      </c>
      <c r="AW153">
        <v>8.978340282727979</v>
      </c>
      <c r="AX153">
        <v>9.0715023739376086</v>
      </c>
      <c r="AY153">
        <v>9.1465478164453735</v>
      </c>
      <c r="AZ153">
        <v>9.2224405484250838</v>
      </c>
      <c r="BA153">
        <v>9.2947647852182271</v>
      </c>
      <c r="BB153">
        <v>9.3549221223245667</v>
      </c>
      <c r="BC153">
        <v>9.4022462285067352</v>
      </c>
      <c r="BD153">
        <v>9.4080639671459743</v>
      </c>
      <c r="BE153">
        <v>9.4027976286432136</v>
      </c>
      <c r="BF153">
        <v>9.419766723429845</v>
      </c>
      <c r="BG153">
        <v>9.5033032658613514</v>
      </c>
      <c r="BH153">
        <v>9.678233480475571</v>
      </c>
      <c r="BI153">
        <v>9.9334035735484392</v>
      </c>
      <c r="BJ153">
        <v>10.26437407965391</v>
      </c>
      <c r="BK153">
        <v>10.661035994982656</v>
      </c>
      <c r="BL153">
        <v>11.106727921383902</v>
      </c>
      <c r="BM153">
        <v>11.591013350789146</v>
      </c>
    </row>
    <row r="154" spans="1:65" x14ac:dyDescent="0.2">
      <c r="A154" t="s">
        <v>558</v>
      </c>
      <c r="B154" t="s">
        <v>559</v>
      </c>
      <c r="C154" t="s">
        <v>260</v>
      </c>
      <c r="D154" t="s">
        <v>261</v>
      </c>
    </row>
    <row r="155" spans="1:65" x14ac:dyDescent="0.2">
      <c r="A155" t="s">
        <v>560</v>
      </c>
      <c r="B155" t="s">
        <v>561</v>
      </c>
      <c r="C155" t="s">
        <v>260</v>
      </c>
      <c r="D155" t="s">
        <v>261</v>
      </c>
      <c r="E155">
        <v>9.9629098493202761</v>
      </c>
      <c r="F155">
        <v>9.8996454922824846</v>
      </c>
      <c r="G155">
        <v>9.8396526612964461</v>
      </c>
      <c r="H155">
        <v>9.7914659685467047</v>
      </c>
      <c r="I155">
        <v>9.7637472592229191</v>
      </c>
      <c r="J155">
        <v>9.759292759647499</v>
      </c>
      <c r="K155">
        <v>9.9003425611419189</v>
      </c>
      <c r="L155">
        <v>10.050651040095723</v>
      </c>
      <c r="M155">
        <v>10.183630465060032</v>
      </c>
      <c r="N155">
        <v>10.266817364095363</v>
      </c>
      <c r="O155">
        <v>10.290309164377865</v>
      </c>
      <c r="P155">
        <v>10.349060898043968</v>
      </c>
      <c r="Q155">
        <v>10.349769627205738</v>
      </c>
      <c r="R155">
        <v>10.352419773417477</v>
      </c>
      <c r="S155">
        <v>10.419587033812395</v>
      </c>
      <c r="T155">
        <v>10.569853378857793</v>
      </c>
      <c r="U155">
        <v>10.868435776516664</v>
      </c>
      <c r="V155">
        <v>11.210154791288799</v>
      </c>
      <c r="W155">
        <v>11.526708072400293</v>
      </c>
      <c r="X155">
        <v>11.736726714904362</v>
      </c>
      <c r="Y155">
        <v>11.818508823995046</v>
      </c>
      <c r="Z155">
        <v>11.846672735271413</v>
      </c>
      <c r="AA155">
        <v>11.757704355297971</v>
      </c>
      <c r="AB155">
        <v>11.620554089623774</v>
      </c>
      <c r="AC155">
        <v>11.533216788866019</v>
      </c>
      <c r="AD155">
        <v>11.552006635165307</v>
      </c>
      <c r="AE155">
        <v>11.769090457992101</v>
      </c>
      <c r="AF155">
        <v>12.054218610243357</v>
      </c>
      <c r="AG155">
        <v>12.376057240608631</v>
      </c>
      <c r="AH155">
        <v>12.696620896406232</v>
      </c>
      <c r="AI155">
        <v>12.99770123195805</v>
      </c>
      <c r="AJ155">
        <v>13.321325667442235</v>
      </c>
      <c r="AK155">
        <v>13.60821596256525</v>
      </c>
      <c r="AL155">
        <v>13.834344048176705</v>
      </c>
      <c r="AM155">
        <v>13.967020621859508</v>
      </c>
      <c r="AN155">
        <v>13.992100766776927</v>
      </c>
      <c r="AO155">
        <v>14.16274418095513</v>
      </c>
      <c r="AP155">
        <v>14.21622087241157</v>
      </c>
      <c r="AQ155">
        <v>14.189597438897621</v>
      </c>
      <c r="AR155">
        <v>14.125028150923916</v>
      </c>
      <c r="AS155">
        <v>14.035890479922305</v>
      </c>
      <c r="AT155">
        <v>14.092742922586698</v>
      </c>
      <c r="AU155">
        <v>14.125873706824013</v>
      </c>
      <c r="AV155">
        <v>14.116525476055225</v>
      </c>
      <c r="AW155">
        <v>14.035010566692318</v>
      </c>
      <c r="AX155">
        <v>13.870308435525827</v>
      </c>
      <c r="AY155">
        <v>13.945557902326966</v>
      </c>
      <c r="AZ155">
        <v>13.966257453592471</v>
      </c>
      <c r="BA155">
        <v>13.948324354150222</v>
      </c>
      <c r="BB155">
        <v>13.90195063139009</v>
      </c>
      <c r="BC155">
        <v>13.834504777108004</v>
      </c>
      <c r="BD155">
        <v>13.780257257061789</v>
      </c>
      <c r="BE155">
        <v>13.648829732327608</v>
      </c>
      <c r="BF155">
        <v>13.491714230671889</v>
      </c>
      <c r="BG155">
        <v>13.425894042296665</v>
      </c>
      <c r="BH155">
        <v>13.550551791526605</v>
      </c>
      <c r="BI155">
        <v>14.114095962157894</v>
      </c>
      <c r="BJ155">
        <v>14.888091399247585</v>
      </c>
      <c r="BK155">
        <v>15.782983218576177</v>
      </c>
      <c r="BL155">
        <v>16.66242216017778</v>
      </c>
      <c r="BM155">
        <v>17.443823415990746</v>
      </c>
    </row>
    <row r="156" spans="1:65" x14ac:dyDescent="0.2">
      <c r="A156" t="s">
        <v>562</v>
      </c>
      <c r="B156" t="s">
        <v>563</v>
      </c>
      <c r="C156" t="s">
        <v>260</v>
      </c>
      <c r="D156" t="s">
        <v>261</v>
      </c>
      <c r="E156">
        <v>6.0354633268302846</v>
      </c>
      <c r="F156">
        <v>6.1522380365989866</v>
      </c>
      <c r="G156">
        <v>6.2413244315659862</v>
      </c>
      <c r="H156">
        <v>6.308343831004712</v>
      </c>
      <c r="I156">
        <v>6.3589241966883217</v>
      </c>
      <c r="J156">
        <v>6.3965607305000924</v>
      </c>
      <c r="K156">
        <v>6.5197808478130632</v>
      </c>
      <c r="L156">
        <v>6.609041108046636</v>
      </c>
      <c r="M156">
        <v>6.6765593526657865</v>
      </c>
      <c r="N156">
        <v>6.7391666373835228</v>
      </c>
      <c r="O156">
        <v>6.8044057299005978</v>
      </c>
      <c r="P156">
        <v>6.960443574735697</v>
      </c>
      <c r="Q156">
        <v>7.1023799777691101</v>
      </c>
      <c r="R156">
        <v>7.2086646110759833</v>
      </c>
      <c r="S156">
        <v>7.2509317168745442</v>
      </c>
      <c r="T156">
        <v>7.2190901695711238</v>
      </c>
      <c r="U156">
        <v>7.2049125053884806</v>
      </c>
      <c r="V156">
        <v>7.1280941124978083</v>
      </c>
      <c r="W156">
        <v>7.0043191460878544</v>
      </c>
      <c r="X156">
        <v>6.8492614238188905</v>
      </c>
      <c r="Y156">
        <v>6.6734148602405616</v>
      </c>
      <c r="Z156">
        <v>6.5890285352517175</v>
      </c>
      <c r="AA156">
        <v>6.4802970754888038</v>
      </c>
      <c r="AB156">
        <v>6.3604193962985418</v>
      </c>
      <c r="AC156">
        <v>6.2437023269807286</v>
      </c>
      <c r="AD156">
        <v>6.1381632831696296</v>
      </c>
      <c r="AE156">
        <v>6.0958448773439189</v>
      </c>
      <c r="AF156">
        <v>6.0519568762790792</v>
      </c>
      <c r="AG156">
        <v>6.0038844627032422</v>
      </c>
      <c r="AH156">
        <v>5.9480629208843512</v>
      </c>
      <c r="AI156">
        <v>5.8841463158998009</v>
      </c>
      <c r="AJ156">
        <v>5.8855070958617706</v>
      </c>
      <c r="AK156">
        <v>5.8718764897857803</v>
      </c>
      <c r="AL156">
        <v>5.8488028168691208</v>
      </c>
      <c r="AM156">
        <v>5.8225356417391838</v>
      </c>
      <c r="AN156">
        <v>5.796614891550858</v>
      </c>
      <c r="AO156">
        <v>5.8065957033675204</v>
      </c>
      <c r="AP156">
        <v>5.8041462322738306</v>
      </c>
      <c r="AQ156">
        <v>5.7888233304501417</v>
      </c>
      <c r="AR156">
        <v>5.7593665791855591</v>
      </c>
      <c r="AS156">
        <v>5.7165057260043444</v>
      </c>
      <c r="AT156">
        <v>5.7161531657834299</v>
      </c>
      <c r="AU156">
        <v>5.7003235249514024</v>
      </c>
      <c r="AV156">
        <v>5.6693785312242584</v>
      </c>
      <c r="AW156">
        <v>5.6222893955530342</v>
      </c>
      <c r="AX156">
        <v>5.5605245571994795</v>
      </c>
      <c r="AY156">
        <v>5.5249920925289482</v>
      </c>
      <c r="AZ156">
        <v>5.4764729835991917</v>
      </c>
      <c r="BA156">
        <v>5.4183021118764811</v>
      </c>
      <c r="BB156">
        <v>5.352540208130625</v>
      </c>
      <c r="BC156">
        <v>5.2825581192439737</v>
      </c>
      <c r="BD156">
        <v>5.2352680620382541</v>
      </c>
      <c r="BE156">
        <v>5.1796371935480954</v>
      </c>
      <c r="BF156">
        <v>5.1296486469140987</v>
      </c>
      <c r="BG156">
        <v>5.1018804519392456</v>
      </c>
      <c r="BH156">
        <v>5.1043284977968675</v>
      </c>
      <c r="BI156">
        <v>5.1556468249314102</v>
      </c>
      <c r="BJ156">
        <v>5.2233767867054626</v>
      </c>
      <c r="BK156">
        <v>5.3007544837704392</v>
      </c>
      <c r="BL156">
        <v>5.3792418478535078</v>
      </c>
      <c r="BM156">
        <v>5.4554384484594642</v>
      </c>
    </row>
    <row r="157" spans="1:65" x14ac:dyDescent="0.2">
      <c r="A157" t="s">
        <v>564</v>
      </c>
      <c r="B157" t="s">
        <v>565</v>
      </c>
      <c r="C157" t="s">
        <v>260</v>
      </c>
      <c r="D157" t="s">
        <v>261</v>
      </c>
      <c r="E157">
        <v>4.3643084815450486</v>
      </c>
      <c r="F157">
        <v>4.3965244571790052</v>
      </c>
      <c r="G157">
        <v>4.4252978918423471</v>
      </c>
      <c r="H157">
        <v>4.428070935818254</v>
      </c>
      <c r="I157">
        <v>4.4150110375275942</v>
      </c>
      <c r="J157">
        <v>4.3718151467228958</v>
      </c>
      <c r="K157">
        <v>4.4386970501887317</v>
      </c>
      <c r="L157">
        <v>4.4839461509027023</v>
      </c>
      <c r="M157">
        <v>4.5173224534956091</v>
      </c>
      <c r="N157">
        <v>4.5383010024290948</v>
      </c>
      <c r="O157">
        <v>4.5535594132687391</v>
      </c>
      <c r="P157">
        <v>4.5765016134051857</v>
      </c>
      <c r="Q157">
        <v>4.5796688059583239</v>
      </c>
      <c r="R157">
        <v>4.5810499320704023</v>
      </c>
      <c r="S157">
        <v>4.5608778037280215</v>
      </c>
      <c r="T157">
        <v>4.5385757725761966</v>
      </c>
      <c r="U157">
        <v>4.6327590470694915</v>
      </c>
      <c r="V157">
        <v>4.7074826303225894</v>
      </c>
      <c r="W157">
        <v>4.7700963590506369</v>
      </c>
      <c r="X157">
        <v>4.8240336892765825</v>
      </c>
      <c r="Y157">
        <v>4.869168406233312</v>
      </c>
      <c r="Z157">
        <v>4.9374596276939338</v>
      </c>
      <c r="AA157">
        <v>4.9887395072681358</v>
      </c>
      <c r="AB157">
        <v>5.0299704702719374</v>
      </c>
      <c r="AC157">
        <v>5.0767704143148285</v>
      </c>
      <c r="AD157">
        <v>5.1240488555292858</v>
      </c>
      <c r="AE157">
        <v>5.2431059506531206</v>
      </c>
      <c r="AF157">
        <v>5.3514494530828465</v>
      </c>
      <c r="AG157">
        <v>5.4547014740374902</v>
      </c>
      <c r="AH157">
        <v>5.5433502970976205</v>
      </c>
      <c r="AI157">
        <v>5.6131650135256992</v>
      </c>
      <c r="AJ157">
        <v>5.7201736309027931</v>
      </c>
      <c r="AK157">
        <v>5.8057417737065657</v>
      </c>
      <c r="AL157">
        <v>5.8882061742829421</v>
      </c>
      <c r="AM157">
        <v>5.9741137834444125</v>
      </c>
      <c r="AN157">
        <v>6.0676224555823213</v>
      </c>
      <c r="AO157">
        <v>6.2124474829460752</v>
      </c>
      <c r="AP157">
        <v>6.3532060126352485</v>
      </c>
      <c r="AQ157">
        <v>6.486127611992452</v>
      </c>
      <c r="AR157">
        <v>6.6219080324086494</v>
      </c>
      <c r="AS157">
        <v>6.7487261105620515</v>
      </c>
      <c r="AT157">
        <v>6.793641544820554</v>
      </c>
      <c r="AU157">
        <v>6.8343488653364437</v>
      </c>
      <c r="AV157">
        <v>6.8684844710405892</v>
      </c>
      <c r="AW157">
        <v>6.8934379970242681</v>
      </c>
      <c r="AX157">
        <v>6.9049164645187746</v>
      </c>
      <c r="AY157">
        <v>6.8479055409929188</v>
      </c>
      <c r="AZ157">
        <v>6.7805978265714568</v>
      </c>
      <c r="BA157">
        <v>6.7005375471101498</v>
      </c>
      <c r="BB157">
        <v>6.6046568677555859</v>
      </c>
      <c r="BC157">
        <v>6.4933293318418688</v>
      </c>
      <c r="BD157">
        <v>6.1928896588584381</v>
      </c>
      <c r="BE157">
        <v>5.9047672025365747</v>
      </c>
      <c r="BF157">
        <v>5.6438366942820704</v>
      </c>
      <c r="BG157">
        <v>5.426479061727477</v>
      </c>
      <c r="BH157">
        <v>5.2629723942867717</v>
      </c>
      <c r="BI157">
        <v>5.1181420829044741</v>
      </c>
      <c r="BJ157">
        <v>4.9829703349078907</v>
      </c>
      <c r="BK157">
        <v>4.8632296244989837</v>
      </c>
      <c r="BL157">
        <v>4.7625969111607658</v>
      </c>
      <c r="BM157">
        <v>4.6785316000799666</v>
      </c>
    </row>
    <row r="158" spans="1:65" x14ac:dyDescent="0.2">
      <c r="A158" t="s">
        <v>566</v>
      </c>
      <c r="B158" t="s">
        <v>567</v>
      </c>
      <c r="C158" t="s">
        <v>260</v>
      </c>
      <c r="D158" t="s">
        <v>261</v>
      </c>
      <c r="E158">
        <v>6.9207174689242077</v>
      </c>
      <c r="F158">
        <v>7.0001702918907096</v>
      </c>
      <c r="G158">
        <v>7.0614332851035586</v>
      </c>
      <c r="H158">
        <v>7.1029916000895659</v>
      </c>
      <c r="I158">
        <v>7.1225769416100961</v>
      </c>
      <c r="J158">
        <v>7.1192506189024272</v>
      </c>
      <c r="K158">
        <v>7.1705529255797975</v>
      </c>
      <c r="L158">
        <v>7.192159514349262</v>
      </c>
      <c r="M158">
        <v>7.1900315547018394</v>
      </c>
      <c r="N158">
        <v>7.1757584811853476</v>
      </c>
      <c r="O158">
        <v>7.1554272899636162</v>
      </c>
      <c r="P158">
        <v>7.1940993893953973</v>
      </c>
      <c r="Q158">
        <v>7.2169050049071997</v>
      </c>
      <c r="R158">
        <v>7.2238303925797522</v>
      </c>
      <c r="S158">
        <v>7.2082078698295931</v>
      </c>
      <c r="T158">
        <v>7.1708569787853911</v>
      </c>
      <c r="U158">
        <v>7.1606682867240021</v>
      </c>
      <c r="V158">
        <v>7.1288408228056319</v>
      </c>
      <c r="W158">
        <v>7.0806249089354427</v>
      </c>
      <c r="X158">
        <v>7.0223751029372128</v>
      </c>
      <c r="Y158">
        <v>6.958092078970834</v>
      </c>
      <c r="Z158">
        <v>6.935581559228635</v>
      </c>
      <c r="AA158">
        <v>6.9003924980207803</v>
      </c>
      <c r="AB158">
        <v>6.8604656523246588</v>
      </c>
      <c r="AC158">
        <v>6.8260418570078221</v>
      </c>
      <c r="AD158">
        <v>6.8071267429905067</v>
      </c>
      <c r="AE158">
        <v>6.8428897343423891</v>
      </c>
      <c r="AF158">
        <v>6.8840213462890043</v>
      </c>
      <c r="AG158">
        <v>6.9287966522127569</v>
      </c>
      <c r="AH158">
        <v>6.9730919691086131</v>
      </c>
      <c r="AI158">
        <v>6.9977250980972592</v>
      </c>
      <c r="AJ158">
        <v>7.071672406885253</v>
      </c>
      <c r="AK158">
        <v>7.1760426895543237</v>
      </c>
      <c r="AL158">
        <v>7.2253128399498276</v>
      </c>
      <c r="AM158">
        <v>7.2703226123604203</v>
      </c>
      <c r="AN158">
        <v>7.2774706216101102</v>
      </c>
      <c r="AO158">
        <v>7.3136722749337206</v>
      </c>
      <c r="AP158">
        <v>7.3401285533375518</v>
      </c>
      <c r="AQ158">
        <v>7.3582348302618872</v>
      </c>
      <c r="AR158">
        <v>7.3674182185130324</v>
      </c>
      <c r="AS158">
        <v>7.3672920023833672</v>
      </c>
      <c r="AT158">
        <v>7.3488038858913267</v>
      </c>
      <c r="AU158">
        <v>7.3221235570307703</v>
      </c>
      <c r="AV158">
        <v>7.2882503050080958</v>
      </c>
      <c r="AW158">
        <v>7.2459953883050385</v>
      </c>
      <c r="AX158">
        <v>7.1969615106774727</v>
      </c>
      <c r="AY158">
        <v>7.1588040804463011</v>
      </c>
      <c r="AZ158">
        <v>7.1157668128604561</v>
      </c>
      <c r="BA158">
        <v>7.0801480364640241</v>
      </c>
      <c r="BB158">
        <v>7.0662382545997655</v>
      </c>
      <c r="BC158">
        <v>7.0793569077109426</v>
      </c>
      <c r="BD158">
        <v>7.111817726484519</v>
      </c>
      <c r="BE158">
        <v>7.161774605147583</v>
      </c>
      <c r="BF158">
        <v>7.2334157851755299</v>
      </c>
      <c r="BG158">
        <v>7.3327030279959535</v>
      </c>
      <c r="BH158">
        <v>7.4634831006951501</v>
      </c>
      <c r="BI158">
        <v>7.6144901410264438</v>
      </c>
      <c r="BJ158">
        <v>7.7882254784533398</v>
      </c>
      <c r="BK158">
        <v>7.9809089881207731</v>
      </c>
      <c r="BL158">
        <v>8.1867117242203626</v>
      </c>
      <c r="BM158">
        <v>8.4024700135648764</v>
      </c>
    </row>
    <row r="159" spans="1:65" x14ac:dyDescent="0.2">
      <c r="A159" t="s">
        <v>568</v>
      </c>
      <c r="B159" t="s">
        <v>569</v>
      </c>
      <c r="C159" t="s">
        <v>260</v>
      </c>
      <c r="D159" t="s">
        <v>261</v>
      </c>
      <c r="E159">
        <v>6.6804828979914594</v>
      </c>
      <c r="F159">
        <v>6.8016035493746392</v>
      </c>
      <c r="G159">
        <v>6.9193444520877669</v>
      </c>
      <c r="H159">
        <v>7.0318373604349285</v>
      </c>
      <c r="I159">
        <v>7.1362137893302329</v>
      </c>
      <c r="J159">
        <v>7.2305651517300893</v>
      </c>
      <c r="K159">
        <v>7.334468652493964</v>
      </c>
      <c r="L159">
        <v>7.4241767310567486</v>
      </c>
      <c r="M159">
        <v>7.4959011073259987</v>
      </c>
      <c r="N159">
        <v>7.5443741088309215</v>
      </c>
      <c r="O159">
        <v>7.5685950297252917</v>
      </c>
      <c r="P159">
        <v>7.5997309887306335</v>
      </c>
      <c r="Q159">
        <v>7.6056262514000608</v>
      </c>
      <c r="R159">
        <v>7.5971418092255032</v>
      </c>
      <c r="S159">
        <v>7.5878162654246255</v>
      </c>
      <c r="T159">
        <v>7.5845026087300038</v>
      </c>
      <c r="U159">
        <v>7.6155535309471283</v>
      </c>
      <c r="V159">
        <v>7.6496314284558675</v>
      </c>
      <c r="W159">
        <v>7.676155737714442</v>
      </c>
      <c r="X159">
        <v>7.6800425823367737</v>
      </c>
      <c r="Y159">
        <v>7.656089690079809</v>
      </c>
      <c r="Z159">
        <v>7.6118319776171921</v>
      </c>
      <c r="AA159">
        <v>7.5477741493944785</v>
      </c>
      <c r="AB159">
        <v>7.4806596285161815</v>
      </c>
      <c r="AC159">
        <v>7.4296528339872356</v>
      </c>
      <c r="AD159">
        <v>7.4037711128819499</v>
      </c>
      <c r="AE159">
        <v>7.4221252623766469</v>
      </c>
      <c r="AF159">
        <v>7.4546790226256974</v>
      </c>
      <c r="AG159">
        <v>7.4989024309887728</v>
      </c>
      <c r="AH159">
        <v>7.5514391688496278</v>
      </c>
      <c r="AI159">
        <v>7.6109844871061458</v>
      </c>
      <c r="AJ159">
        <v>7.6853126492327064</v>
      </c>
      <c r="AK159">
        <v>7.7675550277283385</v>
      </c>
      <c r="AL159">
        <v>7.8560848620231587</v>
      </c>
      <c r="AM159">
        <v>7.9491095896857971</v>
      </c>
      <c r="AN159">
        <v>8.0456353062665915</v>
      </c>
      <c r="AO159">
        <v>8.1367731403466976</v>
      </c>
      <c r="AP159">
        <v>8.2276195241327077</v>
      </c>
      <c r="AQ159">
        <v>8.3174988611694651</v>
      </c>
      <c r="AR159">
        <v>8.4052934099719288</v>
      </c>
      <c r="AS159">
        <v>8.4924853582193158</v>
      </c>
      <c r="AT159">
        <v>8.5769460984922148</v>
      </c>
      <c r="AU159">
        <v>8.6611915275554967</v>
      </c>
      <c r="AV159">
        <v>8.7536422099674294</v>
      </c>
      <c r="AW159">
        <v>8.8632523198885167</v>
      </c>
      <c r="AX159">
        <v>8.9945145167601233</v>
      </c>
      <c r="AY159">
        <v>9.0867420618647934</v>
      </c>
      <c r="AZ159">
        <v>9.1900344263863953</v>
      </c>
      <c r="BA159">
        <v>9.3022026007406673</v>
      </c>
      <c r="BB159">
        <v>9.4204835427388716</v>
      </c>
      <c r="BC159">
        <v>9.5466429550783918</v>
      </c>
      <c r="BD159">
        <v>9.6541727011958436</v>
      </c>
      <c r="BE159">
        <v>9.7655589638803484</v>
      </c>
      <c r="BF159">
        <v>9.892985015873041</v>
      </c>
      <c r="BG159">
        <v>10.050310599238712</v>
      </c>
      <c r="BH159">
        <v>10.244952421659036</v>
      </c>
      <c r="BI159">
        <v>10.442317383232078</v>
      </c>
      <c r="BJ159">
        <v>10.664601503537426</v>
      </c>
      <c r="BK159">
        <v>10.908703546933284</v>
      </c>
      <c r="BL159">
        <v>11.169968811166829</v>
      </c>
      <c r="BM159">
        <v>11.447767908502714</v>
      </c>
    </row>
    <row r="160" spans="1:65" x14ac:dyDescent="0.2">
      <c r="A160" t="s">
        <v>570</v>
      </c>
      <c r="B160" t="s">
        <v>571</v>
      </c>
      <c r="C160" t="s">
        <v>260</v>
      </c>
      <c r="D160" t="s">
        <v>261</v>
      </c>
    </row>
    <row r="161" spans="1:65" x14ac:dyDescent="0.2">
      <c r="A161" t="s">
        <v>572</v>
      </c>
      <c r="B161" t="s">
        <v>573</v>
      </c>
      <c r="C161" t="s">
        <v>260</v>
      </c>
      <c r="D161" t="s">
        <v>261</v>
      </c>
      <c r="E161">
        <v>6.7052887098192597</v>
      </c>
      <c r="F161">
        <v>6.7941667742061789</v>
      </c>
      <c r="G161">
        <v>6.8538443280351533</v>
      </c>
      <c r="H161">
        <v>6.8840753521920153</v>
      </c>
      <c r="I161">
        <v>6.8855057702429301</v>
      </c>
      <c r="J161">
        <v>6.8591641332336284</v>
      </c>
      <c r="K161">
        <v>6.9683023130237247</v>
      </c>
      <c r="L161">
        <v>7.0503873348880273</v>
      </c>
      <c r="M161">
        <v>7.1108315824776209</v>
      </c>
      <c r="N161">
        <v>7.15811750667726</v>
      </c>
      <c r="O161">
        <v>7.1987592059220722</v>
      </c>
      <c r="P161">
        <v>7.3017267277124169</v>
      </c>
      <c r="Q161">
        <v>7.3888016541280734</v>
      </c>
      <c r="R161">
        <v>7.4626465591834084</v>
      </c>
      <c r="S161">
        <v>7.5257817401676226</v>
      </c>
      <c r="T161">
        <v>7.579753789424287</v>
      </c>
      <c r="U161">
        <v>7.6852371264746591</v>
      </c>
      <c r="V161">
        <v>7.7763627963378417</v>
      </c>
      <c r="W161">
        <v>7.8478915397627205</v>
      </c>
      <c r="X161">
        <v>7.8920600159403875</v>
      </c>
      <c r="Y161">
        <v>7.9077622234160776</v>
      </c>
      <c r="Z161">
        <v>7.9456732235347713</v>
      </c>
      <c r="AA161">
        <v>7.953541924975613</v>
      </c>
      <c r="AB161">
        <v>7.9426590631349283</v>
      </c>
      <c r="AC161">
        <v>7.9260518135736486</v>
      </c>
      <c r="AD161">
        <v>7.9116224557532133</v>
      </c>
      <c r="AE161">
        <v>7.9461128858819592</v>
      </c>
      <c r="AF161">
        <v>7.9719998350050352</v>
      </c>
      <c r="AG161">
        <v>7.9972959306470761</v>
      </c>
      <c r="AH161">
        <v>8.031263675468745</v>
      </c>
      <c r="AI161">
        <v>8.0765078616790689</v>
      </c>
      <c r="AJ161">
        <v>8.1770094976567105</v>
      </c>
      <c r="AK161">
        <v>8.2811961066914233</v>
      </c>
      <c r="AL161">
        <v>8.3826616469065893</v>
      </c>
      <c r="AM161">
        <v>8.470889213939186</v>
      </c>
      <c r="AN161">
        <v>8.5419484473297391</v>
      </c>
      <c r="AO161">
        <v>8.6468847923608436</v>
      </c>
      <c r="AP161">
        <v>8.7279554524326635</v>
      </c>
      <c r="AQ161">
        <v>8.7932352000937755</v>
      </c>
      <c r="AR161">
        <v>8.8519754511662185</v>
      </c>
      <c r="AS161">
        <v>8.9096520774399774</v>
      </c>
      <c r="AT161">
        <v>9.0042978066383643</v>
      </c>
      <c r="AU161">
        <v>9.0905431557824752</v>
      </c>
      <c r="AV161">
        <v>9.1640989461017455</v>
      </c>
      <c r="AW161">
        <v>9.215093654025452</v>
      </c>
      <c r="AX161">
        <v>9.2422871370396464</v>
      </c>
      <c r="AY161">
        <v>9.3026688647012925</v>
      </c>
      <c r="AZ161">
        <v>9.3448402435455815</v>
      </c>
      <c r="BA161">
        <v>9.3821476226537577</v>
      </c>
      <c r="BB161">
        <v>9.4291638396713573</v>
      </c>
      <c r="BC161">
        <v>9.4940250716889594</v>
      </c>
      <c r="BD161">
        <v>9.6150309888631753</v>
      </c>
      <c r="BE161">
        <v>9.7424267338089567</v>
      </c>
      <c r="BF161">
        <v>9.8911469183960641</v>
      </c>
      <c r="BG161">
        <v>10.081032585644039</v>
      </c>
      <c r="BH161">
        <v>10.323482551786231</v>
      </c>
      <c r="BI161">
        <v>10.65038023380426</v>
      </c>
      <c r="BJ161">
        <v>11.019865717237476</v>
      </c>
      <c r="BK161">
        <v>11.411993488960189</v>
      </c>
      <c r="BL161">
        <v>11.798252226231826</v>
      </c>
      <c r="BM161">
        <v>12.164306375363251</v>
      </c>
    </row>
    <row r="162" spans="1:65" x14ac:dyDescent="0.2">
      <c r="A162" t="s">
        <v>574</v>
      </c>
      <c r="B162" t="s">
        <v>575</v>
      </c>
      <c r="C162" t="s">
        <v>260</v>
      </c>
      <c r="D162" t="s">
        <v>261</v>
      </c>
      <c r="E162">
        <v>8.194421328257409</v>
      </c>
      <c r="F162">
        <v>8.0795120359770856</v>
      </c>
      <c r="G162">
        <v>7.9552330815629375</v>
      </c>
      <c r="H162">
        <v>7.8248043044637017</v>
      </c>
      <c r="I162">
        <v>7.6905949363339916</v>
      </c>
      <c r="J162">
        <v>7.5560519113811742</v>
      </c>
      <c r="K162">
        <v>7.5736985703829998</v>
      </c>
      <c r="L162">
        <v>7.5871414497753751</v>
      </c>
      <c r="M162">
        <v>7.6066842036143099</v>
      </c>
      <c r="N162">
        <v>7.6464585915842695</v>
      </c>
      <c r="O162">
        <v>7.7147834597318647</v>
      </c>
      <c r="P162">
        <v>7.9019327603390224</v>
      </c>
      <c r="Q162">
        <v>8.1012372337964234</v>
      </c>
      <c r="R162">
        <v>8.3191164911746913</v>
      </c>
      <c r="S162">
        <v>8.565628248873427</v>
      </c>
      <c r="T162">
        <v>8.8406707744334767</v>
      </c>
      <c r="U162">
        <v>9.1163987048972484</v>
      </c>
      <c r="V162">
        <v>9.4191647450678975</v>
      </c>
      <c r="W162">
        <v>9.6980841442886714</v>
      </c>
      <c r="X162">
        <v>9.8784106499494406</v>
      </c>
      <c r="Y162">
        <v>9.9247559636373417</v>
      </c>
      <c r="Z162">
        <v>9.8497491811715143</v>
      </c>
      <c r="AA162">
        <v>9.657397604933184</v>
      </c>
      <c r="AB162">
        <v>9.4310534953995724</v>
      </c>
      <c r="AC162">
        <v>9.2762203601026059</v>
      </c>
      <c r="AD162">
        <v>9.2491621115322218</v>
      </c>
      <c r="AE162">
        <v>9.4207714971793326</v>
      </c>
      <c r="AF162">
        <v>9.6913545802913941</v>
      </c>
      <c r="AG162">
        <v>10.037576591927239</v>
      </c>
      <c r="AH162">
        <v>10.420317013604659</v>
      </c>
      <c r="AI162">
        <v>10.816781026690524</v>
      </c>
      <c r="AJ162">
        <v>11.266141998304732</v>
      </c>
      <c r="AK162">
        <v>11.723035617342793</v>
      </c>
      <c r="AL162">
        <v>12.18834101172285</v>
      </c>
      <c r="AM162">
        <v>12.660768580115676</v>
      </c>
      <c r="AN162">
        <v>13.136191311196816</v>
      </c>
      <c r="AO162">
        <v>13.488519079040604</v>
      </c>
      <c r="AP162">
        <v>13.814633163986448</v>
      </c>
      <c r="AQ162">
        <v>14.117576202804971</v>
      </c>
      <c r="AR162">
        <v>14.4015261649294</v>
      </c>
      <c r="AS162">
        <v>14.668973649955614</v>
      </c>
      <c r="AT162">
        <v>14.991575330137911</v>
      </c>
      <c r="AU162">
        <v>15.292654413010819</v>
      </c>
      <c r="AV162">
        <v>15.56686233343331</v>
      </c>
      <c r="AW162">
        <v>15.803211639441461</v>
      </c>
      <c r="AX162">
        <v>15.996678104205078</v>
      </c>
      <c r="AY162">
        <v>16.129410212947477</v>
      </c>
      <c r="AZ162">
        <v>16.220539618214779</v>
      </c>
      <c r="BA162">
        <v>16.289573651004861</v>
      </c>
      <c r="BB162">
        <v>16.360534479958378</v>
      </c>
      <c r="BC162">
        <v>16.449962015890989</v>
      </c>
      <c r="BD162">
        <v>16.624365655399586</v>
      </c>
      <c r="BE162">
        <v>16.806862255281668</v>
      </c>
      <c r="BF162">
        <v>17.027647748115974</v>
      </c>
      <c r="BG162">
        <v>17.326265626689867</v>
      </c>
      <c r="BH162">
        <v>17.723889742165287</v>
      </c>
      <c r="BI162">
        <v>18.275113331097561</v>
      </c>
      <c r="BJ162">
        <v>18.904313109003329</v>
      </c>
      <c r="BK162">
        <v>19.581190932840773</v>
      </c>
      <c r="BL162">
        <v>20.260694264173871</v>
      </c>
      <c r="BM162">
        <v>20.917154428694275</v>
      </c>
    </row>
    <row r="163" spans="1:65" x14ac:dyDescent="0.2">
      <c r="A163" t="s">
        <v>576</v>
      </c>
      <c r="B163" t="s">
        <v>577</v>
      </c>
      <c r="C163" t="s">
        <v>260</v>
      </c>
      <c r="D163" t="s">
        <v>261</v>
      </c>
      <c r="E163">
        <v>3.9910071966464615</v>
      </c>
      <c r="F163">
        <v>4.0655009927965375</v>
      </c>
      <c r="G163">
        <v>4.1085410304338454</v>
      </c>
      <c r="H163">
        <v>4.1247681535446601</v>
      </c>
      <c r="I163">
        <v>4.1203164635921325</v>
      </c>
      <c r="J163">
        <v>4.0982533423695404</v>
      </c>
      <c r="K163">
        <v>4.2615807504385685</v>
      </c>
      <c r="L163">
        <v>4.4007479371889788</v>
      </c>
      <c r="M163">
        <v>4.5132790429202947</v>
      </c>
      <c r="N163">
        <v>4.5982454522092882</v>
      </c>
      <c r="O163">
        <v>4.6572534591775741</v>
      </c>
      <c r="P163">
        <v>4.8572038492469609</v>
      </c>
      <c r="Q163">
        <v>5.0294893911695793</v>
      </c>
      <c r="R163">
        <v>5.174095474031339</v>
      </c>
      <c r="S163">
        <v>5.2914475135438153</v>
      </c>
      <c r="T163">
        <v>5.3822294890218609</v>
      </c>
      <c r="U163">
        <v>5.5978820273668335</v>
      </c>
      <c r="V163">
        <v>5.7829828546020652</v>
      </c>
      <c r="W163">
        <v>5.9380714181060847</v>
      </c>
      <c r="X163">
        <v>6.064428757509905</v>
      </c>
      <c r="Y163">
        <v>6.1625698156524118</v>
      </c>
      <c r="Z163">
        <v>6.3859921095357182</v>
      </c>
      <c r="AA163">
        <v>6.581652072622318</v>
      </c>
      <c r="AB163">
        <v>6.745168996762839</v>
      </c>
      <c r="AC163">
        <v>6.8699196965217011</v>
      </c>
      <c r="AD163">
        <v>6.9527547175823834</v>
      </c>
      <c r="AE163">
        <v>7.1735259016726634</v>
      </c>
      <c r="AF163">
        <v>7.3617556071152359</v>
      </c>
      <c r="AG163">
        <v>7.5186719267507804</v>
      </c>
      <c r="AH163">
        <v>7.6445789256229428</v>
      </c>
      <c r="AI163">
        <v>7.7371289376295227</v>
      </c>
      <c r="AJ163">
        <v>7.7212708420349818</v>
      </c>
      <c r="AK163">
        <v>7.6714650463105469</v>
      </c>
      <c r="AL163">
        <v>7.5929620839520489</v>
      </c>
      <c r="AM163">
        <v>7.4891008398344727</v>
      </c>
      <c r="AN163">
        <v>7.3624191849713032</v>
      </c>
      <c r="AO163">
        <v>7.2487482289348151</v>
      </c>
      <c r="AP163">
        <v>7.1084334709360082</v>
      </c>
      <c r="AQ163">
        <v>6.9474926431856474</v>
      </c>
      <c r="AR163">
        <v>6.7706048016344074</v>
      </c>
      <c r="AS163">
        <v>6.5811167770207044</v>
      </c>
      <c r="AT163">
        <v>6.4492562880554161</v>
      </c>
      <c r="AU163">
        <v>6.2955201062574462</v>
      </c>
      <c r="AV163">
        <v>6.1328344165997999</v>
      </c>
      <c r="AW163">
        <v>5.9755543161230742</v>
      </c>
      <c r="AX163">
        <v>5.8302398574815708</v>
      </c>
      <c r="AY163">
        <v>5.787855448057333</v>
      </c>
      <c r="AZ163">
        <v>5.7454967127291283</v>
      </c>
      <c r="BA163">
        <v>5.693191569756193</v>
      </c>
      <c r="BB163">
        <v>5.6174044151899292</v>
      </c>
      <c r="BC163">
        <v>5.5140795734463577</v>
      </c>
      <c r="BD163">
        <v>5.4656570059063023</v>
      </c>
      <c r="BE163">
        <v>5.3860235050033527</v>
      </c>
      <c r="BF163">
        <v>5.2900905961322895</v>
      </c>
      <c r="BG163">
        <v>5.195565932057157</v>
      </c>
      <c r="BH163">
        <v>5.1108923846523506</v>
      </c>
      <c r="BI163">
        <v>5.0820641567821241</v>
      </c>
      <c r="BJ163">
        <v>5.0538606120901566</v>
      </c>
      <c r="BK163">
        <v>5.0195493809450156</v>
      </c>
      <c r="BL163">
        <v>4.9703588092937814</v>
      </c>
      <c r="BM163">
        <v>4.9037421968323978</v>
      </c>
    </row>
    <row r="164" spans="1:65" x14ac:dyDescent="0.2">
      <c r="A164" t="s">
        <v>578</v>
      </c>
      <c r="B164" t="s">
        <v>579</v>
      </c>
      <c r="C164" t="s">
        <v>260</v>
      </c>
      <c r="D164" t="s">
        <v>261</v>
      </c>
      <c r="E164">
        <v>14.826024635802435</v>
      </c>
      <c r="F164">
        <v>14.798892079729479</v>
      </c>
      <c r="G164">
        <v>14.649848682814612</v>
      </c>
      <c r="H164">
        <v>14.444663684995177</v>
      </c>
      <c r="I164">
        <v>14.275341662677688</v>
      </c>
      <c r="J164">
        <v>14.21283147081464</v>
      </c>
      <c r="K164">
        <v>14.383104500381389</v>
      </c>
      <c r="L164">
        <v>14.646526063118268</v>
      </c>
      <c r="M164">
        <v>14.971660389517776</v>
      </c>
      <c r="N164">
        <v>15.320849678040116</v>
      </c>
      <c r="O164">
        <v>15.683504806881428</v>
      </c>
      <c r="P164">
        <v>15.749762914638849</v>
      </c>
      <c r="Q164">
        <v>15.782327731397272</v>
      </c>
      <c r="R164">
        <v>15.767441860465118</v>
      </c>
      <c r="S164">
        <v>15.696587250482935</v>
      </c>
      <c r="T164">
        <v>15.55875338780948</v>
      </c>
      <c r="U164">
        <v>15.472788035506358</v>
      </c>
      <c r="V164">
        <v>15.325146887188644</v>
      </c>
      <c r="W164">
        <v>15.143811595054762</v>
      </c>
      <c r="X164">
        <v>14.975605522986731</v>
      </c>
      <c r="Y164">
        <v>14.844616167912561</v>
      </c>
      <c r="Z164">
        <v>14.844764797294424</v>
      </c>
      <c r="AA164">
        <v>14.809619702335485</v>
      </c>
      <c r="AB164">
        <v>14.729497402882435</v>
      </c>
      <c r="AC164">
        <v>14.61816517959277</v>
      </c>
      <c r="AD164">
        <v>14.500303391239857</v>
      </c>
      <c r="AE164">
        <v>14.740284741922208</v>
      </c>
      <c r="AF164">
        <v>15.030836771860676</v>
      </c>
      <c r="AG164">
        <v>15.3459750801929</v>
      </c>
      <c r="AH164">
        <v>15.634638811850394</v>
      </c>
      <c r="AI164">
        <v>15.867366775043898</v>
      </c>
      <c r="AJ164">
        <v>16.171219295219014</v>
      </c>
      <c r="AK164">
        <v>16.426091422701592</v>
      </c>
      <c r="AL164">
        <v>16.664230197597639</v>
      </c>
      <c r="AM164">
        <v>16.915514790333074</v>
      </c>
      <c r="AN164">
        <v>17.194299888912337</v>
      </c>
      <c r="AO164">
        <v>17.408539949245778</v>
      </c>
      <c r="AP164">
        <v>17.630596287721104</v>
      </c>
      <c r="AQ164">
        <v>17.859100559737502</v>
      </c>
      <c r="AR164">
        <v>18.085659655831741</v>
      </c>
      <c r="AS164">
        <v>18.310552048801902</v>
      </c>
      <c r="AT164">
        <v>18.558314950544368</v>
      </c>
      <c r="AU164">
        <v>18.840381031422865</v>
      </c>
      <c r="AV164">
        <v>19.161452640998746</v>
      </c>
      <c r="AW164">
        <v>19.509078633086734</v>
      </c>
      <c r="AX164">
        <v>19.881352580581371</v>
      </c>
      <c r="AY164">
        <v>20.178385472389838</v>
      </c>
      <c r="AZ164">
        <v>20.509597442098443</v>
      </c>
      <c r="BA164">
        <v>20.981741573033709</v>
      </c>
      <c r="BB164">
        <v>21.684495334793098</v>
      </c>
      <c r="BC164">
        <v>22.637431480031324</v>
      </c>
      <c r="BD164">
        <v>23.509502552352831</v>
      </c>
      <c r="BE164">
        <v>24.560538568100466</v>
      </c>
      <c r="BF164">
        <v>25.743178690543118</v>
      </c>
      <c r="BG164">
        <v>26.94019727469172</v>
      </c>
      <c r="BH164">
        <v>28.054585526381999</v>
      </c>
      <c r="BI164">
        <v>29.17976952201445</v>
      </c>
      <c r="BJ164">
        <v>30.185741946155272</v>
      </c>
      <c r="BK164">
        <v>31.127671461172078</v>
      </c>
      <c r="BL164">
        <v>32.098316024533119</v>
      </c>
      <c r="BM164">
        <v>33.161914912514433</v>
      </c>
    </row>
    <row r="165" spans="1:65" x14ac:dyDescent="0.2">
      <c r="A165" t="s">
        <v>580</v>
      </c>
      <c r="B165" t="s">
        <v>581</v>
      </c>
      <c r="C165" t="s">
        <v>260</v>
      </c>
      <c r="D165" t="s">
        <v>261</v>
      </c>
      <c r="E165">
        <v>5.8970112045235359</v>
      </c>
      <c r="F165">
        <v>6.0249914613517541</v>
      </c>
      <c r="G165">
        <v>6.1282463319070857</v>
      </c>
      <c r="H165">
        <v>6.2070264350588928</v>
      </c>
      <c r="I165">
        <v>6.261171781234931</v>
      </c>
      <c r="J165">
        <v>6.2907406963365382</v>
      </c>
      <c r="K165">
        <v>6.3989839306488268</v>
      </c>
      <c r="L165">
        <v>6.4748675709842791</v>
      </c>
      <c r="M165">
        <v>6.5197428046496366</v>
      </c>
      <c r="N165">
        <v>6.5367742421064152</v>
      </c>
      <c r="O165">
        <v>6.5300925693141929</v>
      </c>
      <c r="P165">
        <v>6.5989222800020411</v>
      </c>
      <c r="Q165">
        <v>6.6414215690408573</v>
      </c>
      <c r="R165">
        <v>6.6595580412116746</v>
      </c>
      <c r="S165">
        <v>6.6544811581281085</v>
      </c>
      <c r="T165">
        <v>6.6287484728329833</v>
      </c>
      <c r="U165">
        <v>6.6685898628692213</v>
      </c>
      <c r="V165">
        <v>6.6824770798381934</v>
      </c>
      <c r="W165">
        <v>6.6783884521614949</v>
      </c>
      <c r="X165">
        <v>6.6654575474671445</v>
      </c>
      <c r="Y165">
        <v>6.6489194723712437</v>
      </c>
      <c r="Z165">
        <v>6.7081331807473354</v>
      </c>
      <c r="AA165">
        <v>6.7545397737576911</v>
      </c>
      <c r="AB165">
        <v>6.7841268027762984</v>
      </c>
      <c r="AC165">
        <v>6.7914226913756854</v>
      </c>
      <c r="AD165">
        <v>6.7760391119402383</v>
      </c>
      <c r="AE165">
        <v>6.8195884977789234</v>
      </c>
      <c r="AF165">
        <v>6.8369968134154009</v>
      </c>
      <c r="AG165">
        <v>6.8368728775305083</v>
      </c>
      <c r="AH165">
        <v>6.8291276070708093</v>
      </c>
      <c r="AI165">
        <v>6.8193926588824105</v>
      </c>
      <c r="AJ165">
        <v>6.8887765676975885</v>
      </c>
      <c r="AK165">
        <v>6.9455931410546263</v>
      </c>
      <c r="AL165">
        <v>6.9890504753469944</v>
      </c>
      <c r="AM165">
        <v>7.01768860716661</v>
      </c>
      <c r="AN165">
        <v>7.0314762791815646</v>
      </c>
      <c r="AO165">
        <v>7.0898276777534939</v>
      </c>
      <c r="AP165">
        <v>7.1285437225856434</v>
      </c>
      <c r="AQ165">
        <v>7.1481862575375716</v>
      </c>
      <c r="AR165">
        <v>7.1489165828177077</v>
      </c>
      <c r="AS165">
        <v>7.1322923450275706</v>
      </c>
      <c r="AT165">
        <v>7.1841426554885723</v>
      </c>
      <c r="AU165">
        <v>7.217194028589252</v>
      </c>
      <c r="AV165">
        <v>7.2333633704837226</v>
      </c>
      <c r="AW165">
        <v>7.2336301697623462</v>
      </c>
      <c r="AX165">
        <v>7.2196085680497903</v>
      </c>
      <c r="AY165">
        <v>7.2727235458157402</v>
      </c>
      <c r="AZ165">
        <v>7.3149644060298726</v>
      </c>
      <c r="BA165">
        <v>7.3463579550767903</v>
      </c>
      <c r="BB165">
        <v>7.3658696011917142</v>
      </c>
      <c r="BC165">
        <v>7.375993487531642</v>
      </c>
      <c r="BD165">
        <v>7.4236723609835114</v>
      </c>
      <c r="BE165">
        <v>7.4587474762216441</v>
      </c>
      <c r="BF165">
        <v>7.5023511287236904</v>
      </c>
      <c r="BG165">
        <v>7.5820896636218524</v>
      </c>
      <c r="BH165">
        <v>7.7125785024611284</v>
      </c>
      <c r="BI165">
        <v>7.9518832122348337</v>
      </c>
      <c r="BJ165">
        <v>8.2273605224168982</v>
      </c>
      <c r="BK165">
        <v>8.5263482078810053</v>
      </c>
      <c r="BL165">
        <v>8.8311452016172609</v>
      </c>
      <c r="BM165">
        <v>9.1333367357475179</v>
      </c>
    </row>
    <row r="166" spans="1:65" x14ac:dyDescent="0.2">
      <c r="A166" t="s">
        <v>582</v>
      </c>
      <c r="B166" t="s">
        <v>583</v>
      </c>
      <c r="C166" t="s">
        <v>260</v>
      </c>
      <c r="D166" t="s">
        <v>261</v>
      </c>
      <c r="E166">
        <v>6.8991535090574256</v>
      </c>
      <c r="F166">
        <v>6.9804038330299196</v>
      </c>
      <c r="G166">
        <v>7.0423254004253399</v>
      </c>
      <c r="H166">
        <v>7.0836981041042026</v>
      </c>
      <c r="I166">
        <v>7.1011977141073457</v>
      </c>
      <c r="J166">
        <v>7.0938403755098856</v>
      </c>
      <c r="K166">
        <v>7.1445517325147847</v>
      </c>
      <c r="L166">
        <v>7.1624647093983009</v>
      </c>
      <c r="M166">
        <v>7.1562375083090348</v>
      </c>
      <c r="N166">
        <v>7.1361931386376938</v>
      </c>
      <c r="O166">
        <v>7.1082792635014274</v>
      </c>
      <c r="P166">
        <v>7.1488749245472478</v>
      </c>
      <c r="Q166">
        <v>7.173327527512134</v>
      </c>
      <c r="R166">
        <v>7.1785771219331664</v>
      </c>
      <c r="S166">
        <v>7.1597001202377086</v>
      </c>
      <c r="T166">
        <v>7.1166004060821564</v>
      </c>
      <c r="U166">
        <v>7.1118124271496415</v>
      </c>
      <c r="V166">
        <v>7.0830865366581808</v>
      </c>
      <c r="W166">
        <v>7.0366866726449793</v>
      </c>
      <c r="X166">
        <v>6.9797147444054062</v>
      </c>
      <c r="Y166">
        <v>6.9180633746813962</v>
      </c>
      <c r="Z166">
        <v>6.9147831518966418</v>
      </c>
      <c r="AA166">
        <v>6.9001963777131081</v>
      </c>
      <c r="AB166">
        <v>6.8814912900240621</v>
      </c>
      <c r="AC166">
        <v>6.869283576535544</v>
      </c>
      <c r="AD166">
        <v>6.8714949052486141</v>
      </c>
      <c r="AE166">
        <v>6.9202089292997542</v>
      </c>
      <c r="AF166">
        <v>6.9720724340359652</v>
      </c>
      <c r="AG166">
        <v>7.0241133816511701</v>
      </c>
      <c r="AH166">
        <v>7.0720431081708073</v>
      </c>
      <c r="AI166">
        <v>7.0916795276556206</v>
      </c>
      <c r="AJ166">
        <v>7.1611520010088272</v>
      </c>
      <c r="AK166">
        <v>7.2207677808801831</v>
      </c>
      <c r="AL166">
        <v>7.2730494475610703</v>
      </c>
      <c r="AM166">
        <v>7.3213439062811148</v>
      </c>
      <c r="AN166">
        <v>7.3681406067847783</v>
      </c>
      <c r="AO166">
        <v>7.4130196882460115</v>
      </c>
      <c r="AP166">
        <v>7.4476833732124668</v>
      </c>
      <c r="AQ166">
        <v>7.4722207959089877</v>
      </c>
      <c r="AR166">
        <v>7.4842664181322318</v>
      </c>
      <c r="AS166">
        <v>7.4843613171046517</v>
      </c>
      <c r="AT166">
        <v>7.4804203751674709</v>
      </c>
      <c r="AU166">
        <v>7.4672203144396621</v>
      </c>
      <c r="AV166">
        <v>7.4470364175662507</v>
      </c>
      <c r="AW166">
        <v>7.420381543697915</v>
      </c>
      <c r="AX166">
        <v>7.3898269533276268</v>
      </c>
      <c r="AY166">
        <v>7.3864036045927639</v>
      </c>
      <c r="AZ166">
        <v>7.3798595595464995</v>
      </c>
      <c r="BA166">
        <v>7.3799976123537139</v>
      </c>
      <c r="BB166">
        <v>7.3975201828029995</v>
      </c>
      <c r="BC166">
        <v>7.4385078196709227</v>
      </c>
      <c r="BD166">
        <v>7.4983750839699868</v>
      </c>
      <c r="BE166">
        <v>7.571369328382846</v>
      </c>
      <c r="BF166">
        <v>7.6622930630435704</v>
      </c>
      <c r="BG166">
        <v>7.778393110332499</v>
      </c>
      <c r="BH166">
        <v>7.924837348950641</v>
      </c>
      <c r="BI166">
        <v>8.0828012593816521</v>
      </c>
      <c r="BJ166">
        <v>8.2635565985164465</v>
      </c>
      <c r="BK166">
        <v>8.4633089381878914</v>
      </c>
      <c r="BL166">
        <v>8.6765188500123802</v>
      </c>
      <c r="BM166">
        <v>8.9003758667112827</v>
      </c>
    </row>
    <row r="167" spans="1:65" x14ac:dyDescent="0.2">
      <c r="A167" t="s">
        <v>584</v>
      </c>
      <c r="B167" t="s">
        <v>585</v>
      </c>
      <c r="C167" t="s">
        <v>260</v>
      </c>
      <c r="D167" t="s">
        <v>261</v>
      </c>
      <c r="E167">
        <v>10.452514380230578</v>
      </c>
      <c r="F167">
        <v>10.426685908213678</v>
      </c>
      <c r="G167">
        <v>10.380263740572847</v>
      </c>
      <c r="H167">
        <v>10.318220854623769</v>
      </c>
      <c r="I167">
        <v>10.244831906452287</v>
      </c>
      <c r="J167">
        <v>10.164427886350746</v>
      </c>
      <c r="K167">
        <v>10.450745652510451</v>
      </c>
      <c r="L167">
        <v>10.76452559757923</v>
      </c>
      <c r="M167">
        <v>11.121388789369117</v>
      </c>
      <c r="N167">
        <v>11.536916368624761</v>
      </c>
      <c r="O167">
        <v>12.026567024023789</v>
      </c>
      <c r="P167">
        <v>12.197073396441034</v>
      </c>
      <c r="Q167">
        <v>12.355509322741815</v>
      </c>
      <c r="R167">
        <v>12.490864742686398</v>
      </c>
      <c r="S167">
        <v>12.585551674567608</v>
      </c>
      <c r="T167">
        <v>12.628426928540692</v>
      </c>
      <c r="U167">
        <v>12.718506520788001</v>
      </c>
      <c r="V167">
        <v>12.769769826800365</v>
      </c>
      <c r="W167">
        <v>12.772934630108294</v>
      </c>
      <c r="X167">
        <v>12.712398600570893</v>
      </c>
      <c r="Y167">
        <v>12.590652971902649</v>
      </c>
      <c r="Z167">
        <v>12.403795424599208</v>
      </c>
      <c r="AA167">
        <v>12.170742996219234</v>
      </c>
      <c r="AB167">
        <v>11.927050740092719</v>
      </c>
      <c r="AC167">
        <v>11.724039070909074</v>
      </c>
      <c r="AD167">
        <v>11.592327580426041</v>
      </c>
      <c r="AE167">
        <v>11.662270436279428</v>
      </c>
      <c r="AF167">
        <v>11.774752898017987</v>
      </c>
      <c r="AG167">
        <v>11.931792841320734</v>
      </c>
      <c r="AH167">
        <v>12.14894578238486</v>
      </c>
      <c r="AI167">
        <v>12.431488794501199</v>
      </c>
      <c r="AJ167">
        <v>12.760880166547434</v>
      </c>
      <c r="AK167">
        <v>13.15952349835651</v>
      </c>
      <c r="AL167">
        <v>13.619258534619005</v>
      </c>
      <c r="AM167">
        <v>14.124598524039522</v>
      </c>
      <c r="AN167">
        <v>14.670335454147093</v>
      </c>
      <c r="AO167">
        <v>15.187331262092115</v>
      </c>
      <c r="AP167">
        <v>15.707602569079643</v>
      </c>
      <c r="AQ167">
        <v>16.225550287759514</v>
      </c>
      <c r="AR167">
        <v>16.744116102662208</v>
      </c>
      <c r="AS167">
        <v>17.268081305106371</v>
      </c>
      <c r="AT167">
        <v>17.818849973065845</v>
      </c>
      <c r="AU167">
        <v>18.372687961579874</v>
      </c>
      <c r="AV167">
        <v>18.893928052485577</v>
      </c>
      <c r="AW167">
        <v>19.308585503166782</v>
      </c>
      <c r="AX167">
        <v>19.568997261423132</v>
      </c>
      <c r="AY167">
        <v>19.601344253365497</v>
      </c>
      <c r="AZ167">
        <v>19.494962457536218</v>
      </c>
      <c r="BA167">
        <v>19.325903843653229</v>
      </c>
      <c r="BB167">
        <v>19.186135580237458</v>
      </c>
      <c r="BC167">
        <v>19.128612424238817</v>
      </c>
      <c r="BD167">
        <v>19.225365338760021</v>
      </c>
      <c r="BE167">
        <v>19.371255495105437</v>
      </c>
      <c r="BF167">
        <v>19.588459806083019</v>
      </c>
      <c r="BG167">
        <v>19.90908940095224</v>
      </c>
      <c r="BH167">
        <v>20.353272350101349</v>
      </c>
      <c r="BI167">
        <v>20.943149718354437</v>
      </c>
      <c r="BJ167">
        <v>21.647734472691972</v>
      </c>
      <c r="BK167">
        <v>22.412349907635466</v>
      </c>
      <c r="BL167">
        <v>23.155315381563799</v>
      </c>
      <c r="BM167">
        <v>23.826211213935764</v>
      </c>
    </row>
    <row r="168" spans="1:65" x14ac:dyDescent="0.2">
      <c r="A168" t="s">
        <v>586</v>
      </c>
      <c r="B168" t="s">
        <v>587</v>
      </c>
      <c r="C168" t="s">
        <v>260</v>
      </c>
      <c r="D168" t="s">
        <v>261</v>
      </c>
      <c r="E168">
        <v>8.298058743211179</v>
      </c>
      <c r="F168">
        <v>8.5742447074814923</v>
      </c>
      <c r="G168">
        <v>8.8245767432677322</v>
      </c>
      <c r="H168">
        <v>9.033614913255219</v>
      </c>
      <c r="I168">
        <v>9.1807063834046332</v>
      </c>
      <c r="J168">
        <v>9.25397859975015</v>
      </c>
      <c r="K168">
        <v>9.3682651652754654</v>
      </c>
      <c r="L168">
        <v>9.3978552667092359</v>
      </c>
      <c r="M168">
        <v>9.3821756832376035</v>
      </c>
      <c r="N168">
        <v>9.3744749606269533</v>
      </c>
      <c r="O168">
        <v>9.396142087103863</v>
      </c>
      <c r="P168">
        <v>9.5515861829043729</v>
      </c>
      <c r="Q168">
        <v>9.7144467157483536</v>
      </c>
      <c r="R168">
        <v>9.8407767659251935</v>
      </c>
      <c r="S168">
        <v>9.8681578188960746</v>
      </c>
      <c r="T168">
        <v>9.7736964718684316</v>
      </c>
      <c r="U168">
        <v>9.6516123589358944</v>
      </c>
      <c r="V168">
        <v>9.42477013610287</v>
      </c>
      <c r="W168">
        <v>9.1493783829239756</v>
      </c>
      <c r="X168">
        <v>8.8898328046484831</v>
      </c>
      <c r="Y168">
        <v>8.6744664981513182</v>
      </c>
      <c r="Z168">
        <v>8.570569488370241</v>
      </c>
      <c r="AA168">
        <v>8.4815468064541708</v>
      </c>
      <c r="AB168">
        <v>8.3881780605851546</v>
      </c>
      <c r="AC168">
        <v>8.2647280453856311</v>
      </c>
      <c r="AD168">
        <v>8.1017917676486348</v>
      </c>
      <c r="AE168">
        <v>8.0124393089690997</v>
      </c>
      <c r="AF168">
        <v>7.8862465809230047</v>
      </c>
      <c r="AG168">
        <v>7.7404896140477311</v>
      </c>
      <c r="AH168">
        <v>7.5912247259854304</v>
      </c>
      <c r="AI168">
        <v>7.4484022611531016</v>
      </c>
      <c r="AJ168">
        <v>7.3371473804244332</v>
      </c>
      <c r="AK168">
        <v>7.1937416645102212</v>
      </c>
      <c r="AL168">
        <v>7.0212651135289113</v>
      </c>
      <c r="AM168">
        <v>6.8220328558512566</v>
      </c>
      <c r="AN168">
        <v>6.5998499003492501</v>
      </c>
      <c r="AO168">
        <v>6.5300859365815684</v>
      </c>
      <c r="AP168">
        <v>6.4403580891860086</v>
      </c>
      <c r="AQ168">
        <v>6.3262292612352446</v>
      </c>
      <c r="AR168">
        <v>6.1790227426130127</v>
      </c>
      <c r="AS168">
        <v>5.9976940549048106</v>
      </c>
      <c r="AT168">
        <v>5.9409078543904457</v>
      </c>
      <c r="AU168">
        <v>5.8535381063836605</v>
      </c>
      <c r="AV168">
        <v>5.7471550276724086</v>
      </c>
      <c r="AW168">
        <v>5.6367025030745816</v>
      </c>
      <c r="AX168">
        <v>5.5310175316099706</v>
      </c>
      <c r="AY168">
        <v>5.5278065786974686</v>
      </c>
      <c r="AZ168">
        <v>5.5305938001852519</v>
      </c>
      <c r="BA168">
        <v>5.5331157065962504</v>
      </c>
      <c r="BB168">
        <v>5.5243408201803987</v>
      </c>
      <c r="BC168">
        <v>5.500281963529174</v>
      </c>
      <c r="BD168">
        <v>5.5435145179305572</v>
      </c>
      <c r="BE168">
        <v>5.5749402124906888</v>
      </c>
      <c r="BF168">
        <v>5.608689815916482</v>
      </c>
      <c r="BG168">
        <v>5.6617652223913684</v>
      </c>
      <c r="BH168">
        <v>5.7442174860781927</v>
      </c>
      <c r="BI168">
        <v>5.8831066691409735</v>
      </c>
      <c r="BJ168">
        <v>6.0460722578537336</v>
      </c>
      <c r="BK168">
        <v>6.2337573535820372</v>
      </c>
      <c r="BL168">
        <v>6.4439036092403645</v>
      </c>
      <c r="BM168">
        <v>6.6759412996953165</v>
      </c>
    </row>
    <row r="169" spans="1:65" x14ac:dyDescent="0.2">
      <c r="A169" t="s">
        <v>588</v>
      </c>
      <c r="B169" t="s">
        <v>589</v>
      </c>
      <c r="C169" t="s">
        <v>260</v>
      </c>
      <c r="D169" t="s">
        <v>261</v>
      </c>
    </row>
    <row r="170" spans="1:65" x14ac:dyDescent="0.2">
      <c r="A170" t="s">
        <v>590</v>
      </c>
      <c r="B170" t="s">
        <v>591</v>
      </c>
      <c r="C170" t="s">
        <v>260</v>
      </c>
      <c r="D170" t="s">
        <v>261</v>
      </c>
      <c r="E170">
        <v>6.0072825875443083</v>
      </c>
      <c r="F170">
        <v>6.1013235467692537</v>
      </c>
      <c r="G170">
        <v>6.1739662651453946</v>
      </c>
      <c r="H170">
        <v>6.2281415918561231</v>
      </c>
      <c r="I170">
        <v>6.2665808883611991</v>
      </c>
      <c r="J170">
        <v>6.2916210929041299</v>
      </c>
      <c r="K170">
        <v>6.3639638546964958</v>
      </c>
      <c r="L170">
        <v>6.4153126768587603</v>
      </c>
      <c r="M170">
        <v>6.4487380571181818</v>
      </c>
      <c r="N170">
        <v>6.4665694261926738</v>
      </c>
      <c r="O170">
        <v>6.4708466391463508</v>
      </c>
      <c r="P170">
        <v>6.5275686030752924</v>
      </c>
      <c r="Q170">
        <v>6.5638776022151886</v>
      </c>
      <c r="R170">
        <v>6.5821855178356081</v>
      </c>
      <c r="S170">
        <v>6.584690522980015</v>
      </c>
      <c r="T170">
        <v>6.5731156204831098</v>
      </c>
      <c r="U170">
        <v>6.5917927693097234</v>
      </c>
      <c r="V170">
        <v>6.5903263085892503</v>
      </c>
      <c r="W170">
        <v>6.5732128402393606</v>
      </c>
      <c r="X170">
        <v>6.5446795134595277</v>
      </c>
      <c r="Y170">
        <v>6.5081254541070681</v>
      </c>
      <c r="Z170">
        <v>6.5853360171706274</v>
      </c>
      <c r="AA170">
        <v>6.6413318771602876</v>
      </c>
      <c r="AB170">
        <v>6.6774026377403146</v>
      </c>
      <c r="AC170">
        <v>6.6946929056198705</v>
      </c>
      <c r="AD170">
        <v>6.6942573841476785</v>
      </c>
      <c r="AE170">
        <v>6.8701028981402814</v>
      </c>
      <c r="AF170">
        <v>7.0217097064116674</v>
      </c>
      <c r="AG170">
        <v>7.1459537885722746</v>
      </c>
      <c r="AH170">
        <v>7.2400290038178401</v>
      </c>
      <c r="AI170">
        <v>7.3013224532250272</v>
      </c>
      <c r="AJ170">
        <v>7.1394950234790659</v>
      </c>
      <c r="AK170">
        <v>6.9810622497408188</v>
      </c>
      <c r="AL170">
        <v>6.8307431391562288</v>
      </c>
      <c r="AM170">
        <v>6.6918758749140066</v>
      </c>
      <c r="AN170">
        <v>6.5667160821881811</v>
      </c>
      <c r="AO170">
        <v>6.5680774551015908</v>
      </c>
      <c r="AP170">
        <v>6.5481730946744738</v>
      </c>
      <c r="AQ170">
        <v>6.5103497584069068</v>
      </c>
      <c r="AR170">
        <v>6.4574172577653828</v>
      </c>
      <c r="AS170">
        <v>6.3919139081420733</v>
      </c>
      <c r="AT170">
        <v>6.378832494274346</v>
      </c>
      <c r="AU170">
        <v>6.3450187916705589</v>
      </c>
      <c r="AV170">
        <v>6.2931390701091843</v>
      </c>
      <c r="AW170">
        <v>6.2252016171172944</v>
      </c>
      <c r="AX170">
        <v>6.1432232063691217</v>
      </c>
      <c r="AY170">
        <v>6.1293743880958562</v>
      </c>
      <c r="AZ170">
        <v>6.0925533759751085</v>
      </c>
      <c r="BA170">
        <v>6.0365762958397271</v>
      </c>
      <c r="BB170">
        <v>5.9652379251745193</v>
      </c>
      <c r="BC170">
        <v>5.8810570532206308</v>
      </c>
      <c r="BD170">
        <v>5.8628036601523155</v>
      </c>
      <c r="BE170">
        <v>5.8263386258051675</v>
      </c>
      <c r="BF170">
        <v>5.7721788224037267</v>
      </c>
      <c r="BG170">
        <v>5.7001533338889763</v>
      </c>
      <c r="BH170">
        <v>5.611350899588416</v>
      </c>
      <c r="BI170">
        <v>5.5921516227501158</v>
      </c>
      <c r="BJ170">
        <v>5.5585188707841038</v>
      </c>
      <c r="BK170">
        <v>5.5126814430959463</v>
      </c>
      <c r="BL170">
        <v>5.4564010725401637</v>
      </c>
      <c r="BM170">
        <v>5.392001166077911</v>
      </c>
    </row>
    <row r="171" spans="1:65" x14ac:dyDescent="0.2">
      <c r="A171" t="s">
        <v>592</v>
      </c>
      <c r="B171" t="s">
        <v>593</v>
      </c>
      <c r="C171" t="s">
        <v>260</v>
      </c>
      <c r="D171" t="s">
        <v>261</v>
      </c>
      <c r="E171">
        <v>3.9158499946153489</v>
      </c>
      <c r="F171">
        <v>4.0597238321143552</v>
      </c>
      <c r="G171">
        <v>4.1942331393969425</v>
      </c>
      <c r="H171">
        <v>4.3179515519941054</v>
      </c>
      <c r="I171">
        <v>4.4296353589398061</v>
      </c>
      <c r="J171">
        <v>4.5293253738061194</v>
      </c>
      <c r="K171">
        <v>4.6535446337801796</v>
      </c>
      <c r="L171">
        <v>4.7614830068290059</v>
      </c>
      <c r="M171">
        <v>4.8547125239151718</v>
      </c>
      <c r="N171">
        <v>4.9364386796572335</v>
      </c>
      <c r="O171">
        <v>5.0060375003391853</v>
      </c>
      <c r="P171">
        <v>5.1032355335666173</v>
      </c>
      <c r="Q171">
        <v>5.1819442482762161</v>
      </c>
      <c r="R171">
        <v>5.2472438884189572</v>
      </c>
      <c r="S171">
        <v>5.2999359524356198</v>
      </c>
      <c r="T171">
        <v>5.3426353956548089</v>
      </c>
      <c r="U171">
        <v>5.4134944749809382</v>
      </c>
      <c r="V171">
        <v>5.4688535636958155</v>
      </c>
      <c r="W171">
        <v>5.5108630292738647</v>
      </c>
      <c r="X171">
        <v>5.5425339448731625</v>
      </c>
      <c r="Y171">
        <v>5.5646403006554843</v>
      </c>
      <c r="Z171">
        <v>5.620104884861032</v>
      </c>
      <c r="AA171">
        <v>5.6619684946109201</v>
      </c>
      <c r="AB171">
        <v>5.6929459246514771</v>
      </c>
      <c r="AC171">
        <v>5.7154375391167029</v>
      </c>
      <c r="AD171">
        <v>5.7313648832537751</v>
      </c>
      <c r="AE171">
        <v>5.7912178084497556</v>
      </c>
      <c r="AF171">
        <v>5.8370737994563733</v>
      </c>
      <c r="AG171">
        <v>5.8709047362063069</v>
      </c>
      <c r="AH171">
        <v>5.8946536591238061</v>
      </c>
      <c r="AI171">
        <v>5.9108141922995214</v>
      </c>
      <c r="AJ171">
        <v>5.9595006832706812</v>
      </c>
      <c r="AK171">
        <v>5.9949419524995049</v>
      </c>
      <c r="AL171">
        <v>6.0183865854094281</v>
      </c>
      <c r="AM171">
        <v>6.0307882660519754</v>
      </c>
      <c r="AN171">
        <v>6.0329272492679449</v>
      </c>
      <c r="AO171">
        <v>6.0642935358558869</v>
      </c>
      <c r="AP171">
        <v>6.0818551100761971</v>
      </c>
      <c r="AQ171">
        <v>6.0877147092161481</v>
      </c>
      <c r="AR171">
        <v>6.0826523203532181</v>
      </c>
      <c r="AS171">
        <v>6.0670799432298281</v>
      </c>
      <c r="AT171">
        <v>6.0429507100415165</v>
      </c>
      <c r="AU171">
        <v>6.0067152993172801</v>
      </c>
      <c r="AV171">
        <v>5.9621440883347798</v>
      </c>
      <c r="AW171">
        <v>5.9134375003915975</v>
      </c>
      <c r="AX171">
        <v>5.8636331136212982</v>
      </c>
      <c r="AY171">
        <v>5.8319596881581033</v>
      </c>
      <c r="AZ171">
        <v>5.7945231770706167</v>
      </c>
      <c r="BA171">
        <v>5.7533565964285343</v>
      </c>
      <c r="BB171">
        <v>5.7096946460941416</v>
      </c>
      <c r="BC171">
        <v>5.6653893565496674</v>
      </c>
      <c r="BD171">
        <v>5.6413792209514435</v>
      </c>
      <c r="BE171">
        <v>5.612438505100636</v>
      </c>
      <c r="BF171">
        <v>5.5819665655157964</v>
      </c>
      <c r="BG171">
        <v>5.5528394116107913</v>
      </c>
      <c r="BH171">
        <v>5.527494783355837</v>
      </c>
      <c r="BI171">
        <v>5.5308312622631952</v>
      </c>
      <c r="BJ171">
        <v>5.5306220944382343</v>
      </c>
      <c r="BK171">
        <v>5.5324956570191093</v>
      </c>
      <c r="BL171">
        <v>5.5416580669489965</v>
      </c>
      <c r="BM171">
        <v>5.561833236846919</v>
      </c>
    </row>
    <row r="172" spans="1:65" x14ac:dyDescent="0.2">
      <c r="A172" t="s">
        <v>594</v>
      </c>
      <c r="B172" t="s">
        <v>595</v>
      </c>
      <c r="C172" t="s">
        <v>260</v>
      </c>
      <c r="D172" t="s">
        <v>261</v>
      </c>
      <c r="E172">
        <v>4.8628072391073838</v>
      </c>
      <c r="F172">
        <v>4.8902022635492317</v>
      </c>
      <c r="G172">
        <v>4.902253185071805</v>
      </c>
      <c r="H172">
        <v>4.9000310215421274</v>
      </c>
      <c r="I172">
        <v>4.884002269637179</v>
      </c>
      <c r="J172">
        <v>4.8545711600198924</v>
      </c>
      <c r="K172">
        <v>4.8658272084033873</v>
      </c>
      <c r="L172">
        <v>4.8647648191106061</v>
      </c>
      <c r="M172">
        <v>4.8543596371556443</v>
      </c>
      <c r="N172">
        <v>4.8362296825861355</v>
      </c>
      <c r="O172">
        <v>4.8069306818976782</v>
      </c>
      <c r="P172">
        <v>4.8193349675735027</v>
      </c>
      <c r="Q172">
        <v>4.8287020543878398</v>
      </c>
      <c r="R172">
        <v>4.8346208314581691</v>
      </c>
      <c r="S172">
        <v>4.8351608642059576</v>
      </c>
      <c r="T172">
        <v>4.8191973327516902</v>
      </c>
      <c r="U172">
        <v>4.9818090058602866</v>
      </c>
      <c r="V172">
        <v>5.1664426519212077</v>
      </c>
      <c r="W172">
        <v>5.3961430193204905</v>
      </c>
      <c r="X172">
        <v>5.6714923964779302</v>
      </c>
      <c r="Y172">
        <v>5.9805391772604892</v>
      </c>
      <c r="Z172">
        <v>6.0871213948204836</v>
      </c>
      <c r="AA172">
        <v>6.1718755083582222</v>
      </c>
      <c r="AB172">
        <v>6.2464605729764049</v>
      </c>
      <c r="AC172">
        <v>6.3257307721746576</v>
      </c>
      <c r="AD172">
        <v>6.4198151834211004</v>
      </c>
      <c r="AE172">
        <v>6.5623632054823471</v>
      </c>
      <c r="AF172">
        <v>6.7131283808176807</v>
      </c>
      <c r="AG172">
        <v>6.8619817583627025</v>
      </c>
      <c r="AH172">
        <v>6.9938269824328616</v>
      </c>
      <c r="AI172">
        <v>7.1027992119871399</v>
      </c>
      <c r="AJ172">
        <v>7.2499404536729584</v>
      </c>
      <c r="AK172">
        <v>7.375321389920936</v>
      </c>
      <c r="AL172">
        <v>7.489840813333533</v>
      </c>
      <c r="AM172">
        <v>7.6048280285996279</v>
      </c>
      <c r="AN172">
        <v>7.7269117763837052</v>
      </c>
      <c r="AO172">
        <v>8.0185939169830114</v>
      </c>
      <c r="AP172">
        <v>8.3003539045749264</v>
      </c>
      <c r="AQ172">
        <v>8.5596700487266055</v>
      </c>
      <c r="AR172">
        <v>8.7966799784674325</v>
      </c>
      <c r="AS172">
        <v>9.0175444239760196</v>
      </c>
      <c r="AT172">
        <v>9.1448428661911034</v>
      </c>
      <c r="AU172">
        <v>9.2776312245031693</v>
      </c>
      <c r="AV172">
        <v>9.4053152301787826</v>
      </c>
      <c r="AW172">
        <v>9.5112094045785458</v>
      </c>
      <c r="AX172">
        <v>9.5923178955528705</v>
      </c>
      <c r="AY172">
        <v>9.7850574266417727</v>
      </c>
      <c r="AZ172">
        <v>9.968014885245978</v>
      </c>
      <c r="BA172">
        <v>10.173791323682741</v>
      </c>
      <c r="BB172">
        <v>10.449268392428156</v>
      </c>
      <c r="BC172">
        <v>10.829986293887664</v>
      </c>
      <c r="BD172">
        <v>11.335704917403126</v>
      </c>
      <c r="BE172">
        <v>11.928446869550543</v>
      </c>
      <c r="BF172">
        <v>12.594566490475692</v>
      </c>
      <c r="BG172">
        <v>13.316760208345721</v>
      </c>
      <c r="BH172">
        <v>14.090065203548077</v>
      </c>
      <c r="BI172">
        <v>14.780275789450101</v>
      </c>
      <c r="BJ172">
        <v>15.492294458296559</v>
      </c>
      <c r="BK172">
        <v>16.221999249141877</v>
      </c>
      <c r="BL172">
        <v>16.961326090258481</v>
      </c>
      <c r="BM172">
        <v>17.71000965561635</v>
      </c>
    </row>
    <row r="173" spans="1:65" x14ac:dyDescent="0.2">
      <c r="A173" t="s">
        <v>596</v>
      </c>
      <c r="B173" t="s">
        <v>597</v>
      </c>
      <c r="C173" t="s">
        <v>260</v>
      </c>
      <c r="D173" t="s">
        <v>261</v>
      </c>
      <c r="E173">
        <v>6.0074420273492963</v>
      </c>
      <c r="F173">
        <v>5.9862896073245864</v>
      </c>
      <c r="G173">
        <v>5.9383951864938567</v>
      </c>
      <c r="H173">
        <v>5.8778820568330152</v>
      </c>
      <c r="I173">
        <v>5.8208182337157925</v>
      </c>
      <c r="J173">
        <v>5.7745939069737098</v>
      </c>
      <c r="K173">
        <v>5.7945826892393866</v>
      </c>
      <c r="L173">
        <v>5.8165369300795016</v>
      </c>
      <c r="M173">
        <v>5.825887943950729</v>
      </c>
      <c r="N173">
        <v>5.8030062667221198</v>
      </c>
      <c r="O173">
        <v>5.7403534218722685</v>
      </c>
      <c r="P173">
        <v>5.7106666925761731</v>
      </c>
      <c r="Q173">
        <v>5.6462946784669734</v>
      </c>
      <c r="R173">
        <v>5.5667177122698837</v>
      </c>
      <c r="S173">
        <v>5.4941401655178206</v>
      </c>
      <c r="T173">
        <v>5.4401185101135461</v>
      </c>
      <c r="U173">
        <v>5.4453908205899744</v>
      </c>
      <c r="V173">
        <v>5.4507471471989923</v>
      </c>
      <c r="W173">
        <v>5.4619043121548625</v>
      </c>
      <c r="X173">
        <v>5.485090443745694</v>
      </c>
      <c r="Y173">
        <v>5.5225868279612662</v>
      </c>
      <c r="Z173">
        <v>5.623473675718885</v>
      </c>
      <c r="AA173">
        <v>5.7252391500862228</v>
      </c>
      <c r="AB173">
        <v>5.8155629575067085</v>
      </c>
      <c r="AC173">
        <v>5.8792414210350739</v>
      </c>
      <c r="AD173">
        <v>5.9104929855848187</v>
      </c>
      <c r="AE173">
        <v>5.9320803986908599</v>
      </c>
      <c r="AF173">
        <v>5.9384010570076207</v>
      </c>
      <c r="AG173">
        <v>5.9395343500830231</v>
      </c>
      <c r="AH173">
        <v>5.9445352949642807</v>
      </c>
      <c r="AI173">
        <v>5.956618765746029</v>
      </c>
      <c r="AJ173">
        <v>6.1014314815026882</v>
      </c>
      <c r="AK173">
        <v>6.2367726121366243</v>
      </c>
      <c r="AL173">
        <v>6.3640250344538227</v>
      </c>
      <c r="AM173">
        <v>6.4844693781065263</v>
      </c>
      <c r="AN173">
        <v>6.5984322100970774</v>
      </c>
      <c r="AO173">
        <v>6.5567633999211745</v>
      </c>
      <c r="AP173">
        <v>6.4904012738902006</v>
      </c>
      <c r="AQ173">
        <v>6.4000449285169818</v>
      </c>
      <c r="AR173">
        <v>6.285244420532238</v>
      </c>
      <c r="AS173">
        <v>6.1469979354559836</v>
      </c>
      <c r="AT173">
        <v>6.0962702109286475</v>
      </c>
      <c r="AU173">
        <v>6.0157436249423872</v>
      </c>
      <c r="AV173">
        <v>5.91071658710952</v>
      </c>
      <c r="AW173">
        <v>5.7875405249698275</v>
      </c>
      <c r="AX173">
        <v>5.6498334552663838</v>
      </c>
      <c r="AY173">
        <v>5.5891847958306897</v>
      </c>
      <c r="AZ173">
        <v>5.5112454794296415</v>
      </c>
      <c r="BA173">
        <v>5.419591906297458</v>
      </c>
      <c r="BB173">
        <v>5.3180590455583872</v>
      </c>
      <c r="BC173">
        <v>5.2084181937953087</v>
      </c>
      <c r="BD173">
        <v>5.1994620249356309</v>
      </c>
      <c r="BE173">
        <v>5.1834634298491498</v>
      </c>
      <c r="BF173">
        <v>5.1555731624152052</v>
      </c>
      <c r="BG173">
        <v>5.1089588177362728</v>
      </c>
      <c r="BH173">
        <v>5.0425256872240611</v>
      </c>
      <c r="BI173">
        <v>5.0266441737878358</v>
      </c>
      <c r="BJ173">
        <v>4.9930435574744667</v>
      </c>
      <c r="BK173">
        <v>4.9491532344630755</v>
      </c>
      <c r="BL173">
        <v>4.9026885415732799</v>
      </c>
      <c r="BM173">
        <v>4.8587786391658367</v>
      </c>
    </row>
    <row r="174" spans="1:65" x14ac:dyDescent="0.2">
      <c r="A174" t="s">
        <v>598</v>
      </c>
      <c r="B174" t="s">
        <v>599</v>
      </c>
      <c r="C174" t="s">
        <v>260</v>
      </c>
      <c r="D174" t="s">
        <v>261</v>
      </c>
      <c r="E174">
        <v>6.6883385381181988</v>
      </c>
      <c r="F174">
        <v>6.6298435453341078</v>
      </c>
      <c r="G174">
        <v>6.5829946670860036</v>
      </c>
      <c r="H174">
        <v>6.529114677748213</v>
      </c>
      <c r="I174">
        <v>6.4443782178773601</v>
      </c>
      <c r="J174">
        <v>6.3221497615907394</v>
      </c>
      <c r="K174">
        <v>6.3392543275954196</v>
      </c>
      <c r="L174">
        <v>6.3171314647909815</v>
      </c>
      <c r="M174">
        <v>6.2833209120952747</v>
      </c>
      <c r="N174">
        <v>6.2749174614068925</v>
      </c>
      <c r="O174">
        <v>6.308375996930268</v>
      </c>
      <c r="P174">
        <v>6.3688620221468675</v>
      </c>
      <c r="Q174">
        <v>6.4500710904315959</v>
      </c>
      <c r="R174">
        <v>6.525568883612169</v>
      </c>
      <c r="S174">
        <v>6.5633322843113611</v>
      </c>
      <c r="T174">
        <v>6.5520741227304082</v>
      </c>
      <c r="U174">
        <v>6.5296207337903285</v>
      </c>
      <c r="V174">
        <v>6.4735945725900566</v>
      </c>
      <c r="W174">
        <v>6.4038874420169787</v>
      </c>
      <c r="X174">
        <v>6.3445249308601115</v>
      </c>
      <c r="Y174">
        <v>6.307777578438337</v>
      </c>
      <c r="Z174">
        <v>6.3281974143133732</v>
      </c>
      <c r="AA174">
        <v>6.3529823439083897</v>
      </c>
      <c r="AB174">
        <v>6.3752757697027107</v>
      </c>
      <c r="AC174">
        <v>6.3853645916835493</v>
      </c>
      <c r="AD174">
        <v>6.3803438129915619</v>
      </c>
      <c r="AE174">
        <v>6.3722978664988332</v>
      </c>
      <c r="AF174">
        <v>6.3406780967984799</v>
      </c>
      <c r="AG174">
        <v>6.2931266042874041</v>
      </c>
      <c r="AH174">
        <v>6.2451278556122505</v>
      </c>
      <c r="AI174">
        <v>6.209896614794709</v>
      </c>
      <c r="AJ174">
        <v>6.2236392055360898</v>
      </c>
      <c r="AK174">
        <v>6.2469580260848003</v>
      </c>
      <c r="AL174">
        <v>6.2704736251541062</v>
      </c>
      <c r="AM174">
        <v>6.2819476298528212</v>
      </c>
      <c r="AN174">
        <v>6.2786881747360859</v>
      </c>
      <c r="AO174">
        <v>6.2758495256136335</v>
      </c>
      <c r="AP174">
        <v>6.2523213512627738</v>
      </c>
      <c r="AQ174">
        <v>6.2254468973864912</v>
      </c>
      <c r="AR174">
        <v>6.2178230203822125</v>
      </c>
      <c r="AS174">
        <v>6.2412333540259626</v>
      </c>
      <c r="AT174">
        <v>6.3918965955888778</v>
      </c>
      <c r="AU174">
        <v>6.5273980539532168</v>
      </c>
      <c r="AV174">
        <v>6.6245882235247979</v>
      </c>
      <c r="AW174">
        <v>6.6945272932288136</v>
      </c>
      <c r="AX174">
        <v>6.7790924599357609</v>
      </c>
      <c r="AY174">
        <v>6.9674769772524483</v>
      </c>
      <c r="AZ174">
        <v>7.1289892331384515</v>
      </c>
      <c r="BA174">
        <v>7.2382626255943441</v>
      </c>
      <c r="BB174">
        <v>7.3027585434445399</v>
      </c>
      <c r="BC174">
        <v>7.3593381667557694</v>
      </c>
      <c r="BD174">
        <v>7.5672562951462599</v>
      </c>
      <c r="BE174">
        <v>7.8124978654094015</v>
      </c>
      <c r="BF174">
        <v>8.085830982843893</v>
      </c>
      <c r="BG174">
        <v>8.3732631680182088</v>
      </c>
      <c r="BH174">
        <v>8.6684399727457944</v>
      </c>
      <c r="BI174">
        <v>8.9795146026248442</v>
      </c>
      <c r="BJ174">
        <v>9.2946311201010037</v>
      </c>
      <c r="BK174">
        <v>9.6227548065899811</v>
      </c>
      <c r="BL174">
        <v>9.9745576091000228</v>
      </c>
      <c r="BM174">
        <v>10.355875358976013</v>
      </c>
    </row>
    <row r="175" spans="1:65" x14ac:dyDescent="0.2">
      <c r="A175" t="s">
        <v>600</v>
      </c>
      <c r="B175" t="s">
        <v>601</v>
      </c>
      <c r="C175" t="s">
        <v>260</v>
      </c>
      <c r="D175" t="s">
        <v>261</v>
      </c>
      <c r="E175">
        <v>14.968123476696578</v>
      </c>
      <c r="F175">
        <v>15.127512967465277</v>
      </c>
      <c r="G175">
        <v>15.231639666348876</v>
      </c>
      <c r="H175">
        <v>15.302297978115492</v>
      </c>
      <c r="I175">
        <v>15.362424197105181</v>
      </c>
      <c r="J175">
        <v>15.420353713248597</v>
      </c>
      <c r="K175">
        <v>15.540493997902979</v>
      </c>
      <c r="L175">
        <v>15.654327677141866</v>
      </c>
      <c r="M175">
        <v>15.763920175585582</v>
      </c>
      <c r="N175">
        <v>15.862464695031004</v>
      </c>
      <c r="O175">
        <v>15.941029993771593</v>
      </c>
      <c r="P175">
        <v>16.037053519130755</v>
      </c>
      <c r="Q175">
        <v>16.116633674695723</v>
      </c>
      <c r="R175">
        <v>16.191839914935802</v>
      </c>
      <c r="S175">
        <v>16.266762723166018</v>
      </c>
      <c r="T175">
        <v>16.336413840891826</v>
      </c>
      <c r="U175">
        <v>16.50392584776035</v>
      </c>
      <c r="V175">
        <v>16.662858291469096</v>
      </c>
      <c r="W175">
        <v>16.830369549844811</v>
      </c>
      <c r="X175">
        <v>17.012418017160634</v>
      </c>
      <c r="Y175">
        <v>17.203754674833522</v>
      </c>
      <c r="Z175">
        <v>17.35174486647405</v>
      </c>
      <c r="AA175">
        <v>17.48728214615592</v>
      </c>
      <c r="AB175">
        <v>17.629213324593504</v>
      </c>
      <c r="AC175">
        <v>17.790181862582013</v>
      </c>
      <c r="AD175">
        <v>17.971538361589769</v>
      </c>
      <c r="AE175">
        <v>18.185763228038283</v>
      </c>
      <c r="AF175">
        <v>18.394980983018559</v>
      </c>
      <c r="AG175">
        <v>18.597586430690672</v>
      </c>
      <c r="AH175">
        <v>18.78225996246675</v>
      </c>
      <c r="AI175">
        <v>18.944133799221589</v>
      </c>
      <c r="AJ175">
        <v>19.076217259746912</v>
      </c>
      <c r="AK175">
        <v>19.170064671472328</v>
      </c>
      <c r="AL175">
        <v>19.226309598622073</v>
      </c>
      <c r="AM175">
        <v>19.23978507021976</v>
      </c>
      <c r="AN175">
        <v>19.208900704038157</v>
      </c>
      <c r="AO175">
        <v>19.151512903629346</v>
      </c>
      <c r="AP175">
        <v>19.050809807398426</v>
      </c>
      <c r="AQ175">
        <v>18.92384970015485</v>
      </c>
      <c r="AR175">
        <v>18.790970213775726</v>
      </c>
      <c r="AS175">
        <v>18.668175612895034</v>
      </c>
      <c r="AT175">
        <v>18.601896225419281</v>
      </c>
      <c r="AU175">
        <v>18.541219480749973</v>
      </c>
      <c r="AV175">
        <v>18.495951241782699</v>
      </c>
      <c r="AW175">
        <v>18.473610447522464</v>
      </c>
      <c r="AX175">
        <v>18.482095487659169</v>
      </c>
      <c r="AY175">
        <v>18.595386497805279</v>
      </c>
      <c r="AZ175">
        <v>18.730439879478798</v>
      </c>
      <c r="BA175">
        <v>18.912824572324794</v>
      </c>
      <c r="BB175">
        <v>19.173720619716885</v>
      </c>
      <c r="BC175">
        <v>19.529942568806284</v>
      </c>
      <c r="BD175">
        <v>19.965253662586893</v>
      </c>
      <c r="BE175">
        <v>20.473637344879315</v>
      </c>
      <c r="BF175">
        <v>21.043596971254463</v>
      </c>
      <c r="BG175">
        <v>21.654065405180422</v>
      </c>
      <c r="BH175">
        <v>22.293606315282986</v>
      </c>
      <c r="BI175">
        <v>22.955053357705129</v>
      </c>
      <c r="BJ175">
        <v>23.623408755490651</v>
      </c>
      <c r="BK175">
        <v>24.308044262164145</v>
      </c>
      <c r="BL175">
        <v>25.022345308628964</v>
      </c>
      <c r="BM175">
        <v>25.775474795373995</v>
      </c>
    </row>
    <row r="176" spans="1:65" x14ac:dyDescent="0.2">
      <c r="A176" t="s">
        <v>602</v>
      </c>
      <c r="B176" t="s">
        <v>603</v>
      </c>
      <c r="C176" t="s">
        <v>260</v>
      </c>
      <c r="D176" t="s">
        <v>261</v>
      </c>
      <c r="E176">
        <v>7.1941823468495887</v>
      </c>
      <c r="F176">
        <v>7.2026316981473935</v>
      </c>
      <c r="G176">
        <v>7.1999155923666622</v>
      </c>
      <c r="H176">
        <v>7.1837665323491242</v>
      </c>
      <c r="I176">
        <v>7.1565299575363079</v>
      </c>
      <c r="J176">
        <v>7.1157152257423526</v>
      </c>
      <c r="K176">
        <v>7.154646737884554</v>
      </c>
      <c r="L176">
        <v>7.1737490382963465</v>
      </c>
      <c r="M176">
        <v>7.1706429329853956</v>
      </c>
      <c r="N176">
        <v>7.14344921337511</v>
      </c>
      <c r="O176">
        <v>7.0911435088763266</v>
      </c>
      <c r="P176">
        <v>7.0988944786875816</v>
      </c>
      <c r="Q176">
        <v>7.0774270829455448</v>
      </c>
      <c r="R176">
        <v>7.0362427850505185</v>
      </c>
      <c r="S176">
        <v>6.9819941658933624</v>
      </c>
      <c r="T176">
        <v>6.9204883091351821</v>
      </c>
      <c r="U176">
        <v>7.0060539460940108</v>
      </c>
      <c r="V176">
        <v>7.0705611609872498</v>
      </c>
      <c r="W176">
        <v>7.1160946366822522</v>
      </c>
      <c r="X176">
        <v>7.1437501803248731</v>
      </c>
      <c r="Y176">
        <v>7.1549397156739243</v>
      </c>
      <c r="Z176">
        <v>7.1985036275133227</v>
      </c>
      <c r="AA176">
        <v>7.221697373364508</v>
      </c>
      <c r="AB176">
        <v>7.2244479143430738</v>
      </c>
      <c r="AC176">
        <v>7.2021385503951558</v>
      </c>
      <c r="AD176">
        <v>7.1554025040204099</v>
      </c>
      <c r="AE176">
        <v>7.0530798292780421</v>
      </c>
      <c r="AF176">
        <v>6.9325451353985104</v>
      </c>
      <c r="AG176">
        <v>6.807953690337806</v>
      </c>
      <c r="AH176">
        <v>6.6911284059736174</v>
      </c>
      <c r="AI176">
        <v>6.5897997082727793</v>
      </c>
      <c r="AJ176">
        <v>6.588818300619768</v>
      </c>
      <c r="AK176">
        <v>6.5805057738922716</v>
      </c>
      <c r="AL176">
        <v>6.5596003289974707</v>
      </c>
      <c r="AM176">
        <v>6.5187803465263858</v>
      </c>
      <c r="AN176">
        <v>6.4556932860236849</v>
      </c>
      <c r="AO176">
        <v>6.4034187534633205</v>
      </c>
      <c r="AP176">
        <v>6.3183052617262394</v>
      </c>
      <c r="AQ176">
        <v>6.205361204317648</v>
      </c>
      <c r="AR176">
        <v>6.0687657722654533</v>
      </c>
      <c r="AS176">
        <v>5.9123580110812179</v>
      </c>
      <c r="AT176">
        <v>6.0568558909357737</v>
      </c>
      <c r="AU176">
        <v>6.1982763152003146</v>
      </c>
      <c r="AV176">
        <v>6.3403084685205719</v>
      </c>
      <c r="AW176">
        <v>6.4840487381851535</v>
      </c>
      <c r="AX176">
        <v>6.6278816284266169</v>
      </c>
      <c r="AY176">
        <v>6.7117309391942275</v>
      </c>
      <c r="AZ176">
        <v>6.7985685221867822</v>
      </c>
      <c r="BA176">
        <v>6.8873917032936394</v>
      </c>
      <c r="BB176">
        <v>6.9718948996588539</v>
      </c>
      <c r="BC176">
        <v>7.0499200826619743</v>
      </c>
      <c r="BD176">
        <v>6.9162056073879183</v>
      </c>
      <c r="BE176">
        <v>6.7640100518467747</v>
      </c>
      <c r="BF176">
        <v>6.6039566289678842</v>
      </c>
      <c r="BG176">
        <v>6.4483346349024417</v>
      </c>
      <c r="BH176">
        <v>6.303467168956618</v>
      </c>
      <c r="BI176">
        <v>6.2340007207927286</v>
      </c>
      <c r="BJ176">
        <v>6.1715645948926188</v>
      </c>
      <c r="BK176">
        <v>6.1157388165058517</v>
      </c>
      <c r="BL176">
        <v>6.0653968985634412</v>
      </c>
      <c r="BM176">
        <v>6.0192323699971855</v>
      </c>
    </row>
    <row r="177" spans="1:65" x14ac:dyDescent="0.2">
      <c r="A177" t="s">
        <v>604</v>
      </c>
      <c r="B177" t="s">
        <v>605</v>
      </c>
      <c r="C177" t="s">
        <v>260</v>
      </c>
      <c r="D177" t="s">
        <v>261</v>
      </c>
      <c r="E177">
        <v>6.1860315416800775</v>
      </c>
      <c r="F177">
        <v>6.1823349914308405</v>
      </c>
      <c r="G177">
        <v>6.1646348921596612</v>
      </c>
      <c r="H177">
        <v>6.1395311847625109</v>
      </c>
      <c r="I177">
        <v>6.1004668823495223</v>
      </c>
      <c r="J177">
        <v>6.0436242877089699</v>
      </c>
      <c r="K177">
        <v>6.0582794047749626</v>
      </c>
      <c r="L177">
        <v>6.0365734921843188</v>
      </c>
      <c r="M177">
        <v>6.0143672741611951</v>
      </c>
      <c r="N177">
        <v>6.0307520818306992</v>
      </c>
      <c r="O177">
        <v>6.0860424728070441</v>
      </c>
      <c r="P177">
        <v>6.2905577313398702</v>
      </c>
      <c r="Q177">
        <v>6.5249065317791954</v>
      </c>
      <c r="R177">
        <v>6.7524375935590895</v>
      </c>
      <c r="S177">
        <v>6.9338666737307779</v>
      </c>
      <c r="T177">
        <v>7.0491482279224593</v>
      </c>
      <c r="U177">
        <v>7.2051834731347544</v>
      </c>
      <c r="V177">
        <v>7.2900948824838236</v>
      </c>
      <c r="W177">
        <v>7.3375314861460952</v>
      </c>
      <c r="X177">
        <v>7.3529228739623393</v>
      </c>
      <c r="Y177">
        <v>7.363670921777091</v>
      </c>
      <c r="Z177">
        <v>7.4765348146729238</v>
      </c>
      <c r="AA177">
        <v>7.5733308392859229</v>
      </c>
      <c r="AB177">
        <v>7.6465075882245381</v>
      </c>
      <c r="AC177">
        <v>7.6947943373091077</v>
      </c>
      <c r="AD177">
        <v>7.7161698989110157</v>
      </c>
      <c r="AE177">
        <v>7.7578560567663466</v>
      </c>
      <c r="AF177">
        <v>7.7786876855358784</v>
      </c>
      <c r="AG177">
        <v>7.7921176797113523</v>
      </c>
      <c r="AH177">
        <v>7.8064664860814936</v>
      </c>
      <c r="AI177">
        <v>7.8342641032550624</v>
      </c>
      <c r="AJ177">
        <v>7.7318985727245781</v>
      </c>
      <c r="AK177">
        <v>7.6445040167808314</v>
      </c>
      <c r="AL177">
        <v>7.5681470913496041</v>
      </c>
      <c r="AM177">
        <v>7.5009627123087892</v>
      </c>
      <c r="AN177">
        <v>7.4228617106314951</v>
      </c>
      <c r="AO177">
        <v>7.6805613199790139</v>
      </c>
      <c r="AP177">
        <v>7.9226340105932369</v>
      </c>
      <c r="AQ177">
        <v>8.1603181563865661</v>
      </c>
      <c r="AR177">
        <v>8.3981557224659777</v>
      </c>
      <c r="AS177">
        <v>8.641046248264777</v>
      </c>
      <c r="AT177">
        <v>8.7271194432933719</v>
      </c>
      <c r="AU177">
        <v>8.8250266738261782</v>
      </c>
      <c r="AV177">
        <v>8.9390193233753585</v>
      </c>
      <c r="AW177">
        <v>9.077943283681563</v>
      </c>
      <c r="AX177">
        <v>9.2415530508220165</v>
      </c>
      <c r="AY177">
        <v>9.4371019260562719</v>
      </c>
      <c r="AZ177">
        <v>9.66749615475997</v>
      </c>
      <c r="BA177">
        <v>9.9355997465816195</v>
      </c>
      <c r="BB177">
        <v>10.252287454796981</v>
      </c>
      <c r="BC177">
        <v>10.604694488066734</v>
      </c>
      <c r="BD177">
        <v>10.968025814021708</v>
      </c>
      <c r="BE177">
        <v>11.344847014453425</v>
      </c>
      <c r="BF177">
        <v>11.72173952190159</v>
      </c>
      <c r="BG177">
        <v>12.087196827200469</v>
      </c>
      <c r="BH177">
        <v>12.444422487896453</v>
      </c>
      <c r="BI177">
        <v>12.791994140987942</v>
      </c>
      <c r="BJ177">
        <v>13.130240662092998</v>
      </c>
      <c r="BK177">
        <v>13.47464617521924</v>
      </c>
      <c r="BL177">
        <v>13.834644221094655</v>
      </c>
      <c r="BM177">
        <v>14.221395449153457</v>
      </c>
    </row>
    <row r="178" spans="1:65" x14ac:dyDescent="0.2">
      <c r="A178" t="s">
        <v>606</v>
      </c>
      <c r="B178" t="s">
        <v>607</v>
      </c>
      <c r="C178" t="s">
        <v>260</v>
      </c>
      <c r="D178" t="s">
        <v>261</v>
      </c>
      <c r="E178">
        <v>2.2353660571645961</v>
      </c>
      <c r="F178">
        <v>2.3714561484876491</v>
      </c>
      <c r="G178">
        <v>2.4962921950427703</v>
      </c>
      <c r="H178">
        <v>2.6096860292611672</v>
      </c>
      <c r="I178">
        <v>2.7107782492266446</v>
      </c>
      <c r="J178">
        <v>2.7994601524239342</v>
      </c>
      <c r="K178">
        <v>2.9121226291815074</v>
      </c>
      <c r="L178">
        <v>3.0057069644286862</v>
      </c>
      <c r="M178">
        <v>3.0837721325118164</v>
      </c>
      <c r="N178">
        <v>3.1514863332536223</v>
      </c>
      <c r="O178">
        <v>3.2121118392764076</v>
      </c>
      <c r="P178">
        <v>3.3101309447769789</v>
      </c>
      <c r="Q178">
        <v>3.3953851497169523</v>
      </c>
      <c r="R178">
        <v>3.4672748346718416</v>
      </c>
      <c r="S178">
        <v>3.524894802101517</v>
      </c>
      <c r="T178">
        <v>3.5683423883533099</v>
      </c>
      <c r="U178">
        <v>3.6457640850335538</v>
      </c>
      <c r="V178">
        <v>3.7126609128145116</v>
      </c>
      <c r="W178">
        <v>3.7704163725781186</v>
      </c>
      <c r="X178">
        <v>3.8188088569349179</v>
      </c>
      <c r="Y178">
        <v>3.8566947907675209</v>
      </c>
      <c r="Z178">
        <v>3.9581088886316023</v>
      </c>
      <c r="AA178">
        <v>4.0408704600557614</v>
      </c>
      <c r="AB178">
        <v>4.110629386900376</v>
      </c>
      <c r="AC178">
        <v>4.1743519841759076</v>
      </c>
      <c r="AD178">
        <v>4.2360342040392363</v>
      </c>
      <c r="AE178">
        <v>4.323880386197847</v>
      </c>
      <c r="AF178">
        <v>4.4113319075008475</v>
      </c>
      <c r="AG178">
        <v>4.4975960762802103</v>
      </c>
      <c r="AH178">
        <v>4.5800732212798207</v>
      </c>
      <c r="AI178">
        <v>4.6559615353033106</v>
      </c>
      <c r="AJ178">
        <v>4.7241905804936311</v>
      </c>
      <c r="AK178">
        <v>4.7780534105885053</v>
      </c>
      <c r="AL178">
        <v>4.8205189951187979</v>
      </c>
      <c r="AM178">
        <v>4.8532459618997636</v>
      </c>
      <c r="AN178">
        <v>4.8775131530498834</v>
      </c>
      <c r="AO178">
        <v>4.9024310969764544</v>
      </c>
      <c r="AP178">
        <v>4.9187937894654397</v>
      </c>
      <c r="AQ178">
        <v>4.930793954124808</v>
      </c>
      <c r="AR178">
        <v>4.9412262997009941</v>
      </c>
      <c r="AS178">
        <v>4.9510371907493065</v>
      </c>
      <c r="AT178">
        <v>4.9748140458025869</v>
      </c>
      <c r="AU178">
        <v>4.9903633979520894</v>
      </c>
      <c r="AV178">
        <v>5.0044566864515927</v>
      </c>
      <c r="AW178">
        <v>5.0240175365242159</v>
      </c>
      <c r="AX178">
        <v>5.0516922998475122</v>
      </c>
      <c r="AY178">
        <v>5.1102721882556228</v>
      </c>
      <c r="AZ178">
        <v>5.1629186099711832</v>
      </c>
      <c r="BA178">
        <v>5.2087154795536579</v>
      </c>
      <c r="BB178">
        <v>5.2459431749024414</v>
      </c>
      <c r="BC178">
        <v>5.2743915509811012</v>
      </c>
      <c r="BD178">
        <v>5.3322685422800484</v>
      </c>
      <c r="BE178">
        <v>5.3765736840113201</v>
      </c>
      <c r="BF178">
        <v>5.4099663725409348</v>
      </c>
      <c r="BG178">
        <v>5.4340096508987452</v>
      </c>
      <c r="BH178">
        <v>5.4496433111733795</v>
      </c>
      <c r="BI178">
        <v>5.4684219756784174</v>
      </c>
      <c r="BJ178">
        <v>5.4754001457521291</v>
      </c>
      <c r="BK178">
        <v>5.4723120608426186</v>
      </c>
      <c r="BL178">
        <v>5.4597347359332993</v>
      </c>
      <c r="BM178">
        <v>5.4389020052190098</v>
      </c>
    </row>
    <row r="179" spans="1:65" x14ac:dyDescent="0.2">
      <c r="A179" t="s">
        <v>608</v>
      </c>
      <c r="B179" t="s">
        <v>609</v>
      </c>
      <c r="C179" t="s">
        <v>260</v>
      </c>
      <c r="D179" t="s">
        <v>261</v>
      </c>
      <c r="E179">
        <v>5.0821211971403102</v>
      </c>
      <c r="F179">
        <v>5.1665045814327781</v>
      </c>
      <c r="G179">
        <v>5.222843005828059</v>
      </c>
      <c r="H179">
        <v>5.2487095587115835</v>
      </c>
      <c r="I179">
        <v>5.2408372597456658</v>
      </c>
      <c r="J179">
        <v>5.2002121224985007</v>
      </c>
      <c r="K179">
        <v>5.2544018277861415</v>
      </c>
      <c r="L179">
        <v>5.2734413284480333</v>
      </c>
      <c r="M179">
        <v>5.2643413111982698</v>
      </c>
      <c r="N179">
        <v>5.2344070769160114</v>
      </c>
      <c r="O179">
        <v>5.1886791371698706</v>
      </c>
      <c r="P179">
        <v>5.2397652618169932</v>
      </c>
      <c r="Q179">
        <v>5.267515584510079</v>
      </c>
      <c r="R179">
        <v>5.2738323769737896</v>
      </c>
      <c r="S179">
        <v>5.2604745087363858</v>
      </c>
      <c r="T179">
        <v>5.2303029289027156</v>
      </c>
      <c r="U179">
        <v>5.2676018783237293</v>
      </c>
      <c r="V179">
        <v>5.2811754665620132</v>
      </c>
      <c r="W179">
        <v>5.2770376030677548</v>
      </c>
      <c r="X179">
        <v>5.2614933986765635</v>
      </c>
      <c r="Y179">
        <v>5.238776764108195</v>
      </c>
      <c r="Z179">
        <v>5.3214449285218244</v>
      </c>
      <c r="AA179">
        <v>5.3865361754432186</v>
      </c>
      <c r="AB179">
        <v>5.4345072508538941</v>
      </c>
      <c r="AC179">
        <v>5.4653525977042356</v>
      </c>
      <c r="AD179">
        <v>5.4802940445458841</v>
      </c>
      <c r="AE179">
        <v>5.5337373360046342</v>
      </c>
      <c r="AF179">
        <v>5.5621443651928812</v>
      </c>
      <c r="AG179">
        <v>5.5683752356406639</v>
      </c>
      <c r="AH179">
        <v>5.5551264821377355</v>
      </c>
      <c r="AI179">
        <v>5.525478813834904</v>
      </c>
      <c r="AJ179">
        <v>5.5492171602019349</v>
      </c>
      <c r="AK179">
        <v>5.5481284265081507</v>
      </c>
      <c r="AL179">
        <v>5.5261642542108493</v>
      </c>
      <c r="AM179">
        <v>5.4870023833824275</v>
      </c>
      <c r="AN179">
        <v>5.4343722519707862</v>
      </c>
      <c r="AO179">
        <v>5.4344427101808064</v>
      </c>
      <c r="AP179">
        <v>5.4114165602739197</v>
      </c>
      <c r="AQ179">
        <v>5.3706945255445397</v>
      </c>
      <c r="AR179">
        <v>5.3178040094500831</v>
      </c>
      <c r="AS179">
        <v>5.2570468824702212</v>
      </c>
      <c r="AT179">
        <v>5.2619568958114735</v>
      </c>
      <c r="AU179">
        <v>5.2465642092049247</v>
      </c>
      <c r="AV179">
        <v>5.2147539406030923</v>
      </c>
      <c r="AW179">
        <v>5.1706677182290255</v>
      </c>
      <c r="AX179">
        <v>5.1177460025032078</v>
      </c>
      <c r="AY179">
        <v>5.1568850715468528</v>
      </c>
      <c r="AZ179">
        <v>5.1781005460535452</v>
      </c>
      <c r="BA179">
        <v>5.1824416737212768</v>
      </c>
      <c r="BB179">
        <v>5.1706953373584525</v>
      </c>
      <c r="BC179">
        <v>5.144729788375705</v>
      </c>
      <c r="BD179">
        <v>5.183678488015361</v>
      </c>
      <c r="BE179">
        <v>5.2026495939961155</v>
      </c>
      <c r="BF179">
        <v>5.2026179996224773</v>
      </c>
      <c r="BG179">
        <v>5.1837996405143683</v>
      </c>
      <c r="BH179">
        <v>5.1483996962766465</v>
      </c>
      <c r="BI179">
        <v>5.1667177775888415</v>
      </c>
      <c r="BJ179">
        <v>5.1638848627264355</v>
      </c>
      <c r="BK179">
        <v>5.1462515510957267</v>
      </c>
      <c r="BL179">
        <v>5.1206173307244178</v>
      </c>
      <c r="BM179">
        <v>5.0917683736205657</v>
      </c>
    </row>
    <row r="180" spans="1:65" x14ac:dyDescent="0.2">
      <c r="A180" t="s">
        <v>610</v>
      </c>
      <c r="B180" t="s">
        <v>611</v>
      </c>
      <c r="C180" t="s">
        <v>260</v>
      </c>
      <c r="D180" t="s">
        <v>261</v>
      </c>
      <c r="E180">
        <v>5.0328788372694264</v>
      </c>
      <c r="F180">
        <v>5.0701106038168646</v>
      </c>
      <c r="G180">
        <v>5.1042817188882639</v>
      </c>
      <c r="H180">
        <v>5.1287679328011313</v>
      </c>
      <c r="I180">
        <v>5.1335847562647814</v>
      </c>
      <c r="J180">
        <v>5.1124848907624676</v>
      </c>
      <c r="K180">
        <v>5.1365034450614626</v>
      </c>
      <c r="L180">
        <v>5.1357565934681348</v>
      </c>
      <c r="M180">
        <v>5.1183014778718716</v>
      </c>
      <c r="N180">
        <v>5.0927922906847227</v>
      </c>
      <c r="O180">
        <v>5.0628717120295157</v>
      </c>
      <c r="P180">
        <v>5.0856100223188827</v>
      </c>
      <c r="Q180">
        <v>5.1011262656029057</v>
      </c>
      <c r="R180">
        <v>5.1128739817774758</v>
      </c>
      <c r="S180">
        <v>5.1237111205951118</v>
      </c>
      <c r="T180">
        <v>5.1352366294947247</v>
      </c>
      <c r="U180">
        <v>5.187162389114957</v>
      </c>
      <c r="V180">
        <v>5.2367861209824351</v>
      </c>
      <c r="W180">
        <v>5.2848864392541675</v>
      </c>
      <c r="X180">
        <v>5.3315599944792282</v>
      </c>
      <c r="Y180">
        <v>5.3764613359341062</v>
      </c>
      <c r="Z180">
        <v>5.4601463455129808</v>
      </c>
      <c r="AA180">
        <v>5.537504073138547</v>
      </c>
      <c r="AB180">
        <v>5.6135326817689455</v>
      </c>
      <c r="AC180">
        <v>5.692047213781688</v>
      </c>
      <c r="AD180">
        <v>5.7746302479000908</v>
      </c>
      <c r="AE180">
        <v>5.8827215550788425</v>
      </c>
      <c r="AF180">
        <v>5.9879858444961593</v>
      </c>
      <c r="AG180">
        <v>6.0895586944908358</v>
      </c>
      <c r="AH180">
        <v>6.1847642904513931</v>
      </c>
      <c r="AI180">
        <v>6.2723021822876373</v>
      </c>
      <c r="AJ180">
        <v>6.3465807071863818</v>
      </c>
      <c r="AK180">
        <v>6.4099449787282063</v>
      </c>
      <c r="AL180">
        <v>6.4629170766385569</v>
      </c>
      <c r="AM180">
        <v>6.5056720236241334</v>
      </c>
      <c r="AN180">
        <v>6.5380116534050732</v>
      </c>
      <c r="AO180">
        <v>6.5837403369300125</v>
      </c>
      <c r="AP180">
        <v>6.6183705280766443</v>
      </c>
      <c r="AQ180">
        <v>6.6471038812684302</v>
      </c>
      <c r="AR180">
        <v>6.6750027424446552</v>
      </c>
      <c r="AS180">
        <v>6.7052909096870827</v>
      </c>
      <c r="AT180">
        <v>6.7561099958792612</v>
      </c>
      <c r="AU180">
        <v>6.806613986767923</v>
      </c>
      <c r="AV180">
        <v>6.859872074402185</v>
      </c>
      <c r="AW180">
        <v>6.9189849407524413</v>
      </c>
      <c r="AX180">
        <v>6.9858050809556387</v>
      </c>
      <c r="AY180">
        <v>7.0489535777245402</v>
      </c>
      <c r="AZ180">
        <v>7.1239579344271959</v>
      </c>
      <c r="BA180">
        <v>7.1982500173597961</v>
      </c>
      <c r="BB180">
        <v>7.2536750065710729</v>
      </c>
      <c r="BC180">
        <v>7.2839304953175503</v>
      </c>
      <c r="BD180">
        <v>7.285760869418147</v>
      </c>
      <c r="BE180">
        <v>7.2662508769114673</v>
      </c>
      <c r="BF180">
        <v>7.2578184085873136</v>
      </c>
      <c r="BG180">
        <v>7.3033171069190743</v>
      </c>
      <c r="BH180">
        <v>7.4254346921838801</v>
      </c>
      <c r="BI180">
        <v>7.6058315756292041</v>
      </c>
      <c r="BJ180">
        <v>7.8452597952962151</v>
      </c>
      <c r="BK180">
        <v>8.1292477480121761</v>
      </c>
      <c r="BL180">
        <v>8.4375191894381327</v>
      </c>
      <c r="BM180">
        <v>8.7586204326901793</v>
      </c>
    </row>
    <row r="181" spans="1:65" x14ac:dyDescent="0.2">
      <c r="A181" t="s">
        <v>612</v>
      </c>
      <c r="B181" t="s">
        <v>613</v>
      </c>
      <c r="C181" t="s">
        <v>260</v>
      </c>
      <c r="D181" t="s">
        <v>261</v>
      </c>
      <c r="E181">
        <v>14.59810442237259</v>
      </c>
      <c r="F181">
        <v>14.771324082129073</v>
      </c>
      <c r="G181">
        <v>14.906000004424699</v>
      </c>
      <c r="H181">
        <v>15.020322002306274</v>
      </c>
      <c r="I181">
        <v>15.139433531182123</v>
      </c>
      <c r="J181">
        <v>15.280033075715668</v>
      </c>
      <c r="K181">
        <v>15.448261363321251</v>
      </c>
      <c r="L181">
        <v>15.619866466661383</v>
      </c>
      <c r="M181">
        <v>15.793881239177612</v>
      </c>
      <c r="N181">
        <v>15.964492315995384</v>
      </c>
      <c r="O181">
        <v>16.128912700703555</v>
      </c>
      <c r="P181">
        <v>16.281521233029913</v>
      </c>
      <c r="Q181">
        <v>16.4108787012307</v>
      </c>
      <c r="R181">
        <v>16.519098735704222</v>
      </c>
      <c r="S181">
        <v>16.607335147259025</v>
      </c>
      <c r="T181">
        <v>16.677710578243492</v>
      </c>
      <c r="U181">
        <v>16.832443018094175</v>
      </c>
      <c r="V181">
        <v>16.961424536013187</v>
      </c>
      <c r="W181">
        <v>17.062478345518468</v>
      </c>
      <c r="X181">
        <v>17.128858945110014</v>
      </c>
      <c r="Y181">
        <v>17.161552259018841</v>
      </c>
      <c r="Z181">
        <v>17.231336980637355</v>
      </c>
      <c r="AA181">
        <v>17.256880080813566</v>
      </c>
      <c r="AB181">
        <v>17.270955077649646</v>
      </c>
      <c r="AC181">
        <v>17.31739639834047</v>
      </c>
      <c r="AD181">
        <v>17.421544918275536</v>
      </c>
      <c r="AE181">
        <v>17.590441264873167</v>
      </c>
      <c r="AF181">
        <v>17.798262398433884</v>
      </c>
      <c r="AG181">
        <v>18.026071479996361</v>
      </c>
      <c r="AH181">
        <v>18.241811556700263</v>
      </c>
      <c r="AI181">
        <v>18.428779298632083</v>
      </c>
      <c r="AJ181">
        <v>18.611328991288083</v>
      </c>
      <c r="AK181">
        <v>18.759984806176476</v>
      </c>
      <c r="AL181">
        <v>18.890116885357177</v>
      </c>
      <c r="AM181">
        <v>19.021553662141105</v>
      </c>
      <c r="AN181">
        <v>19.166223445445638</v>
      </c>
      <c r="AO181">
        <v>19.348954380621301</v>
      </c>
      <c r="AP181">
        <v>19.527474991914094</v>
      </c>
      <c r="AQ181">
        <v>19.697988873313637</v>
      </c>
      <c r="AR181">
        <v>19.852117361901815</v>
      </c>
      <c r="AS181">
        <v>19.988324982439885</v>
      </c>
      <c r="AT181">
        <v>20.181741104683944</v>
      </c>
      <c r="AU181">
        <v>20.362324812174602</v>
      </c>
      <c r="AV181">
        <v>20.539891748448785</v>
      </c>
      <c r="AW181">
        <v>20.723924604392217</v>
      </c>
      <c r="AX181">
        <v>20.924504792752519</v>
      </c>
      <c r="AY181">
        <v>21.252949357391021</v>
      </c>
      <c r="AZ181">
        <v>21.576511237895581</v>
      </c>
      <c r="BA181">
        <v>21.940847376137896</v>
      </c>
      <c r="BB181">
        <v>22.411577981185843</v>
      </c>
      <c r="BC181">
        <v>23.027162387739086</v>
      </c>
      <c r="BD181">
        <v>23.794125826448134</v>
      </c>
      <c r="BE181">
        <v>24.686088871573581</v>
      </c>
      <c r="BF181">
        <v>25.646459122250242</v>
      </c>
      <c r="BG181">
        <v>26.581102817588693</v>
      </c>
      <c r="BH181">
        <v>27.432694169793624</v>
      </c>
      <c r="BI181">
        <v>28.241534901505144</v>
      </c>
      <c r="BJ181">
        <v>28.975729801213397</v>
      </c>
      <c r="BK181">
        <v>29.671538074925881</v>
      </c>
      <c r="BL181">
        <v>30.390573779575352</v>
      </c>
      <c r="BM181">
        <v>31.176040234504999</v>
      </c>
    </row>
    <row r="182" spans="1:65" x14ac:dyDescent="0.2">
      <c r="A182" t="s">
        <v>614</v>
      </c>
      <c r="B182" t="s">
        <v>615</v>
      </c>
      <c r="C182" t="s">
        <v>260</v>
      </c>
      <c r="D182" t="s">
        <v>261</v>
      </c>
      <c r="E182">
        <v>17.509442186706785</v>
      </c>
      <c r="F182">
        <v>17.814341403500276</v>
      </c>
      <c r="G182">
        <v>18.102442087203748</v>
      </c>
      <c r="H182">
        <v>18.379893119659059</v>
      </c>
      <c r="I182">
        <v>18.653519708880232</v>
      </c>
      <c r="J182">
        <v>18.931253828913835</v>
      </c>
      <c r="K182">
        <v>19.264967797457345</v>
      </c>
      <c r="L182">
        <v>19.589080393581579</v>
      </c>
      <c r="M182">
        <v>19.90623988711469</v>
      </c>
      <c r="N182">
        <v>20.214533172916639</v>
      </c>
      <c r="O182">
        <v>20.51242138830963</v>
      </c>
      <c r="P182">
        <v>20.815134702657328</v>
      </c>
      <c r="Q182">
        <v>21.090467800452036</v>
      </c>
      <c r="R182">
        <v>21.349575317228776</v>
      </c>
      <c r="S182">
        <v>21.605948731538195</v>
      </c>
      <c r="T182">
        <v>21.867687912784348</v>
      </c>
      <c r="U182">
        <v>22.202657053144236</v>
      </c>
      <c r="V182">
        <v>22.521981309768716</v>
      </c>
      <c r="W182">
        <v>22.822803136055374</v>
      </c>
      <c r="X182">
        <v>23.097943502225039</v>
      </c>
      <c r="Y182">
        <v>23.344755257505359</v>
      </c>
      <c r="Z182">
        <v>23.616918279612133</v>
      </c>
      <c r="AA182">
        <v>23.837991103133476</v>
      </c>
      <c r="AB182">
        <v>24.028048491693387</v>
      </c>
      <c r="AC182">
        <v>24.21410631195668</v>
      </c>
      <c r="AD182">
        <v>24.411380103285904</v>
      </c>
      <c r="AE182">
        <v>24.647432589379363</v>
      </c>
      <c r="AF182">
        <v>24.872635458451263</v>
      </c>
      <c r="AG182">
        <v>25.068882779047868</v>
      </c>
      <c r="AH182">
        <v>25.207165952217231</v>
      </c>
      <c r="AI182">
        <v>25.272337742151358</v>
      </c>
      <c r="AJ182">
        <v>25.309655475634585</v>
      </c>
      <c r="AK182">
        <v>25.270626007381271</v>
      </c>
      <c r="AL182">
        <v>25.166662597638716</v>
      </c>
      <c r="AM182">
        <v>25.00949312940341</v>
      </c>
      <c r="AN182">
        <v>24.808792471355755</v>
      </c>
      <c r="AO182">
        <v>24.630070433796902</v>
      </c>
      <c r="AP182">
        <v>24.404062664585304</v>
      </c>
      <c r="AQ182">
        <v>24.142399753396131</v>
      </c>
      <c r="AR182">
        <v>23.856518566156396</v>
      </c>
      <c r="AS182">
        <v>23.5583851066222</v>
      </c>
      <c r="AT182">
        <v>23.343375859288095</v>
      </c>
      <c r="AU182">
        <v>23.112091482567561</v>
      </c>
      <c r="AV182">
        <v>22.890245769746333</v>
      </c>
      <c r="AW182">
        <v>22.70961943360269</v>
      </c>
      <c r="AX182">
        <v>22.593292499293284</v>
      </c>
      <c r="AY182">
        <v>22.449976011707463</v>
      </c>
      <c r="AZ182">
        <v>22.334266072366084</v>
      </c>
      <c r="BA182">
        <v>22.268958469582781</v>
      </c>
      <c r="BB182">
        <v>22.297482771708648</v>
      </c>
      <c r="BC182">
        <v>22.454118732932958</v>
      </c>
      <c r="BD182">
        <v>22.821459728172062</v>
      </c>
      <c r="BE182">
        <v>23.302135612123404</v>
      </c>
      <c r="BF182">
        <v>23.841937097903632</v>
      </c>
      <c r="BG182">
        <v>24.357407709570396</v>
      </c>
      <c r="BH182">
        <v>24.801265893670912</v>
      </c>
      <c r="BI182">
        <v>25.294549995166062</v>
      </c>
      <c r="BJ182">
        <v>25.70423818901169</v>
      </c>
      <c r="BK182">
        <v>26.068446799660915</v>
      </c>
      <c r="BL182">
        <v>26.445428269104802</v>
      </c>
      <c r="BM182">
        <v>26.874528261013324</v>
      </c>
    </row>
    <row r="183" spans="1:65" x14ac:dyDescent="0.2">
      <c r="A183" t="s">
        <v>616</v>
      </c>
      <c r="B183" t="s">
        <v>617</v>
      </c>
      <c r="C183" t="s">
        <v>260</v>
      </c>
      <c r="D183" t="s">
        <v>261</v>
      </c>
      <c r="E183">
        <v>4.4551415274037387</v>
      </c>
      <c r="F183">
        <v>4.5810658108879849</v>
      </c>
      <c r="G183">
        <v>4.6858443392771347</v>
      </c>
      <c r="H183">
        <v>4.7700909467417762</v>
      </c>
      <c r="I183">
        <v>4.8332613306168515</v>
      </c>
      <c r="J183">
        <v>4.8746940191382473</v>
      </c>
      <c r="K183">
        <v>4.9949290428497894</v>
      </c>
      <c r="L183">
        <v>5.0887806271984948</v>
      </c>
      <c r="M183">
        <v>5.1580513104192081</v>
      </c>
      <c r="N183">
        <v>5.2071357806933953</v>
      </c>
      <c r="O183">
        <v>5.2397554600629075</v>
      </c>
      <c r="P183">
        <v>5.3576525164544933</v>
      </c>
      <c r="Q183">
        <v>5.4551433663230817</v>
      </c>
      <c r="R183">
        <v>5.5321712523681557</v>
      </c>
      <c r="S183">
        <v>5.5875648571220484</v>
      </c>
      <c r="T183">
        <v>5.6217876635893411</v>
      </c>
      <c r="U183">
        <v>5.7324179593232669</v>
      </c>
      <c r="V183">
        <v>5.8194746477513295</v>
      </c>
      <c r="W183">
        <v>5.8839446098988892</v>
      </c>
      <c r="X183">
        <v>5.9264511334698549</v>
      </c>
      <c r="Y183">
        <v>5.9484512196942951</v>
      </c>
      <c r="Z183">
        <v>6.0428910036070294</v>
      </c>
      <c r="AA183">
        <v>6.112674937151259</v>
      </c>
      <c r="AB183">
        <v>6.1622437917633901</v>
      </c>
      <c r="AC183">
        <v>6.1967477911684918</v>
      </c>
      <c r="AD183">
        <v>6.2196505278438181</v>
      </c>
      <c r="AE183">
        <v>6.3194854283150885</v>
      </c>
      <c r="AF183">
        <v>6.4002370562764952</v>
      </c>
      <c r="AG183">
        <v>6.4621988109122004</v>
      </c>
      <c r="AH183">
        <v>6.5054870210645417</v>
      </c>
      <c r="AI183">
        <v>6.5308164198294882</v>
      </c>
      <c r="AJ183">
        <v>6.5877708460583371</v>
      </c>
      <c r="AK183">
        <v>6.6246832850885413</v>
      </c>
      <c r="AL183">
        <v>6.642092163813258</v>
      </c>
      <c r="AM183">
        <v>6.639180548210363</v>
      </c>
      <c r="AN183">
        <v>6.6175343312292521</v>
      </c>
      <c r="AO183">
        <v>6.6826002206374886</v>
      </c>
      <c r="AP183">
        <v>6.7284574485033568</v>
      </c>
      <c r="AQ183">
        <v>6.7613564313926107</v>
      </c>
      <c r="AR183">
        <v>6.7882423706157962</v>
      </c>
      <c r="AS183">
        <v>6.8131305730431064</v>
      </c>
      <c r="AT183">
        <v>6.9449328738663567</v>
      </c>
      <c r="AU183">
        <v>7.0898434149650242</v>
      </c>
      <c r="AV183">
        <v>7.2517556772157699</v>
      </c>
      <c r="AW183">
        <v>7.4316654913340887</v>
      </c>
      <c r="AX183">
        <v>7.6282184013754168</v>
      </c>
      <c r="AY183">
        <v>7.76657577492296</v>
      </c>
      <c r="AZ183">
        <v>7.9332214947268067</v>
      </c>
      <c r="BA183">
        <v>8.1282713740259158</v>
      </c>
      <c r="BB183">
        <v>8.3349972432872335</v>
      </c>
      <c r="BC183">
        <v>8.5385050246977947</v>
      </c>
      <c r="BD183">
        <v>8.7061802809565378</v>
      </c>
      <c r="BE183">
        <v>8.8190158406183148</v>
      </c>
      <c r="BF183">
        <v>8.8983772068356721</v>
      </c>
      <c r="BG183">
        <v>8.9752236843146296</v>
      </c>
      <c r="BH183">
        <v>9.0671181538633761</v>
      </c>
      <c r="BI183">
        <v>9.0217122074857556</v>
      </c>
      <c r="BJ183">
        <v>8.9917377722838339</v>
      </c>
      <c r="BK183">
        <v>8.9693779374137268</v>
      </c>
      <c r="BL183">
        <v>8.9448258992363865</v>
      </c>
      <c r="BM183">
        <v>8.9167017293917947</v>
      </c>
    </row>
    <row r="184" spans="1:65" x14ac:dyDescent="0.2">
      <c r="A184" t="s">
        <v>618</v>
      </c>
      <c r="B184" t="s">
        <v>619</v>
      </c>
      <c r="C184" t="s">
        <v>260</v>
      </c>
      <c r="D184" t="s">
        <v>261</v>
      </c>
    </row>
    <row r="185" spans="1:65" x14ac:dyDescent="0.2">
      <c r="A185" t="s">
        <v>620</v>
      </c>
      <c r="B185" t="s">
        <v>621</v>
      </c>
      <c r="C185" t="s">
        <v>260</v>
      </c>
      <c r="D185" t="s">
        <v>261</v>
      </c>
      <c r="E185">
        <v>14.767453346109393</v>
      </c>
      <c r="F185">
        <v>14.559297475177546</v>
      </c>
      <c r="G185">
        <v>14.337154012746309</v>
      </c>
      <c r="H185">
        <v>14.116678428605034</v>
      </c>
      <c r="I185">
        <v>13.910195814081765</v>
      </c>
      <c r="J185">
        <v>13.722348387378295</v>
      </c>
      <c r="K185">
        <v>13.820158315464049</v>
      </c>
      <c r="L185">
        <v>13.909879843084555</v>
      </c>
      <c r="M185">
        <v>13.995669860160085</v>
      </c>
      <c r="N185">
        <v>14.083806869724876</v>
      </c>
      <c r="O185">
        <v>14.180888509163777</v>
      </c>
      <c r="P185">
        <v>14.204312612447476</v>
      </c>
      <c r="Q185">
        <v>14.215341871700579</v>
      </c>
      <c r="R185">
        <v>14.212924551026415</v>
      </c>
      <c r="S185">
        <v>14.204534038958915</v>
      </c>
      <c r="T185">
        <v>14.202304488364137</v>
      </c>
      <c r="U185">
        <v>14.498970908898906</v>
      </c>
      <c r="V185">
        <v>14.790645426955127</v>
      </c>
      <c r="W185">
        <v>15.059643426965771</v>
      </c>
      <c r="X185">
        <v>15.291603599015016</v>
      </c>
      <c r="Y185">
        <v>15.487707925636007</v>
      </c>
      <c r="Z185">
        <v>15.582653575443434</v>
      </c>
      <c r="AA185">
        <v>15.652346158322047</v>
      </c>
      <c r="AB185">
        <v>15.714625124684737</v>
      </c>
      <c r="AC185">
        <v>15.790232693627084</v>
      </c>
      <c r="AD185">
        <v>15.891496913543707</v>
      </c>
      <c r="AE185">
        <v>16.087704387912208</v>
      </c>
      <c r="AF185">
        <v>16.292334283178398</v>
      </c>
      <c r="AG185">
        <v>16.506627133137524</v>
      </c>
      <c r="AH185">
        <v>16.726156142440388</v>
      </c>
      <c r="AI185">
        <v>16.943840312845111</v>
      </c>
      <c r="AJ185">
        <v>17.09463901740606</v>
      </c>
      <c r="AK185">
        <v>17.251097372782045</v>
      </c>
      <c r="AL185">
        <v>17.406950986893833</v>
      </c>
      <c r="AM185">
        <v>17.548070024999284</v>
      </c>
      <c r="AN185">
        <v>17.662047533665866</v>
      </c>
      <c r="AO185">
        <v>17.78591580016818</v>
      </c>
      <c r="AP185">
        <v>17.871802482253276</v>
      </c>
      <c r="AQ185">
        <v>17.93135576693896</v>
      </c>
      <c r="AR185">
        <v>17.985090221150287</v>
      </c>
      <c r="AS185">
        <v>18.049099372340208</v>
      </c>
      <c r="AT185">
        <v>18.035200396783356</v>
      </c>
      <c r="AU185">
        <v>18.037286246682683</v>
      </c>
      <c r="AV185">
        <v>18.05985455095173</v>
      </c>
      <c r="AW185">
        <v>18.103456557838022</v>
      </c>
      <c r="AX185">
        <v>18.16951294204835</v>
      </c>
      <c r="AY185">
        <v>18.386020243508874</v>
      </c>
      <c r="AZ185">
        <v>18.611072356975885</v>
      </c>
      <c r="BA185">
        <v>18.870323322131906</v>
      </c>
      <c r="BB185">
        <v>19.205580049889249</v>
      </c>
      <c r="BC185">
        <v>19.643033797643056</v>
      </c>
      <c r="BD185">
        <v>20.069905184290004</v>
      </c>
      <c r="BE185">
        <v>20.594413934710772</v>
      </c>
      <c r="BF185">
        <v>21.18686484239624</v>
      </c>
      <c r="BG185">
        <v>21.798911796076524</v>
      </c>
      <c r="BH185">
        <v>22.40242783166839</v>
      </c>
      <c r="BI185">
        <v>23.00933737047022</v>
      </c>
      <c r="BJ185">
        <v>23.600320343473705</v>
      </c>
      <c r="BK185">
        <v>24.194510410512741</v>
      </c>
      <c r="BL185">
        <v>24.820133683098067</v>
      </c>
      <c r="BM185">
        <v>25.495408942911098</v>
      </c>
    </row>
    <row r="186" spans="1:65" x14ac:dyDescent="0.2">
      <c r="A186" t="s">
        <v>622</v>
      </c>
      <c r="B186" t="s">
        <v>623</v>
      </c>
      <c r="C186" t="s">
        <v>260</v>
      </c>
      <c r="D186" t="s">
        <v>261</v>
      </c>
      <c r="E186">
        <v>13.447369131856215</v>
      </c>
      <c r="F186">
        <v>13.621766338763234</v>
      </c>
      <c r="G186">
        <v>13.771470731484301</v>
      </c>
      <c r="H186">
        <v>13.905327160306905</v>
      </c>
      <c r="I186">
        <v>14.035597574000816</v>
      </c>
      <c r="J186">
        <v>14.170674754792374</v>
      </c>
      <c r="K186">
        <v>14.378661224321062</v>
      </c>
      <c r="L186">
        <v>14.575695788818681</v>
      </c>
      <c r="M186">
        <v>14.765073396759533</v>
      </c>
      <c r="N186">
        <v>14.946953591182295</v>
      </c>
      <c r="O186">
        <v>15.116216168624764</v>
      </c>
      <c r="P186">
        <v>15.322358026066143</v>
      </c>
      <c r="Q186">
        <v>15.50903704761445</v>
      </c>
      <c r="R186">
        <v>15.675378137739635</v>
      </c>
      <c r="S186">
        <v>15.827086722326916</v>
      </c>
      <c r="T186">
        <v>15.964971386569617</v>
      </c>
      <c r="U186">
        <v>16.18272997890271</v>
      </c>
      <c r="V186">
        <v>16.38772306748675</v>
      </c>
      <c r="W186">
        <v>16.561586398547288</v>
      </c>
      <c r="X186">
        <v>16.670603213057923</v>
      </c>
      <c r="Y186">
        <v>16.698314040937483</v>
      </c>
      <c r="Z186">
        <v>16.68091748076862</v>
      </c>
      <c r="AA186">
        <v>16.5791536790599</v>
      </c>
      <c r="AB186">
        <v>16.44935654406995</v>
      </c>
      <c r="AC186">
        <v>16.363884866006519</v>
      </c>
      <c r="AD186">
        <v>16.361034350383921</v>
      </c>
      <c r="AE186">
        <v>16.489792773600435</v>
      </c>
      <c r="AF186">
        <v>16.673170746907779</v>
      </c>
      <c r="AG186">
        <v>16.892255020295345</v>
      </c>
      <c r="AH186">
        <v>17.115466485976544</v>
      </c>
      <c r="AI186">
        <v>17.325560062421584</v>
      </c>
      <c r="AJ186">
        <v>17.560004375562674</v>
      </c>
      <c r="AK186">
        <v>17.777303768302723</v>
      </c>
      <c r="AL186">
        <v>17.978120062943777</v>
      </c>
      <c r="AM186">
        <v>18.162390543353645</v>
      </c>
      <c r="AN186">
        <v>18.332604696572254</v>
      </c>
      <c r="AO186">
        <v>18.535058422887683</v>
      </c>
      <c r="AP186">
        <v>18.713629813183189</v>
      </c>
      <c r="AQ186">
        <v>18.879095923441522</v>
      </c>
      <c r="AR186">
        <v>19.04311576110803</v>
      </c>
      <c r="AS186">
        <v>19.215527473494593</v>
      </c>
      <c r="AT186">
        <v>19.409474371387944</v>
      </c>
      <c r="AU186">
        <v>19.609552492103749</v>
      </c>
      <c r="AV186">
        <v>19.814851084906003</v>
      </c>
      <c r="AW186">
        <v>20.017677059348902</v>
      </c>
      <c r="AX186">
        <v>20.218752611009869</v>
      </c>
      <c r="AY186">
        <v>20.454320115649317</v>
      </c>
      <c r="AZ186">
        <v>20.67778402409191</v>
      </c>
      <c r="BA186">
        <v>20.914444956826987</v>
      </c>
      <c r="BB186">
        <v>21.204604072806106</v>
      </c>
      <c r="BC186">
        <v>21.575920226848307</v>
      </c>
      <c r="BD186">
        <v>21.993858209416146</v>
      </c>
      <c r="BE186">
        <v>22.487078825728361</v>
      </c>
      <c r="BF186">
        <v>23.032721860144346</v>
      </c>
      <c r="BG186">
        <v>23.596340069313051</v>
      </c>
      <c r="BH186">
        <v>24.15996728715497</v>
      </c>
      <c r="BI186">
        <v>24.693240658535075</v>
      </c>
      <c r="BJ186">
        <v>25.213431370135194</v>
      </c>
      <c r="BK186">
        <v>25.731696733216481</v>
      </c>
      <c r="BL186">
        <v>26.264729956130925</v>
      </c>
      <c r="BM186">
        <v>26.833127147617855</v>
      </c>
    </row>
    <row r="187" spans="1:65" x14ac:dyDescent="0.2">
      <c r="A187" t="s">
        <v>624</v>
      </c>
      <c r="B187" t="s">
        <v>625</v>
      </c>
      <c r="C187" t="s">
        <v>260</v>
      </c>
      <c r="D187" t="s">
        <v>261</v>
      </c>
      <c r="E187">
        <v>5.5972151468840208</v>
      </c>
      <c r="F187">
        <v>5.6995286330358041</v>
      </c>
      <c r="G187">
        <v>5.79006105166415</v>
      </c>
      <c r="H187">
        <v>5.8699184376055733</v>
      </c>
      <c r="I187">
        <v>5.9358298880709892</v>
      </c>
      <c r="J187">
        <v>5.9902219343296474</v>
      </c>
      <c r="K187">
        <v>6.0910575004534735</v>
      </c>
      <c r="L187">
        <v>6.1719921781396163</v>
      </c>
      <c r="M187">
        <v>6.2330427546512333</v>
      </c>
      <c r="N187">
        <v>6.2739269468089898</v>
      </c>
      <c r="O187">
        <v>6.2957292065401651</v>
      </c>
      <c r="P187">
        <v>6.2668186279165479</v>
      </c>
      <c r="Q187">
        <v>6.217110437884716</v>
      </c>
      <c r="R187">
        <v>6.1500701774016608</v>
      </c>
      <c r="S187">
        <v>6.0722117193476901</v>
      </c>
      <c r="T187">
        <v>5.9866667258073818</v>
      </c>
      <c r="U187">
        <v>5.8365799483751566</v>
      </c>
      <c r="V187">
        <v>5.6831404250107171</v>
      </c>
      <c r="W187">
        <v>5.5291302127405775</v>
      </c>
      <c r="X187">
        <v>5.3752474864519852</v>
      </c>
      <c r="Y187">
        <v>5.2244602597126697</v>
      </c>
      <c r="Z187">
        <v>5.1191918556165721</v>
      </c>
      <c r="AA187">
        <v>5.0072428346606896</v>
      </c>
      <c r="AB187">
        <v>4.891660731042748</v>
      </c>
      <c r="AC187">
        <v>4.7719563367272437</v>
      </c>
      <c r="AD187">
        <v>4.6508761952931543</v>
      </c>
      <c r="AE187">
        <v>4.5967914913130627</v>
      </c>
      <c r="AF187">
        <v>4.5393146299013347</v>
      </c>
      <c r="AG187">
        <v>4.4817981730001364</v>
      </c>
      <c r="AH187">
        <v>4.4214687212688766</v>
      </c>
      <c r="AI187">
        <v>4.3577267582997807</v>
      </c>
      <c r="AJ187">
        <v>4.1897585872334213</v>
      </c>
      <c r="AK187">
        <v>4.0211722279310544</v>
      </c>
      <c r="AL187">
        <v>3.8549845075940032</v>
      </c>
      <c r="AM187">
        <v>3.696546773739656</v>
      </c>
      <c r="AN187">
        <v>3.5494950060325632</v>
      </c>
      <c r="AO187">
        <v>3.6406736187833721</v>
      </c>
      <c r="AP187">
        <v>3.7284092747472695</v>
      </c>
      <c r="AQ187">
        <v>3.8184664237011452</v>
      </c>
      <c r="AR187">
        <v>3.9154173484153136</v>
      </c>
      <c r="AS187">
        <v>4.0232160788629105</v>
      </c>
      <c r="AT187">
        <v>4.0497980764367423</v>
      </c>
      <c r="AU187">
        <v>4.0581558686172645</v>
      </c>
      <c r="AV187">
        <v>4.0479376639847384</v>
      </c>
      <c r="AW187">
        <v>4.0215564587170398</v>
      </c>
      <c r="AX187">
        <v>3.9846716040176635</v>
      </c>
      <c r="AY187">
        <v>3.9192715205286479</v>
      </c>
      <c r="AZ187">
        <v>3.8805146159213768</v>
      </c>
      <c r="BA187">
        <v>3.8533026037631042</v>
      </c>
      <c r="BB187">
        <v>3.814361862765077</v>
      </c>
      <c r="BC187">
        <v>3.753853837862454</v>
      </c>
      <c r="BD187">
        <v>3.5369467344713144</v>
      </c>
      <c r="BE187">
        <v>3.3388044445935279</v>
      </c>
      <c r="BF187">
        <v>3.176226677839157</v>
      </c>
      <c r="BG187">
        <v>3.0648370479387537</v>
      </c>
      <c r="BH187">
        <v>3.0037846457514759</v>
      </c>
      <c r="BI187">
        <v>3.0426771765784162</v>
      </c>
      <c r="BJ187">
        <v>3.1008786810232847</v>
      </c>
      <c r="BK187">
        <v>3.1751103920921593</v>
      </c>
      <c r="BL187">
        <v>3.2590020712375147</v>
      </c>
      <c r="BM187">
        <v>3.3479248703810942</v>
      </c>
    </row>
    <row r="188" spans="1:65" x14ac:dyDescent="0.2">
      <c r="A188" t="s">
        <v>626</v>
      </c>
      <c r="B188" t="s">
        <v>627</v>
      </c>
      <c r="C188" t="s">
        <v>260</v>
      </c>
      <c r="D188" t="s">
        <v>261</v>
      </c>
      <c r="E188">
        <v>9.248520306502126</v>
      </c>
      <c r="F188">
        <v>9.3020606730586568</v>
      </c>
      <c r="G188">
        <v>9.3293647715522727</v>
      </c>
      <c r="H188">
        <v>9.3238820024641473</v>
      </c>
      <c r="I188">
        <v>9.2892451990273166</v>
      </c>
      <c r="J188">
        <v>9.2344716442989245</v>
      </c>
      <c r="K188">
        <v>9.3521073645837465</v>
      </c>
      <c r="L188">
        <v>9.4556203547170572</v>
      </c>
      <c r="M188">
        <v>9.5500355361097125</v>
      </c>
      <c r="N188">
        <v>9.6344160132300392</v>
      </c>
      <c r="O188">
        <v>9.7114300381279151</v>
      </c>
      <c r="P188">
        <v>9.7390078692510329</v>
      </c>
      <c r="Q188">
        <v>9.7384506010209897</v>
      </c>
      <c r="R188">
        <v>9.7119512976610061</v>
      </c>
      <c r="S188">
        <v>9.6627632800153851</v>
      </c>
      <c r="T188">
        <v>9.5944989931307489</v>
      </c>
      <c r="U188">
        <v>9.5984933838592799</v>
      </c>
      <c r="V188">
        <v>9.5780924269030603</v>
      </c>
      <c r="W188">
        <v>9.5351494071949023</v>
      </c>
      <c r="X188">
        <v>9.458968156242765</v>
      </c>
      <c r="Y188">
        <v>9.3497813840118109</v>
      </c>
      <c r="Z188">
        <v>9.2879844379272232</v>
      </c>
      <c r="AA188">
        <v>9.1913219083779722</v>
      </c>
      <c r="AB188">
        <v>9.0722427439538897</v>
      </c>
      <c r="AC188">
        <v>8.9477742331761156</v>
      </c>
      <c r="AD188">
        <v>8.8369754882365115</v>
      </c>
      <c r="AE188">
        <v>8.7853677444252547</v>
      </c>
      <c r="AF188">
        <v>8.7363032171509367</v>
      </c>
      <c r="AG188">
        <v>8.6951968276634855</v>
      </c>
      <c r="AH188">
        <v>8.6633083320126882</v>
      </c>
      <c r="AI188">
        <v>8.6401693839760192</v>
      </c>
      <c r="AJ188">
        <v>8.7046118556724519</v>
      </c>
      <c r="AK188">
        <v>8.7519716371667151</v>
      </c>
      <c r="AL188">
        <v>8.7860625472455656</v>
      </c>
      <c r="AM188">
        <v>8.8083786750110917</v>
      </c>
      <c r="AN188">
        <v>8.8124238900411811</v>
      </c>
      <c r="AO188">
        <v>8.8467260896742701</v>
      </c>
      <c r="AP188">
        <v>8.8528520007227431</v>
      </c>
      <c r="AQ188">
        <v>8.8384913607650155</v>
      </c>
      <c r="AR188">
        <v>8.8254787363826246</v>
      </c>
      <c r="AS188">
        <v>8.80904830608503</v>
      </c>
      <c r="AT188">
        <v>8.8288203067500941</v>
      </c>
      <c r="AU188">
        <v>8.8400176157013917</v>
      </c>
      <c r="AV188">
        <v>8.8360009036720371</v>
      </c>
      <c r="AW188">
        <v>8.803715288917406</v>
      </c>
      <c r="AX188">
        <v>8.7376336717580649</v>
      </c>
      <c r="AY188">
        <v>8.6273188392209441</v>
      </c>
      <c r="AZ188">
        <v>8.4923843262757046</v>
      </c>
      <c r="BA188">
        <v>8.355089456946569</v>
      </c>
      <c r="BB188">
        <v>8.2370069536982164</v>
      </c>
      <c r="BC188">
        <v>8.1515418685630401</v>
      </c>
      <c r="BD188">
        <v>8.1349493125152517</v>
      </c>
      <c r="BE188">
        <v>8.1391093960881307</v>
      </c>
      <c r="BF188">
        <v>8.1630384510122038</v>
      </c>
      <c r="BG188">
        <v>8.2013309614288108</v>
      </c>
      <c r="BH188">
        <v>8.2498206967516126</v>
      </c>
      <c r="BI188">
        <v>8.3245086208547789</v>
      </c>
      <c r="BJ188">
        <v>8.4075785959642193</v>
      </c>
      <c r="BK188">
        <v>8.5075855294663736</v>
      </c>
      <c r="BL188">
        <v>8.623675898251939</v>
      </c>
      <c r="BM188">
        <v>8.7519778878518633</v>
      </c>
    </row>
    <row r="189" spans="1:65" x14ac:dyDescent="0.2">
      <c r="A189" t="s">
        <v>628</v>
      </c>
      <c r="B189" t="s">
        <v>629</v>
      </c>
      <c r="C189" t="s">
        <v>260</v>
      </c>
      <c r="D189" t="s">
        <v>261</v>
      </c>
      <c r="E189">
        <v>7.6568570376360432</v>
      </c>
      <c r="F189">
        <v>7.5474538120504935</v>
      </c>
      <c r="G189">
        <v>7.4295526370214668</v>
      </c>
      <c r="H189">
        <v>7.3109000438852281</v>
      </c>
      <c r="I189">
        <v>7.1989713186124789</v>
      </c>
      <c r="J189">
        <v>7.0969897850329033</v>
      </c>
      <c r="K189">
        <v>7.0971961633408993</v>
      </c>
      <c r="L189">
        <v>7.0984966332163904</v>
      </c>
      <c r="M189">
        <v>7.0975964955048294</v>
      </c>
      <c r="N189">
        <v>7.0880431458602402</v>
      </c>
      <c r="O189">
        <v>7.066621394550042</v>
      </c>
      <c r="P189">
        <v>7.0987914428981318</v>
      </c>
      <c r="Q189">
        <v>7.1140504092057313</v>
      </c>
      <c r="R189">
        <v>7.1195052589329624</v>
      </c>
      <c r="S189">
        <v>7.1227037123287209</v>
      </c>
      <c r="T189">
        <v>7.1274099887646685</v>
      </c>
      <c r="U189">
        <v>7.1528393302399724</v>
      </c>
      <c r="V189">
        <v>7.1713041674206375</v>
      </c>
      <c r="W189">
        <v>7.1853266183310556</v>
      </c>
      <c r="X189">
        <v>7.1958430784386049</v>
      </c>
      <c r="Y189">
        <v>7.2037886212044624</v>
      </c>
      <c r="Z189">
        <v>7.2187188956366661</v>
      </c>
      <c r="AA189">
        <v>7.2241243732718559</v>
      </c>
      <c r="AB189">
        <v>7.2253534887865749</v>
      </c>
      <c r="AC189">
        <v>7.2265401875160657</v>
      </c>
      <c r="AD189">
        <v>7.2299917321868605</v>
      </c>
      <c r="AE189">
        <v>7.2663973701749356</v>
      </c>
      <c r="AF189">
        <v>7.2948648699102394</v>
      </c>
      <c r="AG189">
        <v>7.3176975491528031</v>
      </c>
      <c r="AH189">
        <v>7.3356288626600152</v>
      </c>
      <c r="AI189">
        <v>7.3491986769615076</v>
      </c>
      <c r="AJ189">
        <v>7.3946253379459304</v>
      </c>
      <c r="AK189">
        <v>7.4267191899596314</v>
      </c>
      <c r="AL189">
        <v>7.4487572212260194</v>
      </c>
      <c r="AM189">
        <v>7.4635047199356874</v>
      </c>
      <c r="AN189">
        <v>7.472862285754184</v>
      </c>
      <c r="AO189">
        <v>7.4719243569931484</v>
      </c>
      <c r="AP189">
        <v>7.4609443967782507</v>
      </c>
      <c r="AQ189">
        <v>7.4430274693806311</v>
      </c>
      <c r="AR189">
        <v>7.4202034824180139</v>
      </c>
      <c r="AS189">
        <v>7.3945597566050552</v>
      </c>
      <c r="AT189">
        <v>7.3956092211211075</v>
      </c>
      <c r="AU189">
        <v>7.3832867214786173</v>
      </c>
      <c r="AV189">
        <v>7.3643423910449242</v>
      </c>
      <c r="AW189">
        <v>7.3463884908198107</v>
      </c>
      <c r="AX189">
        <v>7.333612995510526</v>
      </c>
      <c r="AY189">
        <v>7.3394280649575219</v>
      </c>
      <c r="AZ189">
        <v>7.3414833787023985</v>
      </c>
      <c r="BA189">
        <v>7.337450049305609</v>
      </c>
      <c r="BB189">
        <v>7.3231455333567226</v>
      </c>
      <c r="BC189">
        <v>7.297936270251955</v>
      </c>
      <c r="BD189">
        <v>7.2994436713793602</v>
      </c>
      <c r="BE189">
        <v>7.2901940897256861</v>
      </c>
      <c r="BF189">
        <v>7.2720278387492012</v>
      </c>
      <c r="BG189">
        <v>7.2454561872721115</v>
      </c>
      <c r="BH189">
        <v>7.212948126459823</v>
      </c>
      <c r="BI189">
        <v>7.1941382845571873</v>
      </c>
      <c r="BJ189">
        <v>7.1649428124436865</v>
      </c>
      <c r="BK189">
        <v>7.1382970570211297</v>
      </c>
      <c r="BL189">
        <v>7.1299547312682803</v>
      </c>
      <c r="BM189">
        <v>7.1486472197875353</v>
      </c>
    </row>
    <row r="190" spans="1:65" x14ac:dyDescent="0.2">
      <c r="A190" t="s">
        <v>630</v>
      </c>
      <c r="B190" t="s">
        <v>631</v>
      </c>
      <c r="C190" t="s">
        <v>260</v>
      </c>
      <c r="D190" t="s">
        <v>261</v>
      </c>
      <c r="E190">
        <v>6.8876431879112836</v>
      </c>
      <c r="F190">
        <v>6.9446582197231432</v>
      </c>
      <c r="G190">
        <v>6.9905283138549903</v>
      </c>
      <c r="H190">
        <v>7.0266952101776941</v>
      </c>
      <c r="I190">
        <v>7.0559676697541329</v>
      </c>
      <c r="J190">
        <v>7.0802574585845628</v>
      </c>
      <c r="K190">
        <v>7.1309828123131931</v>
      </c>
      <c r="L190">
        <v>7.1722308875098175</v>
      </c>
      <c r="M190">
        <v>7.2051246942715004</v>
      </c>
      <c r="N190">
        <v>7.2307734382834301</v>
      </c>
      <c r="O190">
        <v>7.2500423004366414</v>
      </c>
      <c r="P190">
        <v>7.2877993828672185</v>
      </c>
      <c r="Q190">
        <v>7.314546134263793</v>
      </c>
      <c r="R190">
        <v>7.3356445149680631</v>
      </c>
      <c r="S190">
        <v>7.3535634743875287</v>
      </c>
      <c r="T190">
        <v>7.3711867038113557</v>
      </c>
      <c r="U190">
        <v>7.4167728992079578</v>
      </c>
      <c r="V190">
        <v>7.4567209982105407</v>
      </c>
      <c r="W190">
        <v>7.4936021022154229</v>
      </c>
      <c r="X190">
        <v>7.5293049959939395</v>
      </c>
      <c r="Y190">
        <v>7.5649411565614386</v>
      </c>
      <c r="Z190">
        <v>7.6145240242863306</v>
      </c>
      <c r="AA190">
        <v>7.6611715011851889</v>
      </c>
      <c r="AB190">
        <v>7.7057109356862874</v>
      </c>
      <c r="AC190">
        <v>7.7482771263679124</v>
      </c>
      <c r="AD190">
        <v>7.7903344235505854</v>
      </c>
      <c r="AE190">
        <v>7.8323495211331435</v>
      </c>
      <c r="AF190">
        <v>7.8712096043547506</v>
      </c>
      <c r="AG190">
        <v>7.9109780375727423</v>
      </c>
      <c r="AH190">
        <v>7.9551686750198831</v>
      </c>
      <c r="AI190">
        <v>8.0077768173402308</v>
      </c>
      <c r="AJ190">
        <v>8.0593497078009069</v>
      </c>
      <c r="AK190">
        <v>8.1141645583749984</v>
      </c>
      <c r="AL190">
        <v>8.1752309760681605</v>
      </c>
      <c r="AM190">
        <v>8.2444982153481892</v>
      </c>
      <c r="AN190">
        <v>8.3248019507567417</v>
      </c>
      <c r="AO190">
        <v>8.4105704801309695</v>
      </c>
      <c r="AP190">
        <v>8.5020038660159063</v>
      </c>
      <c r="AQ190">
        <v>8.6015268307883392</v>
      </c>
      <c r="AR190">
        <v>8.7109149693309238</v>
      </c>
      <c r="AS190">
        <v>8.8320073670465131</v>
      </c>
      <c r="AT190">
        <v>8.9652650784904182</v>
      </c>
      <c r="AU190">
        <v>9.1037164920629223</v>
      </c>
      <c r="AV190">
        <v>9.2502693409515757</v>
      </c>
      <c r="AW190">
        <v>9.4072369752656737</v>
      </c>
      <c r="AX190">
        <v>9.5773304949471392</v>
      </c>
      <c r="AY190">
        <v>9.7547870714332028</v>
      </c>
      <c r="AZ190">
        <v>9.9397605403164917</v>
      </c>
      <c r="BA190">
        <v>10.132351180048623</v>
      </c>
      <c r="BB190">
        <v>10.333675645371713</v>
      </c>
      <c r="BC190">
        <v>10.54530365873816</v>
      </c>
      <c r="BD190">
        <v>10.753633092058786</v>
      </c>
      <c r="BE190">
        <v>10.966746749430314</v>
      </c>
      <c r="BF190">
        <v>11.190870173438856</v>
      </c>
      <c r="BG190">
        <v>11.432903269126323</v>
      </c>
      <c r="BH190">
        <v>11.698385957412118</v>
      </c>
      <c r="BI190">
        <v>11.949763826093884</v>
      </c>
      <c r="BJ190">
        <v>12.215985905296984</v>
      </c>
      <c r="BK190">
        <v>12.50094627485287</v>
      </c>
      <c r="BL190">
        <v>12.808831164496256</v>
      </c>
      <c r="BM190">
        <v>13.143387566349441</v>
      </c>
    </row>
    <row r="191" spans="1:65" x14ac:dyDescent="0.2">
      <c r="A191" t="s">
        <v>632</v>
      </c>
      <c r="B191" t="s">
        <v>633</v>
      </c>
      <c r="C191" t="s">
        <v>260</v>
      </c>
      <c r="D191" t="s">
        <v>261</v>
      </c>
      <c r="E191">
        <v>6.4711111674598794</v>
      </c>
      <c r="F191">
        <v>6.5623587455115375</v>
      </c>
      <c r="G191">
        <v>6.6364036293550628</v>
      </c>
      <c r="H191">
        <v>6.6888102802395641</v>
      </c>
      <c r="I191">
        <v>6.712624757028463</v>
      </c>
      <c r="J191">
        <v>6.7061533203854298</v>
      </c>
      <c r="K191">
        <v>6.7376450330389099</v>
      </c>
      <c r="L191">
        <v>6.7351255428639689</v>
      </c>
      <c r="M191">
        <v>6.7113032059470026</v>
      </c>
      <c r="N191">
        <v>6.6808612137781598</v>
      </c>
      <c r="O191">
        <v>6.6516478860458959</v>
      </c>
      <c r="P191">
        <v>6.6886787316339262</v>
      </c>
      <c r="Q191">
        <v>6.7169257970363718</v>
      </c>
      <c r="R191">
        <v>6.7355260229444731</v>
      </c>
      <c r="S191">
        <v>6.7423306303590795</v>
      </c>
      <c r="T191">
        <v>6.7370798954664313</v>
      </c>
      <c r="U191">
        <v>6.7629597557973211</v>
      </c>
      <c r="V191">
        <v>6.7746015373373742</v>
      </c>
      <c r="W191">
        <v>6.7727870602599394</v>
      </c>
      <c r="X191">
        <v>6.7568538406107876</v>
      </c>
      <c r="Y191">
        <v>6.7279610531873573</v>
      </c>
      <c r="Z191">
        <v>6.7460441381471075</v>
      </c>
      <c r="AA191">
        <v>6.7474242442919037</v>
      </c>
      <c r="AB191">
        <v>6.7402799960385025</v>
      </c>
      <c r="AC191">
        <v>6.7336550588343371</v>
      </c>
      <c r="AD191">
        <v>6.7327775205862919</v>
      </c>
      <c r="AE191">
        <v>6.7938157733453979</v>
      </c>
      <c r="AF191">
        <v>6.8545753513808467</v>
      </c>
      <c r="AG191">
        <v>6.9148200558195425</v>
      </c>
      <c r="AH191">
        <v>6.9736804183413037</v>
      </c>
      <c r="AI191">
        <v>7.031576995543479</v>
      </c>
      <c r="AJ191">
        <v>7.1147228982130608</v>
      </c>
      <c r="AK191">
        <v>7.1960654229715688</v>
      </c>
      <c r="AL191">
        <v>7.2791096780136177</v>
      </c>
      <c r="AM191">
        <v>7.3682845224564506</v>
      </c>
      <c r="AN191">
        <v>7.4657840016926613</v>
      </c>
      <c r="AO191">
        <v>7.5722249268800237</v>
      </c>
      <c r="AP191">
        <v>7.6817251074964981</v>
      </c>
      <c r="AQ191">
        <v>7.7928714114323769</v>
      </c>
      <c r="AR191">
        <v>7.9030243056758058</v>
      </c>
      <c r="AS191">
        <v>8.0114556104434929</v>
      </c>
      <c r="AT191">
        <v>8.1754093913100423</v>
      </c>
      <c r="AU191">
        <v>8.334095242463297</v>
      </c>
      <c r="AV191">
        <v>8.4880782084842483</v>
      </c>
      <c r="AW191">
        <v>8.6375661213860297</v>
      </c>
      <c r="AX191">
        <v>8.7838231040491941</v>
      </c>
      <c r="AY191">
        <v>8.9695089301205115</v>
      </c>
      <c r="AZ191">
        <v>9.158525979325681</v>
      </c>
      <c r="BA191">
        <v>9.3527954176879611</v>
      </c>
      <c r="BB191">
        <v>9.5528593748093407</v>
      </c>
      <c r="BC191">
        <v>9.7593498570006911</v>
      </c>
      <c r="BD191">
        <v>10.012182414641954</v>
      </c>
      <c r="BE191">
        <v>10.283564364886471</v>
      </c>
      <c r="BF191">
        <v>10.586257745569748</v>
      </c>
      <c r="BG191">
        <v>10.935957705235788</v>
      </c>
      <c r="BH191">
        <v>11.341223030004462</v>
      </c>
      <c r="BI191">
        <v>11.566386640619251</v>
      </c>
      <c r="BJ191">
        <v>11.86570490143243</v>
      </c>
      <c r="BK191">
        <v>12.232711409427068</v>
      </c>
      <c r="BL191">
        <v>12.649922234816088</v>
      </c>
      <c r="BM191">
        <v>13.104418099482215</v>
      </c>
    </row>
    <row r="192" spans="1:65" x14ac:dyDescent="0.2">
      <c r="A192" t="s">
        <v>634</v>
      </c>
      <c r="B192" t="s">
        <v>635</v>
      </c>
      <c r="C192" t="s">
        <v>260</v>
      </c>
      <c r="D192" t="s">
        <v>261</v>
      </c>
      <c r="E192">
        <v>6.1981500884053533</v>
      </c>
      <c r="F192">
        <v>6.1877574957544139</v>
      </c>
      <c r="G192">
        <v>6.1727439538309445</v>
      </c>
      <c r="H192">
        <v>6.1470570080345999</v>
      </c>
      <c r="I192">
        <v>6.1014013706169514</v>
      </c>
      <c r="J192">
        <v>6.0339905315123614</v>
      </c>
      <c r="K192">
        <v>6.0131363953385124</v>
      </c>
      <c r="L192">
        <v>5.9649157515558882</v>
      </c>
      <c r="M192">
        <v>5.9061251246730073</v>
      </c>
      <c r="N192">
        <v>5.8573200941169103</v>
      </c>
      <c r="O192">
        <v>5.8284615105425219</v>
      </c>
      <c r="P192">
        <v>5.8601883204666949</v>
      </c>
      <c r="Q192">
        <v>5.8946291149014982</v>
      </c>
      <c r="R192">
        <v>5.9262288201908442</v>
      </c>
      <c r="S192">
        <v>5.9478121657082692</v>
      </c>
      <c r="T192">
        <v>5.9566709827465738</v>
      </c>
      <c r="U192">
        <v>5.9973551433894334</v>
      </c>
      <c r="V192">
        <v>6.0219411426334659</v>
      </c>
      <c r="W192">
        <v>6.0290051841902041</v>
      </c>
      <c r="X192">
        <v>6.016090915317915</v>
      </c>
      <c r="Y192">
        <v>5.9838263265188472</v>
      </c>
      <c r="Z192">
        <v>5.9634754185252836</v>
      </c>
      <c r="AA192">
        <v>5.9209597494251724</v>
      </c>
      <c r="AB192">
        <v>5.865877983355114</v>
      </c>
      <c r="AC192">
        <v>5.8092527656168302</v>
      </c>
      <c r="AD192">
        <v>5.7569576959083575</v>
      </c>
      <c r="AE192">
        <v>5.7463584588987269</v>
      </c>
      <c r="AF192">
        <v>5.7341561217155101</v>
      </c>
      <c r="AG192">
        <v>5.7139021382328838</v>
      </c>
      <c r="AH192">
        <v>5.6763056313061577</v>
      </c>
      <c r="AI192">
        <v>5.6192919674150907</v>
      </c>
      <c r="AJ192">
        <v>5.5890149801522062</v>
      </c>
      <c r="AK192">
        <v>5.5386556667840763</v>
      </c>
      <c r="AL192">
        <v>5.48199861733492</v>
      </c>
      <c r="AM192">
        <v>5.435780050684043</v>
      </c>
      <c r="AN192">
        <v>5.4083922380994238</v>
      </c>
      <c r="AO192">
        <v>5.4448956565497388</v>
      </c>
      <c r="AP192">
        <v>5.4892951249923785</v>
      </c>
      <c r="AQ192">
        <v>5.5357719489846362</v>
      </c>
      <c r="AR192">
        <v>5.5767875074366033</v>
      </c>
      <c r="AS192">
        <v>5.6098336439708394</v>
      </c>
      <c r="AT192">
        <v>5.6758973284424119</v>
      </c>
      <c r="AU192">
        <v>5.731734232501176</v>
      </c>
      <c r="AV192">
        <v>5.7806801582353851</v>
      </c>
      <c r="AW192">
        <v>5.8268507197301878</v>
      </c>
      <c r="AX192">
        <v>5.8734652291905967</v>
      </c>
      <c r="AY192">
        <v>6.0421597230021602</v>
      </c>
      <c r="AZ192">
        <v>6.2068945294989142</v>
      </c>
      <c r="BA192">
        <v>6.3613387119558347</v>
      </c>
      <c r="BB192">
        <v>6.5143933038804027</v>
      </c>
      <c r="BC192">
        <v>6.6864995728922949</v>
      </c>
      <c r="BD192">
        <v>6.788240063224757</v>
      </c>
      <c r="BE192">
        <v>6.8997561148009066</v>
      </c>
      <c r="BF192">
        <v>7.0209042107909765</v>
      </c>
      <c r="BG192">
        <v>7.1511819547139419</v>
      </c>
      <c r="BH192">
        <v>7.2915734091423587</v>
      </c>
      <c r="BI192">
        <v>7.5225894533821922</v>
      </c>
      <c r="BJ192">
        <v>7.7633541636365724</v>
      </c>
      <c r="BK192">
        <v>8.0147345312309994</v>
      </c>
      <c r="BL192">
        <v>8.2776335957496503</v>
      </c>
      <c r="BM192">
        <v>8.5523946184967752</v>
      </c>
    </row>
    <row r="193" spans="1:65" x14ac:dyDescent="0.2">
      <c r="A193" t="s">
        <v>636</v>
      </c>
      <c r="B193" t="s">
        <v>637</v>
      </c>
      <c r="C193" t="s">
        <v>260</v>
      </c>
      <c r="D193" t="s">
        <v>261</v>
      </c>
    </row>
    <row r="194" spans="1:65" x14ac:dyDescent="0.2">
      <c r="A194" t="s">
        <v>638</v>
      </c>
      <c r="B194" t="s">
        <v>639</v>
      </c>
      <c r="C194" t="s">
        <v>260</v>
      </c>
      <c r="D194" t="s">
        <v>261</v>
      </c>
      <c r="E194">
        <v>4.8749166083800297</v>
      </c>
      <c r="F194">
        <v>4.8773859984237449</v>
      </c>
      <c r="G194">
        <v>4.8801674071698313</v>
      </c>
      <c r="H194">
        <v>4.8684014823812305</v>
      </c>
      <c r="I194">
        <v>4.8271743915572811</v>
      </c>
      <c r="J194">
        <v>4.7499094483631623</v>
      </c>
      <c r="K194">
        <v>4.7992020263020576</v>
      </c>
      <c r="L194">
        <v>4.8175279864061418</v>
      </c>
      <c r="M194">
        <v>4.8077596764746273</v>
      </c>
      <c r="N194">
        <v>4.7747113845404821</v>
      </c>
      <c r="O194">
        <v>4.720741974805363</v>
      </c>
      <c r="P194">
        <v>4.7750819004825962</v>
      </c>
      <c r="Q194">
        <v>4.8056194743853702</v>
      </c>
      <c r="R194">
        <v>4.8141743634944412</v>
      </c>
      <c r="S194">
        <v>4.8021910805431052</v>
      </c>
      <c r="T194">
        <v>4.7717900075988062</v>
      </c>
      <c r="U194">
        <v>4.8350036637578304</v>
      </c>
      <c r="V194">
        <v>4.8787354431472423</v>
      </c>
      <c r="W194">
        <v>4.9049600070389809</v>
      </c>
      <c r="X194">
        <v>4.915811427022823</v>
      </c>
      <c r="Y194">
        <v>4.9132801851412662</v>
      </c>
      <c r="Z194">
        <v>4.9725063980817685</v>
      </c>
      <c r="AA194">
        <v>5.0160964214422021</v>
      </c>
      <c r="AB194">
        <v>5.0458305795920877</v>
      </c>
      <c r="AC194">
        <v>5.0628710498174714</v>
      </c>
      <c r="AD194">
        <v>5.0690738566776989</v>
      </c>
      <c r="AE194">
        <v>5.122054185820919</v>
      </c>
      <c r="AF194">
        <v>5.1579669180980412</v>
      </c>
      <c r="AG194">
        <v>5.1787821611206306</v>
      </c>
      <c r="AH194">
        <v>5.1853798077662692</v>
      </c>
      <c r="AI194">
        <v>5.1801437720477157</v>
      </c>
      <c r="AJ194">
        <v>5.2320404628876007</v>
      </c>
      <c r="AK194">
        <v>5.2672038053649874</v>
      </c>
      <c r="AL194">
        <v>5.2871531983253472</v>
      </c>
      <c r="AM194">
        <v>5.2936515395844621</v>
      </c>
      <c r="AN194">
        <v>5.2888066754400551</v>
      </c>
      <c r="AO194">
        <v>5.3332738312503167</v>
      </c>
      <c r="AP194">
        <v>5.362294329880875</v>
      </c>
      <c r="AQ194">
        <v>5.3785242985448392</v>
      </c>
      <c r="AR194">
        <v>5.3854620885593771</v>
      </c>
      <c r="AS194">
        <v>5.3860056479072256</v>
      </c>
      <c r="AT194">
        <v>5.4382844481297594</v>
      </c>
      <c r="AU194">
        <v>5.47917369644028</v>
      </c>
      <c r="AV194">
        <v>5.5078740895806968</v>
      </c>
      <c r="AW194">
        <v>5.5227981345550772</v>
      </c>
      <c r="AX194">
        <v>5.5246168818037589</v>
      </c>
      <c r="AY194">
        <v>5.5745060638442538</v>
      </c>
      <c r="AZ194">
        <v>5.61391716149366</v>
      </c>
      <c r="BA194">
        <v>5.6441135992077118</v>
      </c>
      <c r="BB194">
        <v>5.6663818520969977</v>
      </c>
      <c r="BC194">
        <v>5.6830624139647945</v>
      </c>
      <c r="BD194">
        <v>5.633313042815125</v>
      </c>
      <c r="BE194">
        <v>5.570579701698902</v>
      </c>
      <c r="BF194">
        <v>5.5063380000936011</v>
      </c>
      <c r="BG194">
        <v>5.453660404489753</v>
      </c>
      <c r="BH194">
        <v>5.4200995822384588</v>
      </c>
      <c r="BI194">
        <v>5.5019795250344377</v>
      </c>
      <c r="BJ194">
        <v>5.5871198019251018</v>
      </c>
      <c r="BK194">
        <v>5.6722701132384152</v>
      </c>
      <c r="BL194">
        <v>5.7527152955908072</v>
      </c>
      <c r="BM194">
        <v>5.8280627559523568</v>
      </c>
    </row>
    <row r="195" spans="1:65" x14ac:dyDescent="0.2">
      <c r="A195" t="s">
        <v>640</v>
      </c>
      <c r="B195" t="s">
        <v>641</v>
      </c>
      <c r="C195" t="s">
        <v>260</v>
      </c>
      <c r="D195" t="s">
        <v>261</v>
      </c>
      <c r="E195">
        <v>9.3737472072684724</v>
      </c>
      <c r="F195">
        <v>9.6929584526403474</v>
      </c>
      <c r="G195">
        <v>10.019048163990545</v>
      </c>
      <c r="H195">
        <v>10.349374981747133</v>
      </c>
      <c r="I195">
        <v>10.682533198529008</v>
      </c>
      <c r="J195">
        <v>11.01990818445068</v>
      </c>
      <c r="K195">
        <v>11.368587542739602</v>
      </c>
      <c r="L195">
        <v>11.700845583013248</v>
      </c>
      <c r="M195">
        <v>12.027517356734368</v>
      </c>
      <c r="N195">
        <v>12.362773282834496</v>
      </c>
      <c r="O195">
        <v>12.713675289667181</v>
      </c>
      <c r="P195">
        <v>13.088986087740185</v>
      </c>
      <c r="Q195">
        <v>13.453034091145993</v>
      </c>
      <c r="R195">
        <v>13.803763083253232</v>
      </c>
      <c r="S195">
        <v>14.13940425296297</v>
      </c>
      <c r="T195">
        <v>14.458769393619567</v>
      </c>
      <c r="U195">
        <v>14.787091829084931</v>
      </c>
      <c r="V195">
        <v>15.112296575015405</v>
      </c>
      <c r="W195">
        <v>15.387576282796415</v>
      </c>
      <c r="X195">
        <v>15.53619805052066</v>
      </c>
      <c r="Y195">
        <v>15.521458329210358</v>
      </c>
      <c r="Z195">
        <v>15.353109354331465</v>
      </c>
      <c r="AA195">
        <v>15.02494551755332</v>
      </c>
      <c r="AB195">
        <v>14.638620563927034</v>
      </c>
      <c r="AC195">
        <v>14.332720833650288</v>
      </c>
      <c r="AD195">
        <v>14.180080909971421</v>
      </c>
      <c r="AE195">
        <v>14.286506097029239</v>
      </c>
      <c r="AF195">
        <v>14.504837265796629</v>
      </c>
      <c r="AG195">
        <v>14.789737763753937</v>
      </c>
      <c r="AH195">
        <v>15.075187026576481</v>
      </c>
      <c r="AI195">
        <v>15.32485440763341</v>
      </c>
      <c r="AJ195">
        <v>15.652399785783608</v>
      </c>
      <c r="AK195">
        <v>15.94115084248685</v>
      </c>
      <c r="AL195">
        <v>16.191349868467839</v>
      </c>
      <c r="AM195">
        <v>16.405067368782365</v>
      </c>
      <c r="AN195">
        <v>16.583817580832864</v>
      </c>
      <c r="AO195">
        <v>16.866086113881167</v>
      </c>
      <c r="AP195">
        <v>17.096185680862384</v>
      </c>
      <c r="AQ195">
        <v>17.283247386361861</v>
      </c>
      <c r="AR195">
        <v>17.439748598170965</v>
      </c>
      <c r="AS195">
        <v>17.574036009015149</v>
      </c>
      <c r="AT195">
        <v>17.857241564366753</v>
      </c>
      <c r="AU195">
        <v>18.134400836346344</v>
      </c>
      <c r="AV195">
        <v>18.37700689807502</v>
      </c>
      <c r="AW195">
        <v>18.537832901287508</v>
      </c>
      <c r="AX195">
        <v>18.598696497389653</v>
      </c>
      <c r="AY195">
        <v>18.660353881253116</v>
      </c>
      <c r="AZ195">
        <v>18.627905770808248</v>
      </c>
      <c r="BA195">
        <v>18.584639783650847</v>
      </c>
      <c r="BB195">
        <v>18.649243545489746</v>
      </c>
      <c r="BC195">
        <v>18.893014831090532</v>
      </c>
      <c r="BD195">
        <v>19.388830265923971</v>
      </c>
      <c r="BE195">
        <v>20.043749758271709</v>
      </c>
      <c r="BF195">
        <v>20.835250314545405</v>
      </c>
      <c r="BG195">
        <v>21.717434831696988</v>
      </c>
      <c r="BH195">
        <v>22.659934366941076</v>
      </c>
      <c r="BI195">
        <v>23.720060795236225</v>
      </c>
      <c r="BJ195">
        <v>24.829797007624883</v>
      </c>
      <c r="BK195">
        <v>25.979298562723024</v>
      </c>
      <c r="BL195">
        <v>27.162694412648552</v>
      </c>
      <c r="BM195">
        <v>28.374688280371334</v>
      </c>
    </row>
    <row r="196" spans="1:65" x14ac:dyDescent="0.2">
      <c r="A196" t="s">
        <v>642</v>
      </c>
      <c r="B196" t="s">
        <v>643</v>
      </c>
      <c r="C196" t="s">
        <v>260</v>
      </c>
      <c r="D196" t="s">
        <v>261</v>
      </c>
      <c r="E196">
        <v>5.4754012381810737</v>
      </c>
      <c r="F196">
        <v>5.5436004398394294</v>
      </c>
      <c r="G196">
        <v>5.5876058788380556</v>
      </c>
      <c r="H196">
        <v>5.6084878332476542</v>
      </c>
      <c r="I196">
        <v>5.6070533322655338</v>
      </c>
      <c r="J196">
        <v>5.5851585538927653</v>
      </c>
      <c r="K196">
        <v>5.643048143478901</v>
      </c>
      <c r="L196">
        <v>5.6741705563284652</v>
      </c>
      <c r="M196">
        <v>5.682580166953934</v>
      </c>
      <c r="N196">
        <v>5.6725645722037852</v>
      </c>
      <c r="O196">
        <v>5.6476785909551195</v>
      </c>
      <c r="P196">
        <v>5.7056979372053878</v>
      </c>
      <c r="Q196">
        <v>5.7422426446873498</v>
      </c>
      <c r="R196">
        <v>5.7588712399777755</v>
      </c>
      <c r="S196">
        <v>5.7566849089705903</v>
      </c>
      <c r="T196">
        <v>5.7375423436750781</v>
      </c>
      <c r="U196">
        <v>5.7725636148969306</v>
      </c>
      <c r="V196">
        <v>5.7846000874267132</v>
      </c>
      <c r="W196">
        <v>5.7786288672997506</v>
      </c>
      <c r="X196">
        <v>5.7597108668862331</v>
      </c>
      <c r="Y196">
        <v>5.7312805328713416</v>
      </c>
      <c r="Z196">
        <v>5.7780286712940399</v>
      </c>
      <c r="AA196">
        <v>5.8054587220334586</v>
      </c>
      <c r="AB196">
        <v>5.8148087897049239</v>
      </c>
      <c r="AC196">
        <v>5.8067705015048405</v>
      </c>
      <c r="AD196">
        <v>5.7827395727726723</v>
      </c>
      <c r="AE196">
        <v>5.8154321427537212</v>
      </c>
      <c r="AF196">
        <v>5.8266963784709613</v>
      </c>
      <c r="AG196">
        <v>5.8197333492847383</v>
      </c>
      <c r="AH196">
        <v>5.7977058756336755</v>
      </c>
      <c r="AI196">
        <v>5.7632982216880944</v>
      </c>
      <c r="AJ196">
        <v>5.7663346860763136</v>
      </c>
      <c r="AK196">
        <v>5.7523767293891925</v>
      </c>
      <c r="AL196">
        <v>5.7253355021019967</v>
      </c>
      <c r="AM196">
        <v>5.6889002791841605</v>
      </c>
      <c r="AN196">
        <v>5.6459406068449685</v>
      </c>
      <c r="AO196">
        <v>5.641925789235561</v>
      </c>
      <c r="AP196">
        <v>5.6203147772771569</v>
      </c>
      <c r="AQ196">
        <v>5.5834559952701355</v>
      </c>
      <c r="AR196">
        <v>5.5333502802695067</v>
      </c>
      <c r="AS196">
        <v>5.4721675689068983</v>
      </c>
      <c r="AT196">
        <v>5.458114843446868</v>
      </c>
      <c r="AU196">
        <v>5.4268388674644781</v>
      </c>
      <c r="AV196">
        <v>5.382178523420305</v>
      </c>
      <c r="AW196">
        <v>5.3279292358278934</v>
      </c>
      <c r="AX196">
        <v>5.2669724684359709</v>
      </c>
      <c r="AY196">
        <v>5.2723499611411793</v>
      </c>
      <c r="AZ196">
        <v>5.265178783382404</v>
      </c>
      <c r="BA196">
        <v>5.246650333701151</v>
      </c>
      <c r="BB196">
        <v>5.2173899640346235</v>
      </c>
      <c r="BC196">
        <v>5.1789778332047085</v>
      </c>
      <c r="BD196">
        <v>5.1827623417985134</v>
      </c>
      <c r="BE196">
        <v>5.1737582520802334</v>
      </c>
      <c r="BF196">
        <v>5.1558617054918408</v>
      </c>
      <c r="BG196">
        <v>5.1331411498000676</v>
      </c>
      <c r="BH196">
        <v>5.1085984185460633</v>
      </c>
      <c r="BI196">
        <v>5.128299035895159</v>
      </c>
      <c r="BJ196">
        <v>5.1409858775902828</v>
      </c>
      <c r="BK196">
        <v>5.1478541728614484</v>
      </c>
      <c r="BL196">
        <v>5.1494268618256003</v>
      </c>
      <c r="BM196">
        <v>5.1471008685884314</v>
      </c>
    </row>
    <row r="197" spans="1:65" x14ac:dyDescent="0.2">
      <c r="A197" t="s">
        <v>644</v>
      </c>
      <c r="B197" t="s">
        <v>645</v>
      </c>
      <c r="C197" t="s">
        <v>260</v>
      </c>
      <c r="D197" t="s">
        <v>261</v>
      </c>
      <c r="E197">
        <v>10.377817718864675</v>
      </c>
      <c r="F197">
        <v>10.335551921157823</v>
      </c>
      <c r="G197">
        <v>10.292809151988379</v>
      </c>
      <c r="H197">
        <v>10.273826949201963</v>
      </c>
      <c r="I197">
        <v>10.292999503510886</v>
      </c>
      <c r="J197">
        <v>10.347580468306276</v>
      </c>
      <c r="K197">
        <v>10.519499867422223</v>
      </c>
      <c r="L197">
        <v>10.731557772792895</v>
      </c>
      <c r="M197">
        <v>11.004660192879278</v>
      </c>
      <c r="N197">
        <v>11.342409647592543</v>
      </c>
      <c r="O197">
        <v>11.735350954512921</v>
      </c>
      <c r="P197">
        <v>11.589368341762617</v>
      </c>
      <c r="Q197">
        <v>11.414130450689521</v>
      </c>
      <c r="R197">
        <v>11.219047945169084</v>
      </c>
      <c r="S197">
        <v>11.009684004096286</v>
      </c>
      <c r="T197">
        <v>10.790020361263323</v>
      </c>
      <c r="U197">
        <v>11.172789571071252</v>
      </c>
      <c r="V197">
        <v>11.604575348144799</v>
      </c>
      <c r="W197">
        <v>12.094975995923686</v>
      </c>
      <c r="X197">
        <v>12.646211648148837</v>
      </c>
      <c r="Y197">
        <v>13.253033194658748</v>
      </c>
      <c r="Z197">
        <v>13.443032485241616</v>
      </c>
      <c r="AA197">
        <v>13.649608024981157</v>
      </c>
      <c r="AB197">
        <v>13.884266989935485</v>
      </c>
      <c r="AC197">
        <v>14.134054679877254</v>
      </c>
      <c r="AD197">
        <v>14.378769149551488</v>
      </c>
      <c r="AE197">
        <v>14.595704676106951</v>
      </c>
      <c r="AF197">
        <v>14.817058475151004</v>
      </c>
      <c r="AG197">
        <v>15.077069316561026</v>
      </c>
      <c r="AH197">
        <v>15.376729742367049</v>
      </c>
      <c r="AI197">
        <v>15.688864738060484</v>
      </c>
      <c r="AJ197">
        <v>15.82631220600531</v>
      </c>
      <c r="AK197">
        <v>15.953303977133066</v>
      </c>
      <c r="AL197">
        <v>16.08045562259516</v>
      </c>
      <c r="AM197">
        <v>16.227120249451691</v>
      </c>
      <c r="AN197">
        <v>16.412939393362887</v>
      </c>
      <c r="AO197">
        <v>16.557258723986582</v>
      </c>
      <c r="AP197">
        <v>16.729980653334383</v>
      </c>
      <c r="AQ197">
        <v>16.938247029857905</v>
      </c>
      <c r="AR197">
        <v>17.18433037959754</v>
      </c>
      <c r="AS197">
        <v>17.468450490344523</v>
      </c>
      <c r="AT197">
        <v>17.719170307870023</v>
      </c>
      <c r="AU197">
        <v>17.953101033537568</v>
      </c>
      <c r="AV197">
        <v>18.170270292977762</v>
      </c>
      <c r="AW197">
        <v>18.380142063791308</v>
      </c>
      <c r="AX197">
        <v>18.598094757448706</v>
      </c>
      <c r="AY197">
        <v>18.877389399119508</v>
      </c>
      <c r="AZ197">
        <v>19.126468405524282</v>
      </c>
      <c r="BA197">
        <v>19.344236085344914</v>
      </c>
      <c r="BB197">
        <v>19.552821833078312</v>
      </c>
      <c r="BC197">
        <v>19.790511708487813</v>
      </c>
      <c r="BD197">
        <v>20.59919011028364</v>
      </c>
      <c r="BE197">
        <v>21.515816605254908</v>
      </c>
      <c r="BF197">
        <v>22.510054311919145</v>
      </c>
      <c r="BG197">
        <v>23.527542299693934</v>
      </c>
      <c r="BH197">
        <v>24.532761939157972</v>
      </c>
      <c r="BI197">
        <v>25.914910113777744</v>
      </c>
      <c r="BJ197">
        <v>27.373505802366964</v>
      </c>
      <c r="BK197">
        <v>28.958163782604728</v>
      </c>
      <c r="BL197">
        <v>30.75646234556131</v>
      </c>
      <c r="BM197">
        <v>32.840179140905619</v>
      </c>
    </row>
    <row r="198" spans="1:65" x14ac:dyDescent="0.2">
      <c r="A198" t="s">
        <v>646</v>
      </c>
      <c r="B198" t="s">
        <v>647</v>
      </c>
      <c r="C198" t="s">
        <v>260</v>
      </c>
      <c r="D198" t="s">
        <v>261</v>
      </c>
      <c r="E198">
        <v>5.4326488053552806</v>
      </c>
      <c r="F198">
        <v>5.450214090035189</v>
      </c>
      <c r="G198">
        <v>5.4354440989826047</v>
      </c>
      <c r="H198">
        <v>5.4009852766868347</v>
      </c>
      <c r="I198">
        <v>5.3652609562538602</v>
      </c>
      <c r="J198">
        <v>5.3384308232707225</v>
      </c>
      <c r="K198">
        <v>5.4488887405458826</v>
      </c>
      <c r="L198">
        <v>5.568407080772511</v>
      </c>
      <c r="M198">
        <v>5.6758231129786765</v>
      </c>
      <c r="N198">
        <v>5.7390993638289096</v>
      </c>
      <c r="O198">
        <v>5.7423289790884677</v>
      </c>
      <c r="P198">
        <v>5.7971283489695606</v>
      </c>
      <c r="Q198">
        <v>5.7937031167965634</v>
      </c>
      <c r="R198">
        <v>5.7551949688634059</v>
      </c>
      <c r="S198">
        <v>5.7153952240044648</v>
      </c>
      <c r="T198">
        <v>5.6930905373260288</v>
      </c>
      <c r="U198">
        <v>5.7577153819948341</v>
      </c>
      <c r="V198">
        <v>5.8299287239624471</v>
      </c>
      <c r="W198">
        <v>5.8963543701738068</v>
      </c>
      <c r="X198">
        <v>5.9385457183110706</v>
      </c>
      <c r="Y198">
        <v>5.9495709397098935</v>
      </c>
      <c r="Z198">
        <v>5.9908755850922022</v>
      </c>
      <c r="AA198">
        <v>6.0062144523957191</v>
      </c>
      <c r="AB198">
        <v>6.0047166474234608</v>
      </c>
      <c r="AC198">
        <v>5.9993990771324528</v>
      </c>
      <c r="AD198">
        <v>6.0002702857597425</v>
      </c>
      <c r="AE198">
        <v>6.051419330560754</v>
      </c>
      <c r="AF198">
        <v>6.1038282201715592</v>
      </c>
      <c r="AG198">
        <v>6.1631282849129363</v>
      </c>
      <c r="AH198">
        <v>6.236766273854653</v>
      </c>
      <c r="AI198">
        <v>6.3313822153729644</v>
      </c>
      <c r="AJ198">
        <v>6.5192669497142264</v>
      </c>
      <c r="AK198">
        <v>6.7341436893354967</v>
      </c>
      <c r="AL198">
        <v>6.9730758090124443</v>
      </c>
      <c r="AM198">
        <v>7.2284966670176782</v>
      </c>
      <c r="AN198">
        <v>7.4976229295120351</v>
      </c>
      <c r="AO198">
        <v>7.7101708771945043</v>
      </c>
      <c r="AP198">
        <v>7.9067390896776084</v>
      </c>
      <c r="AQ198">
        <v>8.1082494046085642</v>
      </c>
      <c r="AR198">
        <v>8.3487952850932494</v>
      </c>
      <c r="AS198">
        <v>8.6475074652657931</v>
      </c>
      <c r="AT198">
        <v>9.0789781260357731</v>
      </c>
      <c r="AU198">
        <v>9.5426751135142229</v>
      </c>
      <c r="AV198">
        <v>10.017383498847876</v>
      </c>
      <c r="AW198">
        <v>10.478592130283152</v>
      </c>
      <c r="AX198">
        <v>10.914913729530781</v>
      </c>
      <c r="AY198">
        <v>11.368058633053096</v>
      </c>
      <c r="AZ198">
        <v>11.775352878924732</v>
      </c>
      <c r="BA198">
        <v>12.138322195691966</v>
      </c>
      <c r="BB198">
        <v>12.466037264758828</v>
      </c>
      <c r="BC198">
        <v>12.764849626683</v>
      </c>
      <c r="BD198">
        <v>13.154763665836096</v>
      </c>
      <c r="BE198">
        <v>13.540046219688936</v>
      </c>
      <c r="BF198">
        <v>13.861223110965007</v>
      </c>
      <c r="BG198">
        <v>14.030353278074651</v>
      </c>
      <c r="BH198">
        <v>14.013715973979105</v>
      </c>
      <c r="BI198">
        <v>13.885909603604107</v>
      </c>
      <c r="BJ198">
        <v>13.581305349175171</v>
      </c>
      <c r="BK198">
        <v>13.247337460323527</v>
      </c>
      <c r="BL198">
        <v>13.085893045416034</v>
      </c>
      <c r="BM198">
        <v>13.202872637839159</v>
      </c>
    </row>
    <row r="199" spans="1:65" x14ac:dyDescent="0.2">
      <c r="A199" t="s">
        <v>648</v>
      </c>
      <c r="B199" t="s">
        <v>649</v>
      </c>
      <c r="C199" t="s">
        <v>260</v>
      </c>
      <c r="D199" t="s">
        <v>261</v>
      </c>
      <c r="E199">
        <v>12.806760967685745</v>
      </c>
      <c r="F199">
        <v>13.021133978954715</v>
      </c>
      <c r="G199">
        <v>13.206257054396684</v>
      </c>
      <c r="H199">
        <v>13.386822693049869</v>
      </c>
      <c r="I199">
        <v>13.596308463679357</v>
      </c>
      <c r="J199">
        <v>13.853332560100281</v>
      </c>
      <c r="K199">
        <v>14.21573603052437</v>
      </c>
      <c r="L199">
        <v>14.602307833913239</v>
      </c>
      <c r="M199">
        <v>15.003269075426287</v>
      </c>
      <c r="N199">
        <v>15.401655208471029</v>
      </c>
      <c r="O199">
        <v>15.787500301694147</v>
      </c>
      <c r="P199">
        <v>16.05174149567053</v>
      </c>
      <c r="Q199">
        <v>16.298109912337701</v>
      </c>
      <c r="R199">
        <v>16.537430876892049</v>
      </c>
      <c r="S199">
        <v>16.781802795964559</v>
      </c>
      <c r="T199">
        <v>17.037564229961397</v>
      </c>
      <c r="U199">
        <v>17.342671062108895</v>
      </c>
      <c r="V199">
        <v>17.652446341418962</v>
      </c>
      <c r="W199">
        <v>17.949699663233567</v>
      </c>
      <c r="X199">
        <v>18.205106357019286</v>
      </c>
      <c r="Y199">
        <v>18.4044986609766</v>
      </c>
      <c r="Z199">
        <v>18.573309357345451</v>
      </c>
      <c r="AA199">
        <v>18.672462990979948</v>
      </c>
      <c r="AB199">
        <v>18.74622955340676</v>
      </c>
      <c r="AC199">
        <v>18.853102105950722</v>
      </c>
      <c r="AD199">
        <v>19.025574348140161</v>
      </c>
      <c r="AE199">
        <v>19.326743504663309</v>
      </c>
      <c r="AF199">
        <v>19.667764033177065</v>
      </c>
      <c r="AG199">
        <v>20.035566684695954</v>
      </c>
      <c r="AH199">
        <v>20.41015705549135</v>
      </c>
      <c r="AI199">
        <v>20.783647704719201</v>
      </c>
      <c r="AJ199">
        <v>21.097744196558814</v>
      </c>
      <c r="AK199">
        <v>21.400855797190729</v>
      </c>
      <c r="AL199">
        <v>21.700032774759226</v>
      </c>
      <c r="AM199">
        <v>22.006674555520071</v>
      </c>
      <c r="AN199">
        <v>22.331745330683216</v>
      </c>
      <c r="AO199">
        <v>22.640069424650001</v>
      </c>
      <c r="AP199">
        <v>22.963126284938902</v>
      </c>
      <c r="AQ199">
        <v>23.305093198269919</v>
      </c>
      <c r="AR199">
        <v>23.662214576395847</v>
      </c>
      <c r="AS199">
        <v>24.029903773068948</v>
      </c>
      <c r="AT199">
        <v>24.355197180088567</v>
      </c>
      <c r="AU199">
        <v>24.670664495459796</v>
      </c>
      <c r="AV199">
        <v>24.975765664810893</v>
      </c>
      <c r="AW199">
        <v>25.265334213242056</v>
      </c>
      <c r="AX199">
        <v>25.540444160251841</v>
      </c>
      <c r="AY199">
        <v>26.013457608561367</v>
      </c>
      <c r="AZ199">
        <v>26.474774461780328</v>
      </c>
      <c r="BA199">
        <v>26.954318729039901</v>
      </c>
      <c r="BB199">
        <v>27.493310481269916</v>
      </c>
      <c r="BC199">
        <v>28.119171610584925</v>
      </c>
      <c r="BD199">
        <v>28.783464783376587</v>
      </c>
      <c r="BE199">
        <v>29.504171655935142</v>
      </c>
      <c r="BF199">
        <v>30.272320899483919</v>
      </c>
      <c r="BG199">
        <v>31.065052405768235</v>
      </c>
      <c r="BH199">
        <v>31.867272082273455</v>
      </c>
      <c r="BI199">
        <v>32.575597760918889</v>
      </c>
      <c r="BJ199">
        <v>33.280785702488089</v>
      </c>
      <c r="BK199">
        <v>33.990496133850854</v>
      </c>
      <c r="BL199">
        <v>34.720087760896853</v>
      </c>
      <c r="BM199">
        <v>35.485325477446104</v>
      </c>
    </row>
    <row r="200" spans="1:65" x14ac:dyDescent="0.2">
      <c r="A200" t="s">
        <v>650</v>
      </c>
      <c r="B200" t="s">
        <v>651</v>
      </c>
      <c r="C200" t="s">
        <v>260</v>
      </c>
      <c r="D200" t="s">
        <v>261</v>
      </c>
      <c r="E200">
        <v>6.5463635317363433</v>
      </c>
      <c r="F200">
        <v>6.6088747836725732</v>
      </c>
      <c r="G200">
        <v>6.6692730047514761</v>
      </c>
      <c r="H200">
        <v>6.7279785910821301</v>
      </c>
      <c r="I200">
        <v>6.7858274226198754</v>
      </c>
      <c r="J200">
        <v>6.8416296903002314</v>
      </c>
      <c r="K200">
        <v>6.8657817109144537</v>
      </c>
      <c r="L200">
        <v>6.8810510536989682</v>
      </c>
      <c r="M200">
        <v>6.8931273657848067</v>
      </c>
      <c r="N200">
        <v>6.9068060262656221</v>
      </c>
      <c r="O200">
        <v>6.9243175581339367</v>
      </c>
      <c r="P200">
        <v>6.9379940433130241</v>
      </c>
      <c r="Q200">
        <v>6.9497848696952955</v>
      </c>
      <c r="R200">
        <v>6.961897521090088</v>
      </c>
      <c r="S200">
        <v>6.9753489052477304</v>
      </c>
      <c r="T200">
        <v>6.9909669014929472</v>
      </c>
      <c r="U200">
        <v>7.0160146936686916</v>
      </c>
      <c r="V200">
        <v>7.0388949650341566</v>
      </c>
      <c r="W200">
        <v>7.0619133734805413</v>
      </c>
      <c r="X200">
        <v>7.08767682039832</v>
      </c>
      <c r="Y200">
        <v>7.1176322870795135</v>
      </c>
      <c r="Z200">
        <v>7.1422898712520357</v>
      </c>
      <c r="AA200">
        <v>7.1624332541661593</v>
      </c>
      <c r="AB200">
        <v>7.1827189794398523</v>
      </c>
      <c r="AC200">
        <v>7.2076058217731509</v>
      </c>
      <c r="AD200">
        <v>7.240458363883107</v>
      </c>
      <c r="AE200">
        <v>7.2803406939879496</v>
      </c>
      <c r="AF200">
        <v>7.3160518360038687</v>
      </c>
      <c r="AG200">
        <v>7.3510488227265958</v>
      </c>
      <c r="AH200">
        <v>7.3896900626873609</v>
      </c>
      <c r="AI200">
        <v>7.4337144035870555</v>
      </c>
      <c r="AJ200">
        <v>7.5193339261093302</v>
      </c>
      <c r="AK200">
        <v>7.6044966836381844</v>
      </c>
      <c r="AL200">
        <v>7.6766648701822993</v>
      </c>
      <c r="AM200">
        <v>7.7182329078061729</v>
      </c>
      <c r="AN200">
        <v>7.7230761185212025</v>
      </c>
      <c r="AO200">
        <v>7.7295195034102235</v>
      </c>
      <c r="AP200">
        <v>7.7020622536601371</v>
      </c>
      <c r="AQ200">
        <v>7.6603267962482819</v>
      </c>
      <c r="AR200">
        <v>7.6295492429327938</v>
      </c>
      <c r="AS200">
        <v>7.6232925980900683</v>
      </c>
      <c r="AT200">
        <v>7.6670373669747587</v>
      </c>
      <c r="AU200">
        <v>7.7266945924177541</v>
      </c>
      <c r="AV200">
        <v>7.7957095768471181</v>
      </c>
      <c r="AW200">
        <v>7.864664152330592</v>
      </c>
      <c r="AX200">
        <v>7.9307556062475664</v>
      </c>
      <c r="AY200">
        <v>8.0257562756158318</v>
      </c>
      <c r="AZ200">
        <v>8.1195973057749793</v>
      </c>
      <c r="BA200">
        <v>8.2171547326047225</v>
      </c>
      <c r="BB200">
        <v>8.3239208873905266</v>
      </c>
      <c r="BC200">
        <v>8.4438659907074154</v>
      </c>
      <c r="BD200">
        <v>8.5700174511919904</v>
      </c>
      <c r="BE200">
        <v>8.702702406991305</v>
      </c>
      <c r="BF200">
        <v>8.8508150518255189</v>
      </c>
      <c r="BG200">
        <v>9.0258194592388605</v>
      </c>
      <c r="BH200">
        <v>9.2346377148083558</v>
      </c>
      <c r="BI200">
        <v>9.4759868771087366</v>
      </c>
      <c r="BJ200">
        <v>9.7432655196378732</v>
      </c>
      <c r="BK200">
        <v>10.026952099329348</v>
      </c>
      <c r="BL200">
        <v>10.312832286048414</v>
      </c>
      <c r="BM200">
        <v>10.593238356639933</v>
      </c>
    </row>
    <row r="201" spans="1:65" x14ac:dyDescent="0.2">
      <c r="A201" t="s">
        <v>652</v>
      </c>
      <c r="B201" t="s">
        <v>653</v>
      </c>
      <c r="C201" t="s">
        <v>260</v>
      </c>
      <c r="D201" t="s">
        <v>261</v>
      </c>
      <c r="AI201">
        <v>4.3127297532876039</v>
      </c>
      <c r="AJ201">
        <v>4.3126647654328245</v>
      </c>
      <c r="AK201">
        <v>4.3058706616916353</v>
      </c>
      <c r="AL201">
        <v>4.3015679726828777</v>
      </c>
      <c r="AM201">
        <v>4.3070672911203989</v>
      </c>
      <c r="AN201">
        <v>4.3272115110366558</v>
      </c>
      <c r="AO201">
        <v>4.3588677735860895</v>
      </c>
      <c r="AP201">
        <v>4.3967781828477861</v>
      </c>
      <c r="AQ201">
        <v>4.4423147227048894</v>
      </c>
      <c r="AR201">
        <v>4.4958948864640869</v>
      </c>
      <c r="AS201">
        <v>4.5578846413560541</v>
      </c>
      <c r="AT201">
        <v>4.6333351036991797</v>
      </c>
      <c r="AU201">
        <v>4.7053295485516529</v>
      </c>
      <c r="AV201">
        <v>4.7702603469427221</v>
      </c>
      <c r="AW201">
        <v>4.8216058685275405</v>
      </c>
      <c r="AX201">
        <v>4.8570044019156509</v>
      </c>
      <c r="AY201">
        <v>4.8978207951131827</v>
      </c>
      <c r="AZ201">
        <v>4.9245139637865076</v>
      </c>
      <c r="BA201">
        <v>4.9451052836714426</v>
      </c>
      <c r="BB201">
        <v>4.9723608196549716</v>
      </c>
      <c r="BC201">
        <v>5.0111723063302689</v>
      </c>
      <c r="BD201">
        <v>5.0662349993516624</v>
      </c>
      <c r="BE201">
        <v>5.1267602340022878</v>
      </c>
      <c r="BF201">
        <v>5.1873885577295464</v>
      </c>
      <c r="BG201">
        <v>5.2408322193473591</v>
      </c>
      <c r="BH201">
        <v>5.2843345328389804</v>
      </c>
      <c r="BI201">
        <v>5.3268467406748243</v>
      </c>
      <c r="BJ201">
        <v>5.3676322836007122</v>
      </c>
      <c r="BK201">
        <v>5.4097570837198665</v>
      </c>
      <c r="BL201">
        <v>5.4547582386902471</v>
      </c>
      <c r="BM201">
        <v>5.5046901386818581</v>
      </c>
    </row>
    <row r="202" spans="1:65" x14ac:dyDescent="0.2">
      <c r="A202" t="s">
        <v>654</v>
      </c>
      <c r="B202" t="s">
        <v>655</v>
      </c>
      <c r="C202" t="s">
        <v>260</v>
      </c>
      <c r="D202" t="s">
        <v>261</v>
      </c>
      <c r="E202">
        <v>4.8884697274974638</v>
      </c>
      <c r="F202">
        <v>4.9467736122790322</v>
      </c>
      <c r="G202">
        <v>5.0248770694521223</v>
      </c>
      <c r="H202">
        <v>5.0960948792015097</v>
      </c>
      <c r="I202">
        <v>5.1326041590201239</v>
      </c>
      <c r="J202">
        <v>5.1239172964679716</v>
      </c>
      <c r="K202">
        <v>5.1523400670418331</v>
      </c>
      <c r="L202">
        <v>5.1483342333695257</v>
      </c>
      <c r="M202">
        <v>5.1281861648430072</v>
      </c>
      <c r="N202">
        <v>5.1050271164826668</v>
      </c>
      <c r="O202">
        <v>5.0885305063719413</v>
      </c>
      <c r="P202">
        <v>5.1264024768429719</v>
      </c>
      <c r="Q202">
        <v>5.1617164325373102</v>
      </c>
      <c r="R202">
        <v>5.1886800025042819</v>
      </c>
      <c r="S202">
        <v>5.2136511511511507</v>
      </c>
      <c r="T202">
        <v>5.2401753375918805</v>
      </c>
      <c r="U202">
        <v>5.2667558329618069</v>
      </c>
      <c r="V202">
        <v>5.2752818924850899</v>
      </c>
      <c r="W202">
        <v>5.2679940909123042</v>
      </c>
      <c r="X202">
        <v>5.2451633618545346</v>
      </c>
      <c r="Y202">
        <v>5.2161626363944062</v>
      </c>
      <c r="Z202">
        <v>5.2898867922550075</v>
      </c>
      <c r="AA202">
        <v>5.3541300257679252</v>
      </c>
      <c r="AB202">
        <v>5.4071893720373385</v>
      </c>
      <c r="AC202">
        <v>5.4424119150203829</v>
      </c>
      <c r="AD202">
        <v>5.4602223324063495</v>
      </c>
      <c r="AE202">
        <v>5.5455388025197463</v>
      </c>
      <c r="AF202">
        <v>5.6161361048596108</v>
      </c>
      <c r="AG202">
        <v>5.671227262371823</v>
      </c>
      <c r="AH202">
        <v>5.7048248162417989</v>
      </c>
      <c r="AI202">
        <v>5.7230978221663369</v>
      </c>
      <c r="AJ202">
        <v>5.7581032386811728</v>
      </c>
      <c r="AK202">
        <v>5.7733143017586412</v>
      </c>
      <c r="AL202">
        <v>5.7699924443436563</v>
      </c>
      <c r="AM202">
        <v>5.7571630996853207</v>
      </c>
      <c r="AN202">
        <v>5.7441723431777323</v>
      </c>
      <c r="AO202">
        <v>5.8219289182411327</v>
      </c>
      <c r="AP202">
        <v>5.8935225338863058</v>
      </c>
      <c r="AQ202">
        <v>5.9523493118177502</v>
      </c>
      <c r="AR202">
        <v>5.9936372405382663</v>
      </c>
      <c r="AS202">
        <v>6.0174722754963383</v>
      </c>
      <c r="AT202">
        <v>6.0997406839562052</v>
      </c>
      <c r="AU202">
        <v>6.1758811052368792</v>
      </c>
      <c r="AV202">
        <v>6.2526162439048587</v>
      </c>
      <c r="AW202">
        <v>6.3369896946721589</v>
      </c>
      <c r="AX202">
        <v>6.4322346045786336</v>
      </c>
      <c r="AY202">
        <v>6.5450575444661787</v>
      </c>
      <c r="AZ202">
        <v>6.6633526991614467</v>
      </c>
      <c r="BA202">
        <v>6.7846928612285549</v>
      </c>
      <c r="BB202">
        <v>6.9023751851309729</v>
      </c>
      <c r="BC202">
        <v>7.0083550695325902</v>
      </c>
      <c r="BD202">
        <v>7.0674537766811385</v>
      </c>
      <c r="BE202">
        <v>7.1001569977490684</v>
      </c>
      <c r="BF202">
        <v>7.1154310977676767</v>
      </c>
      <c r="BG202">
        <v>7.1182700140709469</v>
      </c>
      <c r="BH202">
        <v>7.1076189806183825</v>
      </c>
      <c r="BI202">
        <v>7.2445949774778677</v>
      </c>
      <c r="BJ202">
        <v>7.376373283729416</v>
      </c>
      <c r="BK202">
        <v>7.5088772811119124</v>
      </c>
      <c r="BL202">
        <v>7.6511704241167822</v>
      </c>
      <c r="BM202">
        <v>7.8050921503376056</v>
      </c>
    </row>
    <row r="203" spans="1:65" x14ac:dyDescent="0.2">
      <c r="A203" t="s">
        <v>656</v>
      </c>
      <c r="B203" t="s">
        <v>657</v>
      </c>
      <c r="C203" t="s">
        <v>260</v>
      </c>
      <c r="D203" t="s">
        <v>261</v>
      </c>
      <c r="E203">
        <v>13.996668160966259</v>
      </c>
      <c r="F203">
        <v>14.183539294325048</v>
      </c>
      <c r="G203">
        <v>14.341254396217085</v>
      </c>
      <c r="H203">
        <v>14.482993158177822</v>
      </c>
      <c r="I203">
        <v>14.625883738313863</v>
      </c>
      <c r="J203">
        <v>14.779928706808747</v>
      </c>
      <c r="K203">
        <v>15.014280644491862</v>
      </c>
      <c r="L203">
        <v>15.242783896742139</v>
      </c>
      <c r="M203">
        <v>15.468428425608746</v>
      </c>
      <c r="N203">
        <v>15.69070353078776</v>
      </c>
      <c r="O203">
        <v>15.902783564552971</v>
      </c>
      <c r="P203">
        <v>16.145856668609262</v>
      </c>
      <c r="Q203">
        <v>16.373395578080746</v>
      </c>
      <c r="R203">
        <v>16.582363527032935</v>
      </c>
      <c r="S203">
        <v>16.777196307144184</v>
      </c>
      <c r="T203">
        <v>16.958414477323718</v>
      </c>
      <c r="U203">
        <v>17.228626081489534</v>
      </c>
      <c r="V203">
        <v>17.484988429402335</v>
      </c>
      <c r="W203">
        <v>17.706768922605498</v>
      </c>
      <c r="X203">
        <v>17.855843771308972</v>
      </c>
      <c r="Y203">
        <v>17.917746046324428</v>
      </c>
      <c r="Z203">
        <v>17.92665826160108</v>
      </c>
      <c r="AA203">
        <v>17.844046337376341</v>
      </c>
      <c r="AB203">
        <v>17.731661754784092</v>
      </c>
      <c r="AC203">
        <v>17.667896124017325</v>
      </c>
      <c r="AD203">
        <v>17.695883218488266</v>
      </c>
      <c r="AE203">
        <v>17.869362557046589</v>
      </c>
      <c r="AF203">
        <v>18.102449635283278</v>
      </c>
      <c r="AG203">
        <v>18.377433393844544</v>
      </c>
      <c r="AH203">
        <v>18.663022217619954</v>
      </c>
      <c r="AI203">
        <v>18.942275244382362</v>
      </c>
      <c r="AJ203">
        <v>19.250464567317206</v>
      </c>
      <c r="AK203">
        <v>19.546216994895861</v>
      </c>
      <c r="AL203">
        <v>19.823398406303813</v>
      </c>
      <c r="AM203">
        <v>20.070513490991154</v>
      </c>
      <c r="AN203">
        <v>20.284209199506272</v>
      </c>
      <c r="AO203">
        <v>20.528315274698141</v>
      </c>
      <c r="AP203">
        <v>20.729061838365325</v>
      </c>
      <c r="AQ203">
        <v>20.907663608459242</v>
      </c>
      <c r="AR203">
        <v>21.093677843819748</v>
      </c>
      <c r="AS203">
        <v>21.30348854538251</v>
      </c>
      <c r="AT203">
        <v>21.562203427969798</v>
      </c>
      <c r="AU203">
        <v>21.841150785625796</v>
      </c>
      <c r="AV203">
        <v>22.12964392503801</v>
      </c>
      <c r="AW203">
        <v>22.400449701068013</v>
      </c>
      <c r="AX203">
        <v>22.648828193671768</v>
      </c>
      <c r="AY203">
        <v>22.941669839230617</v>
      </c>
      <c r="AZ203">
        <v>23.205788811159493</v>
      </c>
      <c r="BA203">
        <v>23.475223814007254</v>
      </c>
      <c r="BB203">
        <v>23.810390814175513</v>
      </c>
      <c r="BC203">
        <v>24.245039021494115</v>
      </c>
      <c r="BD203">
        <v>24.747274186466878</v>
      </c>
      <c r="BE203">
        <v>25.332780035917743</v>
      </c>
      <c r="BF203">
        <v>25.977302500828809</v>
      </c>
      <c r="BG203">
        <v>26.638201759934759</v>
      </c>
      <c r="BH203">
        <v>27.294529007619765</v>
      </c>
      <c r="BI203">
        <v>27.932546496243042</v>
      </c>
      <c r="BJ203">
        <v>28.559560637153844</v>
      </c>
      <c r="BK203">
        <v>29.183304254412146</v>
      </c>
      <c r="BL203">
        <v>29.820287602759862</v>
      </c>
      <c r="BM203">
        <v>30.491308819493028</v>
      </c>
    </row>
    <row r="204" spans="1:65" x14ac:dyDescent="0.2">
      <c r="A204" t="s">
        <v>658</v>
      </c>
      <c r="B204" t="s">
        <v>659</v>
      </c>
      <c r="C204" t="s">
        <v>260</v>
      </c>
      <c r="D204" t="s">
        <v>261</v>
      </c>
      <c r="E204">
        <v>5.2116414656112244</v>
      </c>
      <c r="F204">
        <v>5.2177712367198641</v>
      </c>
      <c r="G204">
        <v>5.2641030821379662</v>
      </c>
      <c r="H204">
        <v>5.3137017910119768</v>
      </c>
      <c r="I204">
        <v>5.3459862163728884</v>
      </c>
      <c r="J204">
        <v>5.3293825511758444</v>
      </c>
      <c r="K204">
        <v>5.3026331706923671</v>
      </c>
      <c r="L204">
        <v>5.2648993732726073</v>
      </c>
      <c r="M204">
        <v>5.253364408691076</v>
      </c>
      <c r="N204">
        <v>5.2719543654398144</v>
      </c>
      <c r="O204">
        <v>5.3123903123903125</v>
      </c>
      <c r="P204">
        <v>5.2443786185539247</v>
      </c>
      <c r="Q204">
        <v>5.134670671185134</v>
      </c>
      <c r="R204">
        <v>5.0157554991280939</v>
      </c>
      <c r="S204">
        <v>4.9149476264114611</v>
      </c>
      <c r="T204">
        <v>4.8446719767879811</v>
      </c>
      <c r="U204">
        <v>5.0046835273651817</v>
      </c>
      <c r="V204">
        <v>5.1890193654717764</v>
      </c>
      <c r="W204">
        <v>5.3637660485021392</v>
      </c>
      <c r="X204">
        <v>5.48360528546021</v>
      </c>
      <c r="Y204">
        <v>5.5239819419300131</v>
      </c>
      <c r="Z204">
        <v>5.4920236206592632</v>
      </c>
      <c r="AA204">
        <v>5.3576523549365431</v>
      </c>
      <c r="AB204">
        <v>5.1257664366513547</v>
      </c>
      <c r="AC204">
        <v>4.893986252629742</v>
      </c>
      <c r="AD204">
        <v>4.7191346234475304</v>
      </c>
      <c r="AE204">
        <v>4.8157438821915832</v>
      </c>
      <c r="AF204">
        <v>4.97300045583646</v>
      </c>
      <c r="AG204">
        <v>5.1514944375138851</v>
      </c>
      <c r="AH204">
        <v>5.3004949131606836</v>
      </c>
      <c r="AI204">
        <v>5.4024057843281268</v>
      </c>
      <c r="AJ204">
        <v>5.463439629152222</v>
      </c>
      <c r="AK204">
        <v>5.4973349347274878</v>
      </c>
      <c r="AL204">
        <v>5.5273946787480677</v>
      </c>
      <c r="AM204">
        <v>5.5910446861722969</v>
      </c>
      <c r="AN204">
        <v>5.6785264135506264</v>
      </c>
      <c r="AO204">
        <v>5.860358093046667</v>
      </c>
      <c r="AP204">
        <v>6.0706037611349393</v>
      </c>
      <c r="AQ204">
        <v>6.2884465208039346</v>
      </c>
      <c r="AR204">
        <v>6.4865514570367795</v>
      </c>
      <c r="AS204">
        <v>6.6713921548225992</v>
      </c>
      <c r="AT204">
        <v>6.8274288611445595</v>
      </c>
      <c r="AU204">
        <v>6.9638966217509122</v>
      </c>
      <c r="AV204">
        <v>7.1051111057611287</v>
      </c>
      <c r="AW204">
        <v>7.271367848438107</v>
      </c>
      <c r="AX204">
        <v>7.484361811601743</v>
      </c>
      <c r="AY204">
        <v>7.8159348482259805</v>
      </c>
      <c r="AZ204">
        <v>8.194929577464789</v>
      </c>
      <c r="BA204">
        <v>8.5951078300426413</v>
      </c>
      <c r="BB204">
        <v>8.9808599167822472</v>
      </c>
      <c r="BC204">
        <v>9.3224025062353064</v>
      </c>
      <c r="BD204">
        <v>9.5838773648297977</v>
      </c>
      <c r="BE204">
        <v>9.7855917203003138</v>
      </c>
      <c r="BF204">
        <v>9.9542610178398121</v>
      </c>
      <c r="BG204">
        <v>10.170718208523139</v>
      </c>
      <c r="BH204">
        <v>10.48503273097049</v>
      </c>
      <c r="BI204">
        <v>10.900894747626529</v>
      </c>
      <c r="BJ204">
        <v>11.428960204316606</v>
      </c>
      <c r="BK204">
        <v>12.024612298836766</v>
      </c>
      <c r="BL204">
        <v>12.625505145190186</v>
      </c>
      <c r="BM204">
        <v>13.198690182586889</v>
      </c>
    </row>
    <row r="205" spans="1:65" x14ac:dyDescent="0.2">
      <c r="A205" t="s">
        <v>660</v>
      </c>
      <c r="B205" t="s">
        <v>661</v>
      </c>
      <c r="C205" t="s">
        <v>260</v>
      </c>
      <c r="D205" t="s">
        <v>261</v>
      </c>
      <c r="E205">
        <v>5.2777146321133586</v>
      </c>
      <c r="F205">
        <v>4.9653979238754324</v>
      </c>
      <c r="G205">
        <v>4.7059928611685145</v>
      </c>
      <c r="H205">
        <v>4.4654709786753282</v>
      </c>
      <c r="I205">
        <v>4.2667211064893973</v>
      </c>
      <c r="J205">
        <v>4.0917932567617639</v>
      </c>
      <c r="K205">
        <v>3.8766556989791616</v>
      </c>
      <c r="L205">
        <v>3.6782982331066112</v>
      </c>
      <c r="M205">
        <v>3.5044091710758374</v>
      </c>
      <c r="N205">
        <v>3.3518381047671304</v>
      </c>
      <c r="O205">
        <v>3.239600690092455</v>
      </c>
      <c r="P205">
        <v>3.201947257298853</v>
      </c>
      <c r="Q205">
        <v>3.193668755944687</v>
      </c>
      <c r="R205">
        <v>3.2033395340597042</v>
      </c>
      <c r="S205">
        <v>3.240721963090651</v>
      </c>
      <c r="T205">
        <v>3.2904874657045142</v>
      </c>
      <c r="U205">
        <v>3.1373175668477677</v>
      </c>
      <c r="V205">
        <v>2.9646339196701645</v>
      </c>
      <c r="W205">
        <v>2.7792928644763863</v>
      </c>
      <c r="X205">
        <v>2.6048432513609909</v>
      </c>
      <c r="Y205">
        <v>2.4367514582542369</v>
      </c>
      <c r="Z205">
        <v>2.2644399066511083</v>
      </c>
      <c r="AA205">
        <v>2.1309443678750388</v>
      </c>
      <c r="AB205">
        <v>2.0304448541578028</v>
      </c>
      <c r="AC205">
        <v>1.9411425567632645</v>
      </c>
      <c r="AD205">
        <v>1.8630926179057681</v>
      </c>
      <c r="AE205">
        <v>1.849957528329508</v>
      </c>
      <c r="AF205">
        <v>1.8390171040499206</v>
      </c>
      <c r="AG205">
        <v>1.8338055256177759</v>
      </c>
      <c r="AH205">
        <v>1.8391266078846182</v>
      </c>
      <c r="AI205">
        <v>1.8548726191576732</v>
      </c>
      <c r="AJ205">
        <v>1.9074668260332235</v>
      </c>
      <c r="AK205">
        <v>1.9544548818673499</v>
      </c>
      <c r="AL205">
        <v>1.991293357674484</v>
      </c>
      <c r="AM205">
        <v>2.0142400279586057</v>
      </c>
      <c r="AN205">
        <v>2.0194982266887442</v>
      </c>
      <c r="AO205">
        <v>2.0904887979890185</v>
      </c>
      <c r="AP205">
        <v>2.1663401676981953</v>
      </c>
      <c r="AQ205">
        <v>2.2462223652065507</v>
      </c>
      <c r="AR205">
        <v>2.3276143889770071</v>
      </c>
      <c r="AS205">
        <v>2.4057189930327696</v>
      </c>
      <c r="AT205">
        <v>2.2383655637422213</v>
      </c>
      <c r="AU205">
        <v>2.0858366774887496</v>
      </c>
      <c r="AV205">
        <v>1.9452820475104802</v>
      </c>
      <c r="AW205">
        <v>1.8119313841238975</v>
      </c>
      <c r="AX205">
        <v>1.6863763243989554</v>
      </c>
      <c r="AY205">
        <v>1.3986863033158092</v>
      </c>
      <c r="AZ205">
        <v>1.1969040608750743</v>
      </c>
      <c r="BA205">
        <v>1.0424629811383412</v>
      </c>
      <c r="BB205">
        <v>0.92167587943063922</v>
      </c>
      <c r="BC205">
        <v>0.82707957671482624</v>
      </c>
      <c r="BD205">
        <v>0.86812324853327139</v>
      </c>
      <c r="BE205">
        <v>0.92804774146667302</v>
      </c>
      <c r="BF205">
        <v>1.0015516085307108</v>
      </c>
      <c r="BG205">
        <v>1.081959627070042</v>
      </c>
      <c r="BH205">
        <v>1.1669319923567982</v>
      </c>
      <c r="BI205">
        <v>1.2985334200404652</v>
      </c>
      <c r="BJ205">
        <v>1.4451852413061594</v>
      </c>
      <c r="BK205">
        <v>1.6101583921653124</v>
      </c>
      <c r="BL205">
        <v>1.7944679619017194</v>
      </c>
      <c r="BM205">
        <v>1.9949242469893718</v>
      </c>
    </row>
    <row r="206" spans="1:65" x14ac:dyDescent="0.2">
      <c r="A206" t="s">
        <v>662</v>
      </c>
      <c r="B206" t="s">
        <v>663</v>
      </c>
      <c r="C206" t="s">
        <v>260</v>
      </c>
      <c r="D206" t="s">
        <v>261</v>
      </c>
      <c r="E206">
        <v>10.620178186463257</v>
      </c>
      <c r="F206">
        <v>10.944082245793634</v>
      </c>
      <c r="G206">
        <v>11.269964549880282</v>
      </c>
      <c r="H206">
        <v>11.586325879067379</v>
      </c>
      <c r="I206">
        <v>11.877727565814416</v>
      </c>
      <c r="J206">
        <v>12.139117702255696</v>
      </c>
      <c r="K206">
        <v>12.327424025569707</v>
      </c>
      <c r="L206">
        <v>12.470045214343568</v>
      </c>
      <c r="M206">
        <v>12.59336706890441</v>
      </c>
      <c r="N206">
        <v>12.731176543254932</v>
      </c>
      <c r="O206">
        <v>12.903286519285857</v>
      </c>
      <c r="P206">
        <v>13.184722571109827</v>
      </c>
      <c r="Q206">
        <v>13.461046971967688</v>
      </c>
      <c r="R206">
        <v>13.748010245103806</v>
      </c>
      <c r="S206">
        <v>14.069080661100896</v>
      </c>
      <c r="T206">
        <v>14.433516466666486</v>
      </c>
      <c r="U206">
        <v>14.892171626468068</v>
      </c>
      <c r="V206">
        <v>15.408467372071586</v>
      </c>
      <c r="W206">
        <v>15.885444182162139</v>
      </c>
      <c r="X206">
        <v>16.168107312374527</v>
      </c>
      <c r="Y206">
        <v>16.174713783329167</v>
      </c>
      <c r="Z206">
        <v>16.017808305905621</v>
      </c>
      <c r="AA206">
        <v>15.605202060834507</v>
      </c>
      <c r="AB206">
        <v>15.092884661047234</v>
      </c>
      <c r="AC206">
        <v>14.688334845887304</v>
      </c>
      <c r="AD206">
        <v>14.500232578148948</v>
      </c>
      <c r="AE206">
        <v>14.573525111642867</v>
      </c>
      <c r="AF206">
        <v>14.802138196495349</v>
      </c>
      <c r="AG206">
        <v>15.131938877570311</v>
      </c>
      <c r="AH206">
        <v>15.480749301399726</v>
      </c>
      <c r="AI206">
        <v>15.80210866188283</v>
      </c>
      <c r="AJ206">
        <v>16.279642795610801</v>
      </c>
      <c r="AK206">
        <v>16.730348657654773</v>
      </c>
      <c r="AL206">
        <v>17.15455937561714</v>
      </c>
      <c r="AM206">
        <v>17.556992174208915</v>
      </c>
      <c r="AN206">
        <v>17.941335640254238</v>
      </c>
      <c r="AO206">
        <v>18.434540562848873</v>
      </c>
      <c r="AP206">
        <v>18.885189438331686</v>
      </c>
      <c r="AQ206">
        <v>19.302380278075539</v>
      </c>
      <c r="AR206">
        <v>19.696897665429862</v>
      </c>
      <c r="AS206">
        <v>20.070954228306064</v>
      </c>
      <c r="AT206">
        <v>20.600169034679819</v>
      </c>
      <c r="AU206">
        <v>21.110118391301754</v>
      </c>
      <c r="AV206">
        <v>21.557413018068839</v>
      </c>
      <c r="AW206">
        <v>21.88250228384512</v>
      </c>
      <c r="AX206">
        <v>22.061130912227814</v>
      </c>
      <c r="AY206">
        <v>22.324496484778773</v>
      </c>
      <c r="AZ206">
        <v>22.46191981805827</v>
      </c>
      <c r="BA206">
        <v>22.536453568282237</v>
      </c>
      <c r="BB206">
        <v>22.645397404953098</v>
      </c>
      <c r="BC206">
        <v>22.852745797331316</v>
      </c>
      <c r="BD206">
        <v>23.152197568904885</v>
      </c>
      <c r="BE206">
        <v>23.527456709944051</v>
      </c>
      <c r="BF206">
        <v>23.983484615026512</v>
      </c>
      <c r="BG206">
        <v>24.519025404926001</v>
      </c>
      <c r="BH206">
        <v>25.130828840182005</v>
      </c>
      <c r="BI206">
        <v>25.942808659020589</v>
      </c>
      <c r="BJ206">
        <v>26.821732648093249</v>
      </c>
      <c r="BK206">
        <v>27.732653429213212</v>
      </c>
      <c r="BL206">
        <v>28.627690473362872</v>
      </c>
      <c r="BM206">
        <v>29.473349447039649</v>
      </c>
    </row>
    <row r="207" spans="1:65" x14ac:dyDescent="0.2">
      <c r="A207" t="s">
        <v>664</v>
      </c>
      <c r="B207" t="s">
        <v>665</v>
      </c>
      <c r="C207" t="s">
        <v>260</v>
      </c>
      <c r="D207" t="s">
        <v>261</v>
      </c>
      <c r="E207">
        <v>9.5739366772207646</v>
      </c>
      <c r="F207">
        <v>9.7844170648668172</v>
      </c>
      <c r="G207">
        <v>9.9520527577467188</v>
      </c>
      <c r="H207">
        <v>10.097777076898803</v>
      </c>
      <c r="I207">
        <v>10.253780402282068</v>
      </c>
      <c r="J207">
        <v>10.440780173530067</v>
      </c>
      <c r="K207">
        <v>10.664953858229872</v>
      </c>
      <c r="L207">
        <v>10.903607946110927</v>
      </c>
      <c r="M207">
        <v>11.154985623780229</v>
      </c>
      <c r="N207">
        <v>11.414938963466351</v>
      </c>
      <c r="O207">
        <v>11.684372903589852</v>
      </c>
      <c r="P207">
        <v>11.997587078047676</v>
      </c>
      <c r="Q207">
        <v>12.292377660362652</v>
      </c>
      <c r="R207">
        <v>12.589962691973714</v>
      </c>
      <c r="S207">
        <v>12.919898100522223</v>
      </c>
      <c r="T207">
        <v>13.293933313193273</v>
      </c>
      <c r="U207">
        <v>13.72973290223449</v>
      </c>
      <c r="V207">
        <v>14.195813666807563</v>
      </c>
      <c r="W207">
        <v>14.630567097235581</v>
      </c>
      <c r="X207">
        <v>14.943928210898088</v>
      </c>
      <c r="Y207">
        <v>15.093398614655046</v>
      </c>
      <c r="Z207">
        <v>15.128108643257072</v>
      </c>
      <c r="AA207">
        <v>15.024435825173843</v>
      </c>
      <c r="AB207">
        <v>14.847501054900849</v>
      </c>
      <c r="AC207">
        <v>14.68140003682298</v>
      </c>
      <c r="AD207">
        <v>14.576905494620535</v>
      </c>
      <c r="AE207">
        <v>14.622201582586547</v>
      </c>
      <c r="AF207">
        <v>14.681290142124714</v>
      </c>
      <c r="AG207">
        <v>14.799649674058088</v>
      </c>
      <c r="AH207">
        <v>15.040046301711197</v>
      </c>
      <c r="AI207">
        <v>15.430978598141046</v>
      </c>
      <c r="AJ207">
        <v>15.995857826014673</v>
      </c>
      <c r="AK207">
        <v>16.688688306034042</v>
      </c>
      <c r="AL207">
        <v>17.395012152183906</v>
      </c>
      <c r="AM207">
        <v>17.947396848423605</v>
      </c>
      <c r="AN207">
        <v>18.257263223760756</v>
      </c>
      <c r="AO207">
        <v>18.406936544244491</v>
      </c>
      <c r="AP207">
        <v>18.302909889806688</v>
      </c>
      <c r="AQ207">
        <v>18.081304132482057</v>
      </c>
      <c r="AR207">
        <v>17.933290882177815</v>
      </c>
      <c r="AS207">
        <v>17.953054234922234</v>
      </c>
      <c r="AT207">
        <v>18.311071491316056</v>
      </c>
      <c r="AU207">
        <v>18.807838831277575</v>
      </c>
      <c r="AV207">
        <v>19.296653144091106</v>
      </c>
      <c r="AW207">
        <v>19.555116373024177</v>
      </c>
      <c r="AX207">
        <v>19.468546800057236</v>
      </c>
      <c r="AY207">
        <v>19.392703685612826</v>
      </c>
      <c r="AZ207">
        <v>19.072781532430838</v>
      </c>
      <c r="BA207">
        <v>18.666992071493965</v>
      </c>
      <c r="BB207">
        <v>18.356644553786509</v>
      </c>
      <c r="BC207">
        <v>18.211800256039798</v>
      </c>
      <c r="BD207">
        <v>18.266469028787331</v>
      </c>
      <c r="BE207">
        <v>18.424420566678005</v>
      </c>
      <c r="BF207">
        <v>18.685584425314918</v>
      </c>
      <c r="BG207">
        <v>19.040801602362951</v>
      </c>
      <c r="BH207">
        <v>19.482551690824419</v>
      </c>
      <c r="BI207">
        <v>20.172833687995531</v>
      </c>
      <c r="BJ207">
        <v>20.943827726301798</v>
      </c>
      <c r="BK207">
        <v>21.768942784367972</v>
      </c>
      <c r="BL207">
        <v>22.612600013044577</v>
      </c>
      <c r="BM207">
        <v>23.452604144383727</v>
      </c>
    </row>
    <row r="208" spans="1:65" x14ac:dyDescent="0.2">
      <c r="A208" t="s">
        <v>666</v>
      </c>
      <c r="B208" t="s">
        <v>667</v>
      </c>
      <c r="C208" t="s">
        <v>260</v>
      </c>
      <c r="D208" t="s">
        <v>261</v>
      </c>
      <c r="E208">
        <v>6.3691840673583213</v>
      </c>
      <c r="F208">
        <v>6.4768215931678901</v>
      </c>
      <c r="G208">
        <v>6.5553237899826851</v>
      </c>
      <c r="H208">
        <v>6.5989113394292946</v>
      </c>
      <c r="I208">
        <v>6.6000369405052632</v>
      </c>
      <c r="J208">
        <v>6.5560437251185943</v>
      </c>
      <c r="K208">
        <v>6.4560057160488622</v>
      </c>
      <c r="L208">
        <v>6.3195017551476553</v>
      </c>
      <c r="M208">
        <v>6.1617112953522675</v>
      </c>
      <c r="N208">
        <v>5.9975713792939054</v>
      </c>
      <c r="O208">
        <v>5.8352616176886034</v>
      </c>
      <c r="P208">
        <v>5.7514792528977292</v>
      </c>
      <c r="Q208">
        <v>5.656215797257877</v>
      </c>
      <c r="R208">
        <v>5.5493801979540969</v>
      </c>
      <c r="S208">
        <v>5.4302032881870144</v>
      </c>
      <c r="T208">
        <v>5.2996611122162021</v>
      </c>
      <c r="U208">
        <v>5.2283571855083197</v>
      </c>
      <c r="V208">
        <v>5.1460641324246037</v>
      </c>
      <c r="W208">
        <v>5.0501300903445676</v>
      </c>
      <c r="X208">
        <v>4.9364633021318864</v>
      </c>
      <c r="Y208">
        <v>4.8047285809993987</v>
      </c>
      <c r="Z208">
        <v>4.7309360585792257</v>
      </c>
      <c r="AA208">
        <v>4.6394131939342396</v>
      </c>
      <c r="AB208">
        <v>4.5456234846929409</v>
      </c>
      <c r="AC208">
        <v>4.4667059599194836</v>
      </c>
      <c r="AD208">
        <v>4.41103061210723</v>
      </c>
      <c r="AE208">
        <v>4.4127315570524894</v>
      </c>
      <c r="AF208">
        <v>4.4192762299781672</v>
      </c>
      <c r="AG208">
        <v>4.4320554688583567</v>
      </c>
      <c r="AH208">
        <v>4.4533937246954842</v>
      </c>
      <c r="AI208">
        <v>4.4832895879087475</v>
      </c>
      <c r="AJ208">
        <v>4.6994887027700809</v>
      </c>
      <c r="AK208">
        <v>4.8998216058335018</v>
      </c>
      <c r="AL208">
        <v>5.075509592761664</v>
      </c>
      <c r="AM208">
        <v>5.2191259664727161</v>
      </c>
      <c r="AN208">
        <v>5.3280079936160716</v>
      </c>
      <c r="AO208">
        <v>5.6367772760665513</v>
      </c>
      <c r="AP208">
        <v>5.9800925017503159</v>
      </c>
      <c r="AQ208">
        <v>6.3678473154222495</v>
      </c>
      <c r="AR208">
        <v>6.7345147879771581</v>
      </c>
      <c r="AS208">
        <v>7.0011632964689419</v>
      </c>
      <c r="AT208">
        <v>6.6742198963757478</v>
      </c>
      <c r="AU208">
        <v>6.2549369991831822</v>
      </c>
      <c r="AV208">
        <v>5.8061587451854155</v>
      </c>
      <c r="AW208">
        <v>5.397560409094428</v>
      </c>
      <c r="AX208">
        <v>5.0583894246083574</v>
      </c>
      <c r="AY208">
        <v>4.9184673124956548</v>
      </c>
      <c r="AZ208">
        <v>4.8220663491172688</v>
      </c>
      <c r="BA208">
        <v>4.7506052262062477</v>
      </c>
      <c r="BB208">
        <v>4.6799225656408154</v>
      </c>
      <c r="BC208">
        <v>4.6002419557208203</v>
      </c>
      <c r="BD208">
        <v>4.6169049922854084</v>
      </c>
      <c r="BE208">
        <v>4.6268657975712468</v>
      </c>
      <c r="BF208">
        <v>4.6418006293738978</v>
      </c>
      <c r="BG208">
        <v>4.6771587199180518</v>
      </c>
      <c r="BH208">
        <v>4.7407052687667131</v>
      </c>
      <c r="BI208">
        <v>4.8599319476711447</v>
      </c>
      <c r="BJ208">
        <v>4.9983479330571052</v>
      </c>
      <c r="BK208">
        <v>5.1469442795038391</v>
      </c>
      <c r="BL208">
        <v>5.2936249624480674</v>
      </c>
      <c r="BM208">
        <v>5.4337188088611175</v>
      </c>
    </row>
    <row r="209" spans="1:65" x14ac:dyDescent="0.2">
      <c r="A209" t="s">
        <v>668</v>
      </c>
      <c r="B209" t="s">
        <v>669</v>
      </c>
      <c r="C209" t="s">
        <v>260</v>
      </c>
      <c r="D209" t="s">
        <v>261</v>
      </c>
      <c r="E209">
        <v>5.5568006608879346</v>
      </c>
      <c r="F209">
        <v>5.6496502243116087</v>
      </c>
      <c r="G209">
        <v>5.7398448526489974</v>
      </c>
      <c r="H209">
        <v>5.8126604643184212</v>
      </c>
      <c r="I209">
        <v>5.8501537030171917</v>
      </c>
      <c r="J209">
        <v>5.8462247725270462</v>
      </c>
      <c r="K209">
        <v>5.9194103622015515</v>
      </c>
      <c r="L209">
        <v>5.9526846406438176</v>
      </c>
      <c r="M209">
        <v>5.9585599698563545</v>
      </c>
      <c r="N209">
        <v>5.9527987312619066</v>
      </c>
      <c r="O209">
        <v>5.9440331961775756</v>
      </c>
      <c r="P209">
        <v>6.0245850929500575</v>
      </c>
      <c r="Q209">
        <v>6.0935965692974277</v>
      </c>
      <c r="R209">
        <v>6.1477015872692498</v>
      </c>
      <c r="S209">
        <v>6.1824641970194314</v>
      </c>
      <c r="T209">
        <v>6.1975133193927876</v>
      </c>
      <c r="U209">
        <v>6.2665728440375865</v>
      </c>
      <c r="V209">
        <v>6.3108817148326448</v>
      </c>
      <c r="W209">
        <v>6.335300793732995</v>
      </c>
      <c r="X209">
        <v>6.3454339804132012</v>
      </c>
      <c r="Y209">
        <v>6.3455107931752748</v>
      </c>
      <c r="Z209">
        <v>6.3999873096185302</v>
      </c>
      <c r="AA209">
        <v>6.4354490401080531</v>
      </c>
      <c r="AB209">
        <v>6.4537299035965363</v>
      </c>
      <c r="AC209">
        <v>6.4569552831865078</v>
      </c>
      <c r="AD209">
        <v>6.4480311665377865</v>
      </c>
      <c r="AE209">
        <v>6.5002469747258775</v>
      </c>
      <c r="AF209">
        <v>6.533634624274625</v>
      </c>
      <c r="AG209">
        <v>6.5513439662759829</v>
      </c>
      <c r="AH209">
        <v>6.5568583415576782</v>
      </c>
      <c r="AI209">
        <v>6.55345561519876</v>
      </c>
      <c r="AJ209">
        <v>6.6274254349169626</v>
      </c>
      <c r="AK209">
        <v>6.6867236957673102</v>
      </c>
      <c r="AL209">
        <v>6.7331963430391548</v>
      </c>
      <c r="AM209">
        <v>6.7689061821343062</v>
      </c>
      <c r="AN209">
        <v>6.7966345640972126</v>
      </c>
      <c r="AO209">
        <v>6.8841363505457247</v>
      </c>
      <c r="AP209">
        <v>6.9570585165434036</v>
      </c>
      <c r="AQ209">
        <v>7.0188902002165072</v>
      </c>
      <c r="AR209">
        <v>7.0737136878952471</v>
      </c>
      <c r="AS209">
        <v>7.1248386248044682</v>
      </c>
      <c r="AT209">
        <v>7.2203917821561729</v>
      </c>
      <c r="AU209">
        <v>7.305608692092167</v>
      </c>
      <c r="AV209">
        <v>7.3803465900202854</v>
      </c>
      <c r="AW209">
        <v>7.4436800318687659</v>
      </c>
      <c r="AX209">
        <v>7.4969863030566986</v>
      </c>
      <c r="AY209">
        <v>7.5839246990588842</v>
      </c>
      <c r="AZ209">
        <v>7.6590473987088732</v>
      </c>
      <c r="BA209">
        <v>7.7246818132327304</v>
      </c>
      <c r="BB209">
        <v>7.7820826367658444</v>
      </c>
      <c r="BC209">
        <v>7.8340424342862844</v>
      </c>
      <c r="BD209">
        <v>7.9298282020156847</v>
      </c>
      <c r="BE209">
        <v>8.0150384485301789</v>
      </c>
      <c r="BF209">
        <v>8.1015523108176577</v>
      </c>
      <c r="BG209">
        <v>8.2030461591205537</v>
      </c>
      <c r="BH209">
        <v>8.3273274395915884</v>
      </c>
      <c r="BI209">
        <v>8.5014088601289259</v>
      </c>
      <c r="BJ209">
        <v>8.6882558804163601</v>
      </c>
      <c r="BK209">
        <v>8.8838957626242809</v>
      </c>
      <c r="BL209">
        <v>9.0817799043853746</v>
      </c>
      <c r="BM209">
        <v>9.2799651523640296</v>
      </c>
    </row>
    <row r="210" spans="1:65" x14ac:dyDescent="0.2">
      <c r="A210" t="s">
        <v>670</v>
      </c>
      <c r="B210" t="s">
        <v>671</v>
      </c>
      <c r="C210" t="s">
        <v>260</v>
      </c>
      <c r="D210" t="s">
        <v>261</v>
      </c>
      <c r="E210">
        <v>6.8036432705956775</v>
      </c>
      <c r="F210">
        <v>6.82478476111846</v>
      </c>
      <c r="G210">
        <v>6.8242137793128519</v>
      </c>
      <c r="H210">
        <v>6.8082084051986627</v>
      </c>
      <c r="I210">
        <v>6.7823582474748081</v>
      </c>
      <c r="J210">
        <v>6.7505422416722363</v>
      </c>
      <c r="K210">
        <v>6.7377352860542219</v>
      </c>
      <c r="L210">
        <v>6.7101828728094031</v>
      </c>
      <c r="M210">
        <v>6.672069954185214</v>
      </c>
      <c r="N210">
        <v>6.6259151795371798</v>
      </c>
      <c r="O210">
        <v>6.5733080719040586</v>
      </c>
      <c r="P210">
        <v>6.4994266252559205</v>
      </c>
      <c r="Q210">
        <v>6.4212856310401811</v>
      </c>
      <c r="R210">
        <v>6.3448096656604429</v>
      </c>
      <c r="S210">
        <v>6.2716780422763545</v>
      </c>
      <c r="T210">
        <v>6.2027412391008436</v>
      </c>
      <c r="U210">
        <v>6.0845879308075714</v>
      </c>
      <c r="V210">
        <v>5.9672032211697932</v>
      </c>
      <c r="W210">
        <v>5.8565025234101995</v>
      </c>
      <c r="X210">
        <v>5.756400383640857</v>
      </c>
      <c r="Y210">
        <v>5.6689202937064778</v>
      </c>
      <c r="Z210">
        <v>5.4625360939977785</v>
      </c>
      <c r="AA210">
        <v>5.2677689392837879</v>
      </c>
      <c r="AB210">
        <v>5.0873423636747654</v>
      </c>
      <c r="AC210">
        <v>4.9194937170128483</v>
      </c>
      <c r="AD210">
        <v>4.7604063136505452</v>
      </c>
      <c r="AE210">
        <v>4.7684155092956502</v>
      </c>
      <c r="AF210">
        <v>4.8055624085439925</v>
      </c>
      <c r="AG210">
        <v>4.8778035342696517</v>
      </c>
      <c r="AH210">
        <v>4.9807875874277583</v>
      </c>
      <c r="AI210">
        <v>5.1055262132584014</v>
      </c>
      <c r="AJ210">
        <v>5.1708199694607169</v>
      </c>
      <c r="AK210">
        <v>5.2206970036415301</v>
      </c>
      <c r="AL210">
        <v>5.2542038549400374</v>
      </c>
      <c r="AM210">
        <v>5.2686534105672651</v>
      </c>
      <c r="AN210">
        <v>5.2634376355441201</v>
      </c>
      <c r="AO210">
        <v>5.2165720748916931</v>
      </c>
      <c r="AP210">
        <v>5.1697155355987858</v>
      </c>
      <c r="AQ210">
        <v>5.1352395618216491</v>
      </c>
      <c r="AR210">
        <v>5.1173002905274299</v>
      </c>
      <c r="AS210">
        <v>5.1102931936180465</v>
      </c>
      <c r="AT210">
        <v>5.0114167308610078</v>
      </c>
      <c r="AU210">
        <v>4.9167830039461995</v>
      </c>
      <c r="AV210">
        <v>4.8295721997164121</v>
      </c>
      <c r="AW210">
        <v>4.7536938929471955</v>
      </c>
      <c r="AX210">
        <v>4.6936863667807556</v>
      </c>
      <c r="AY210">
        <v>4.6198684511126977</v>
      </c>
      <c r="AZ210">
        <v>4.5597706966298341</v>
      </c>
      <c r="BA210">
        <v>4.5092528149420001</v>
      </c>
      <c r="BB210">
        <v>4.4602436218500987</v>
      </c>
      <c r="BC210">
        <v>4.410461398665654</v>
      </c>
      <c r="BD210">
        <v>4.3244812261532903</v>
      </c>
      <c r="BE210">
        <v>4.2473354368979663</v>
      </c>
      <c r="BF210">
        <v>4.1962312022522825</v>
      </c>
      <c r="BG210">
        <v>4.1921244588756981</v>
      </c>
      <c r="BH210">
        <v>4.2451718093829687</v>
      </c>
      <c r="BI210">
        <v>4.3524821333233827</v>
      </c>
      <c r="BJ210">
        <v>4.4839679432772552</v>
      </c>
      <c r="BK210">
        <v>4.6258321568637841</v>
      </c>
      <c r="BL210">
        <v>4.7585507834984426</v>
      </c>
      <c r="BM210">
        <v>4.8721458200698811</v>
      </c>
    </row>
    <row r="211" spans="1:65" x14ac:dyDescent="0.2">
      <c r="A211" t="s">
        <v>672</v>
      </c>
      <c r="B211" t="s">
        <v>673</v>
      </c>
      <c r="C211" t="s">
        <v>260</v>
      </c>
      <c r="D211" t="s">
        <v>261</v>
      </c>
      <c r="E211">
        <v>6.2491086984629289</v>
      </c>
      <c r="F211">
        <v>6.2380833675813703</v>
      </c>
      <c r="G211">
        <v>6.2035320950310542</v>
      </c>
      <c r="H211">
        <v>6.1529709467561773</v>
      </c>
      <c r="I211">
        <v>6.093725895343642</v>
      </c>
      <c r="J211">
        <v>6.0303801015783902</v>
      </c>
      <c r="K211">
        <v>6.0223604387775707</v>
      </c>
      <c r="L211">
        <v>6.0020020339925271</v>
      </c>
      <c r="M211">
        <v>5.9733741762198331</v>
      </c>
      <c r="N211">
        <v>5.9402917499256951</v>
      </c>
      <c r="O211">
        <v>5.9056205427831445</v>
      </c>
      <c r="P211">
        <v>5.9240440937627019</v>
      </c>
      <c r="Q211">
        <v>5.9328799580386695</v>
      </c>
      <c r="R211">
        <v>5.9327883703833448</v>
      </c>
      <c r="S211">
        <v>5.9238504917854682</v>
      </c>
      <c r="T211">
        <v>5.9070560707542592</v>
      </c>
      <c r="U211">
        <v>5.9171420833741255</v>
      </c>
      <c r="V211">
        <v>5.9146542671022981</v>
      </c>
      <c r="W211">
        <v>5.9026833304609809</v>
      </c>
      <c r="X211">
        <v>5.8838172350519704</v>
      </c>
      <c r="Y211">
        <v>5.8607520118400478</v>
      </c>
      <c r="Z211">
        <v>5.8565243826504823</v>
      </c>
      <c r="AA211">
        <v>5.8409184842999684</v>
      </c>
      <c r="AB211">
        <v>5.8176991312648783</v>
      </c>
      <c r="AC211">
        <v>5.7907338231997478</v>
      </c>
      <c r="AD211">
        <v>5.7628793041614106</v>
      </c>
      <c r="AE211">
        <v>5.7577163375687679</v>
      </c>
      <c r="AF211">
        <v>5.7437624856981877</v>
      </c>
      <c r="AG211">
        <v>5.7229676717206921</v>
      </c>
      <c r="AH211">
        <v>5.6972306062938793</v>
      </c>
      <c r="AI211">
        <v>5.6687277649314112</v>
      </c>
      <c r="AJ211">
        <v>5.6713646113093414</v>
      </c>
      <c r="AK211">
        <v>5.673547461544592</v>
      </c>
      <c r="AL211">
        <v>5.6781759269653422</v>
      </c>
      <c r="AM211">
        <v>5.6882816283322608</v>
      </c>
      <c r="AN211">
        <v>5.7064925199977115</v>
      </c>
      <c r="AO211">
        <v>5.7324934224498687</v>
      </c>
      <c r="AP211">
        <v>5.7485621430014993</v>
      </c>
      <c r="AQ211">
        <v>5.756989666556394</v>
      </c>
      <c r="AR211">
        <v>5.7599590257952462</v>
      </c>
      <c r="AS211">
        <v>5.759266268848096</v>
      </c>
      <c r="AT211">
        <v>5.7898785046433616</v>
      </c>
      <c r="AU211">
        <v>5.812973994090215</v>
      </c>
      <c r="AV211">
        <v>5.829540587293363</v>
      </c>
      <c r="AW211">
        <v>5.8394756263499259</v>
      </c>
      <c r="AX211">
        <v>5.8437541648691376</v>
      </c>
      <c r="AY211">
        <v>5.902360605904307</v>
      </c>
      <c r="AZ211">
        <v>5.9522016003510707</v>
      </c>
      <c r="BA211">
        <v>5.9961903504328165</v>
      </c>
      <c r="BB211">
        <v>6.0375370549145355</v>
      </c>
      <c r="BC211">
        <v>6.0784235353992626</v>
      </c>
      <c r="BD211">
        <v>6.1210590079028959</v>
      </c>
      <c r="BE211">
        <v>6.1575338187130857</v>
      </c>
      <c r="BF211">
        <v>6.1905000160999881</v>
      </c>
      <c r="BG211">
        <v>6.2224815700470959</v>
      </c>
      <c r="BH211">
        <v>6.2555292051994131</v>
      </c>
      <c r="BI211">
        <v>6.3076154493200418</v>
      </c>
      <c r="BJ211">
        <v>6.3571227154967307</v>
      </c>
      <c r="BK211">
        <v>6.4052184444002496</v>
      </c>
      <c r="BL211">
        <v>6.4523524650071984</v>
      </c>
      <c r="BM211">
        <v>6.4998183282470894</v>
      </c>
    </row>
    <row r="212" spans="1:65" x14ac:dyDescent="0.2">
      <c r="A212" t="s">
        <v>674</v>
      </c>
      <c r="B212" t="s">
        <v>675</v>
      </c>
      <c r="C212" t="s">
        <v>260</v>
      </c>
      <c r="D212" t="s">
        <v>261</v>
      </c>
      <c r="E212">
        <v>4.9052816240168617</v>
      </c>
      <c r="F212">
        <v>4.9244445865129887</v>
      </c>
      <c r="G212">
        <v>4.9250182596284642</v>
      </c>
      <c r="H212">
        <v>4.9072343815216231</v>
      </c>
      <c r="I212">
        <v>4.8693245051846406</v>
      </c>
      <c r="J212">
        <v>4.812814058020952</v>
      </c>
      <c r="K212">
        <v>4.8342972874934507</v>
      </c>
      <c r="L212">
        <v>4.827786732899213</v>
      </c>
      <c r="M212">
        <v>4.7997067085672498</v>
      </c>
      <c r="N212">
        <v>4.756396744768427</v>
      </c>
      <c r="O212">
        <v>4.7030839247467542</v>
      </c>
      <c r="P212">
        <v>4.7508624564885356</v>
      </c>
      <c r="Q212">
        <v>4.7786453799519988</v>
      </c>
      <c r="R212">
        <v>4.789803771793351</v>
      </c>
      <c r="S212">
        <v>4.788340359800439</v>
      </c>
      <c r="T212">
        <v>4.7765118990382769</v>
      </c>
      <c r="U212">
        <v>4.8971075192403646</v>
      </c>
      <c r="V212">
        <v>5.0001115623187111</v>
      </c>
      <c r="W212">
        <v>5.086041645728069</v>
      </c>
      <c r="X212">
        <v>5.1561625955621855</v>
      </c>
      <c r="Y212">
        <v>5.2116343328878463</v>
      </c>
      <c r="Z212">
        <v>5.3203292911740325</v>
      </c>
      <c r="AA212">
        <v>5.4119790186820786</v>
      </c>
      <c r="AB212">
        <v>5.4879020736169526</v>
      </c>
      <c r="AC212">
        <v>5.5501348042687857</v>
      </c>
      <c r="AD212">
        <v>5.5999287857821312</v>
      </c>
      <c r="AE212">
        <v>5.6891220600924459</v>
      </c>
      <c r="AF212">
        <v>5.7622990005994881</v>
      </c>
      <c r="AG212">
        <v>5.8225949911422461</v>
      </c>
      <c r="AH212">
        <v>5.8734068594588589</v>
      </c>
      <c r="AI212">
        <v>5.9169882483491198</v>
      </c>
      <c r="AJ212">
        <v>5.9778252635692191</v>
      </c>
      <c r="AK212">
        <v>6.0249259675126128</v>
      </c>
      <c r="AL212">
        <v>6.0596741831436489</v>
      </c>
      <c r="AM212">
        <v>6.0829470132390089</v>
      </c>
      <c r="AN212">
        <v>6.0958203018416794</v>
      </c>
      <c r="AO212">
        <v>6.1379148943356983</v>
      </c>
      <c r="AP212">
        <v>6.1604893616340224</v>
      </c>
      <c r="AQ212">
        <v>6.167343110646315</v>
      </c>
      <c r="AR212">
        <v>6.1635453515059355</v>
      </c>
      <c r="AS212">
        <v>6.1518896808484582</v>
      </c>
      <c r="AT212">
        <v>6.1607342214856224</v>
      </c>
      <c r="AU212">
        <v>6.1559192015674382</v>
      </c>
      <c r="AV212">
        <v>6.1387429744257922</v>
      </c>
      <c r="AW212">
        <v>6.1098102746902114</v>
      </c>
      <c r="AX212">
        <v>6.0699698323232107</v>
      </c>
      <c r="AY212">
        <v>6.0663501151299499</v>
      </c>
      <c r="AZ212">
        <v>6.0502078477197259</v>
      </c>
      <c r="BA212">
        <v>6.0208360885498555</v>
      </c>
      <c r="BB212">
        <v>5.9759300513719475</v>
      </c>
      <c r="BC212">
        <v>5.9160853969591001</v>
      </c>
      <c r="BD212">
        <v>5.8886245250877156</v>
      </c>
      <c r="BE212">
        <v>5.8450337780689292</v>
      </c>
      <c r="BF212">
        <v>5.7961139966823483</v>
      </c>
      <c r="BG212">
        <v>5.7543028148688267</v>
      </c>
      <c r="BH212">
        <v>5.7261437725692677</v>
      </c>
      <c r="BI212">
        <v>5.723268685849292</v>
      </c>
      <c r="BJ212">
        <v>5.7265194414604839</v>
      </c>
      <c r="BK212">
        <v>5.7314380435055021</v>
      </c>
      <c r="BL212">
        <v>5.7313761970233426</v>
      </c>
      <c r="BM212">
        <v>5.7239972314131444</v>
      </c>
    </row>
    <row r="213" spans="1:65" x14ac:dyDescent="0.2">
      <c r="A213" t="s">
        <v>676</v>
      </c>
      <c r="B213" t="s">
        <v>677</v>
      </c>
      <c r="C213" t="s">
        <v>260</v>
      </c>
      <c r="D213" t="s">
        <v>261</v>
      </c>
      <c r="E213">
        <v>3.7359798095939944</v>
      </c>
      <c r="F213">
        <v>3.9690503193783049</v>
      </c>
      <c r="G213">
        <v>4.2173749433407171</v>
      </c>
      <c r="H213">
        <v>4.4628468833017374</v>
      </c>
      <c r="I213">
        <v>4.6997948966047156</v>
      </c>
      <c r="J213">
        <v>4.9323890390039331</v>
      </c>
      <c r="K213">
        <v>5.0920384114063788</v>
      </c>
      <c r="L213">
        <v>5.2586077281611781</v>
      </c>
      <c r="M213">
        <v>5.4270890873858146</v>
      </c>
      <c r="N213">
        <v>5.5915066941421738</v>
      </c>
      <c r="O213">
        <v>5.750737274009488</v>
      </c>
      <c r="P213">
        <v>5.9023653312837165</v>
      </c>
      <c r="Q213">
        <v>6.0453455180871956</v>
      </c>
      <c r="R213">
        <v>6.1923823250544237</v>
      </c>
      <c r="S213">
        <v>6.3505051710853317</v>
      </c>
      <c r="T213">
        <v>6.5174013319857993</v>
      </c>
      <c r="U213">
        <v>6.634955548821388</v>
      </c>
      <c r="V213">
        <v>6.7372979252892913</v>
      </c>
      <c r="W213">
        <v>6.8201470921689626</v>
      </c>
      <c r="X213">
        <v>6.8818367667089149</v>
      </c>
      <c r="Y213">
        <v>6.9261709109564293</v>
      </c>
      <c r="Z213">
        <v>7.0329637643979455</v>
      </c>
      <c r="AA213">
        <v>7.1441306673392528</v>
      </c>
      <c r="AB213">
        <v>7.2594705298068094</v>
      </c>
      <c r="AC213">
        <v>7.3766018636164485</v>
      </c>
      <c r="AD213">
        <v>7.494733674390611</v>
      </c>
      <c r="AE213">
        <v>7.5378889348258191</v>
      </c>
      <c r="AF213">
        <v>7.5596750758877436</v>
      </c>
      <c r="AG213">
        <v>7.579396668676698</v>
      </c>
      <c r="AH213">
        <v>7.6157289143800373</v>
      </c>
      <c r="AI213">
        <v>7.6758022876096357</v>
      </c>
      <c r="AJ213">
        <v>7.7107618263037594</v>
      </c>
      <c r="AK213">
        <v>7.7580100336355304</v>
      </c>
      <c r="AL213">
        <v>7.815880831455507</v>
      </c>
      <c r="AM213">
        <v>7.895923415042791</v>
      </c>
      <c r="AN213">
        <v>8.021950666874238</v>
      </c>
      <c r="AO213">
        <v>8.180087602823777</v>
      </c>
      <c r="AP213">
        <v>8.3078968053720814</v>
      </c>
      <c r="AQ213">
        <v>8.3895927667130223</v>
      </c>
      <c r="AR213">
        <v>8.4467961737868453</v>
      </c>
      <c r="AS213">
        <v>8.5222994113591763</v>
      </c>
      <c r="AT213">
        <v>8.8250973760895324</v>
      </c>
      <c r="AU213">
        <v>9.1109521096883785</v>
      </c>
      <c r="AV213">
        <v>9.325482242980959</v>
      </c>
      <c r="AW213">
        <v>9.4422825758924329</v>
      </c>
      <c r="AX213">
        <v>9.4897244705638641</v>
      </c>
      <c r="AY213">
        <v>9.4723379541803023</v>
      </c>
      <c r="AZ213">
        <v>9.3761649615397413</v>
      </c>
      <c r="BA213">
        <v>9.2329274978988956</v>
      </c>
      <c r="BB213">
        <v>9.1467199827138579</v>
      </c>
      <c r="BC213">
        <v>9.219668686565484</v>
      </c>
      <c r="BD213">
        <v>9.726771262202643</v>
      </c>
      <c r="BE213">
        <v>10.255252232170175</v>
      </c>
      <c r="BF213">
        <v>10.723924014105494</v>
      </c>
      <c r="BG213">
        <v>11.128522696573222</v>
      </c>
      <c r="BH213">
        <v>11.551541862617931</v>
      </c>
      <c r="BI213">
        <v>12.532985786566716</v>
      </c>
      <c r="BJ213">
        <v>13.703183503312189</v>
      </c>
      <c r="BK213">
        <v>15.032299130154902</v>
      </c>
      <c r="BL213">
        <v>16.463730349703255</v>
      </c>
      <c r="BM213">
        <v>17.958347793112438</v>
      </c>
    </row>
    <row r="214" spans="1:65" x14ac:dyDescent="0.2">
      <c r="A214" t="s">
        <v>678</v>
      </c>
      <c r="B214" t="s">
        <v>679</v>
      </c>
      <c r="C214" t="s">
        <v>260</v>
      </c>
      <c r="D214" t="s">
        <v>261</v>
      </c>
      <c r="E214">
        <v>4.8446877471581651</v>
      </c>
      <c r="F214">
        <v>5.2838639389904376</v>
      </c>
      <c r="G214">
        <v>5.765904285988853</v>
      </c>
      <c r="H214">
        <v>6.2326549491211845</v>
      </c>
      <c r="I214">
        <v>6.5708476873552826</v>
      </c>
      <c r="J214">
        <v>6.7542084761393504</v>
      </c>
      <c r="K214">
        <v>6.8437454025063866</v>
      </c>
      <c r="L214">
        <v>6.8138195777351251</v>
      </c>
      <c r="M214">
        <v>6.7264855368011549</v>
      </c>
      <c r="N214">
        <v>6.6394973679741902</v>
      </c>
      <c r="O214">
        <v>6.573364277844199</v>
      </c>
      <c r="P214">
        <v>6.5537538362878474</v>
      </c>
      <c r="Q214">
        <v>6.5574137757216624</v>
      </c>
      <c r="R214">
        <v>6.5576826086003113</v>
      </c>
      <c r="S214">
        <v>6.551838783367832</v>
      </c>
      <c r="T214">
        <v>6.5275901431608494</v>
      </c>
      <c r="U214">
        <v>6.5042872617203704</v>
      </c>
      <c r="V214">
        <v>6.4701632429899236</v>
      </c>
      <c r="W214">
        <v>6.4360441049185262</v>
      </c>
      <c r="X214">
        <v>6.3974805779423507</v>
      </c>
      <c r="Y214">
        <v>6.3597856685579988</v>
      </c>
      <c r="Z214">
        <v>6.2845497388867662</v>
      </c>
      <c r="AA214">
        <v>6.1890537437973681</v>
      </c>
      <c r="AB214">
        <v>6.0824766932763392</v>
      </c>
      <c r="AC214">
        <v>5.9729834040910843</v>
      </c>
      <c r="AD214">
        <v>5.8651135736550879</v>
      </c>
      <c r="AE214">
        <v>5.8083517559714553</v>
      </c>
      <c r="AF214">
        <v>5.74185615139326</v>
      </c>
      <c r="AG214">
        <v>5.6591648481116037</v>
      </c>
      <c r="AH214">
        <v>5.5512244779619735</v>
      </c>
      <c r="AI214">
        <v>5.4227878532526201</v>
      </c>
      <c r="AJ214">
        <v>5.3464683659318064</v>
      </c>
      <c r="AK214">
        <v>5.2468815866763414</v>
      </c>
      <c r="AL214">
        <v>5.1431930610705656</v>
      </c>
      <c r="AM214">
        <v>5.0623643961822511</v>
      </c>
      <c r="AN214">
        <v>5.0121669553740826</v>
      </c>
      <c r="AO214">
        <v>5.0409772692129273</v>
      </c>
      <c r="AP214">
        <v>5.0887231114651987</v>
      </c>
      <c r="AQ214">
        <v>5.1404709799300452</v>
      </c>
      <c r="AR214">
        <v>5.1702036101737141</v>
      </c>
      <c r="AS214">
        <v>5.1714453718087112</v>
      </c>
      <c r="AT214">
        <v>5.2421074175777322</v>
      </c>
      <c r="AU214">
        <v>5.2831878218043427</v>
      </c>
      <c r="AV214">
        <v>5.3152488233372459</v>
      </c>
      <c r="AW214">
        <v>5.3598768873220637</v>
      </c>
      <c r="AX214">
        <v>5.4222670764713978</v>
      </c>
      <c r="AY214">
        <v>5.5296342295771659</v>
      </c>
      <c r="AZ214">
        <v>5.6509392747924858</v>
      </c>
      <c r="BA214">
        <v>5.7749798270278729</v>
      </c>
      <c r="BB214">
        <v>5.8858852604687328</v>
      </c>
      <c r="BC214">
        <v>5.9724250566712866</v>
      </c>
      <c r="BD214">
        <v>6.0567171860463578</v>
      </c>
      <c r="BE214">
        <v>6.1289638826620081</v>
      </c>
      <c r="BF214">
        <v>6.1899819945983792</v>
      </c>
      <c r="BG214">
        <v>6.2416930006782465</v>
      </c>
      <c r="BH214">
        <v>6.2850550230741931</v>
      </c>
      <c r="BI214">
        <v>6.3321230982019365</v>
      </c>
      <c r="BJ214">
        <v>6.3710233677091566</v>
      </c>
      <c r="BK214">
        <v>6.4084660702596548</v>
      </c>
      <c r="BL214">
        <v>6.4561686674064349</v>
      </c>
      <c r="BM214">
        <v>6.5204574017470636</v>
      </c>
    </row>
    <row r="215" spans="1:65" x14ac:dyDescent="0.2">
      <c r="A215" t="s">
        <v>680</v>
      </c>
      <c r="B215" t="s">
        <v>681</v>
      </c>
      <c r="C215" t="s">
        <v>260</v>
      </c>
      <c r="D215" t="s">
        <v>261</v>
      </c>
      <c r="E215">
        <v>6.3727489816821903</v>
      </c>
      <c r="F215">
        <v>6.4929004634731964</v>
      </c>
      <c r="G215">
        <v>6.5880592927521366</v>
      </c>
      <c r="H215">
        <v>6.659985992134045</v>
      </c>
      <c r="I215">
        <v>6.7114896688877641</v>
      </c>
      <c r="J215">
        <v>6.744110216668223</v>
      </c>
      <c r="K215">
        <v>6.8525789201311031</v>
      </c>
      <c r="L215">
        <v>6.9342620204126586</v>
      </c>
      <c r="M215">
        <v>6.9912920855061635</v>
      </c>
      <c r="N215">
        <v>7.0245164745644972</v>
      </c>
      <c r="O215">
        <v>7.0352794467155908</v>
      </c>
      <c r="P215">
        <v>7.1266931859941849</v>
      </c>
      <c r="Q215">
        <v>7.1871786441318237</v>
      </c>
      <c r="R215">
        <v>7.2192576989594457</v>
      </c>
      <c r="S215">
        <v>7.2248237217363895</v>
      </c>
      <c r="T215">
        <v>7.2056295283234286</v>
      </c>
      <c r="U215">
        <v>7.2674368421021303</v>
      </c>
      <c r="V215">
        <v>7.2961938473548056</v>
      </c>
      <c r="W215">
        <v>7.2957472669367824</v>
      </c>
      <c r="X215">
        <v>7.2699849340145839</v>
      </c>
      <c r="Y215">
        <v>7.2216017481947521</v>
      </c>
      <c r="Z215">
        <v>7.2573802191661247</v>
      </c>
      <c r="AA215">
        <v>7.2611020519742722</v>
      </c>
      <c r="AB215">
        <v>7.2365975175132382</v>
      </c>
      <c r="AC215">
        <v>7.1875199143523529</v>
      </c>
      <c r="AD215">
        <v>7.1167390732782083</v>
      </c>
      <c r="AE215">
        <v>7.1275343964636724</v>
      </c>
      <c r="AF215">
        <v>7.1080909852263732</v>
      </c>
      <c r="AG215">
        <v>7.0618799429415429</v>
      </c>
      <c r="AH215">
        <v>6.9930054234676975</v>
      </c>
      <c r="AI215">
        <v>6.9042824214485012</v>
      </c>
      <c r="AJ215">
        <v>6.947681489167147</v>
      </c>
      <c r="AK215">
        <v>6.9420723734835459</v>
      </c>
      <c r="AL215">
        <v>6.8858367508484131</v>
      </c>
      <c r="AM215">
        <v>6.7771330200240651</v>
      </c>
      <c r="AN215">
        <v>6.6140758890257514</v>
      </c>
      <c r="AO215">
        <v>6.6165961531624422</v>
      </c>
      <c r="AP215">
        <v>6.5812253449716556</v>
      </c>
      <c r="AQ215">
        <v>6.5090929382161491</v>
      </c>
      <c r="AR215">
        <v>6.403615677158017</v>
      </c>
      <c r="AS215">
        <v>6.2665496445744564</v>
      </c>
      <c r="AT215">
        <v>6.2100198290445086</v>
      </c>
      <c r="AU215">
        <v>6.1428588367183874</v>
      </c>
      <c r="AV215">
        <v>6.0704265857864517</v>
      </c>
      <c r="AW215">
        <v>5.9979847127658985</v>
      </c>
      <c r="AX215">
        <v>5.9293038004868635</v>
      </c>
      <c r="AY215">
        <v>5.9126150699933477</v>
      </c>
      <c r="AZ215">
        <v>5.8766963253834428</v>
      </c>
      <c r="BA215">
        <v>5.8234047859093527</v>
      </c>
      <c r="BB215">
        <v>5.7538723643045202</v>
      </c>
      <c r="BC215">
        <v>5.6703154859545464</v>
      </c>
      <c r="BD215">
        <v>5.6594111992655147</v>
      </c>
      <c r="BE215">
        <v>5.628469845511189</v>
      </c>
      <c r="BF215">
        <v>5.5785202959675422</v>
      </c>
      <c r="BG215">
        <v>5.50925697101815</v>
      </c>
      <c r="BH215">
        <v>5.4226669818134337</v>
      </c>
      <c r="BI215">
        <v>5.3995008164895655</v>
      </c>
      <c r="BJ215">
        <v>5.357088876722635</v>
      </c>
      <c r="BK215">
        <v>5.2999022203934123</v>
      </c>
      <c r="BL215">
        <v>5.2331744080177796</v>
      </c>
      <c r="BM215">
        <v>5.1602038067588056</v>
      </c>
    </row>
    <row r="216" spans="1:65" x14ac:dyDescent="0.2">
      <c r="A216" t="s">
        <v>682</v>
      </c>
      <c r="B216" t="s">
        <v>683</v>
      </c>
      <c r="C216" t="s">
        <v>260</v>
      </c>
      <c r="D216" t="s">
        <v>261</v>
      </c>
      <c r="E216">
        <v>6.463983351596136</v>
      </c>
      <c r="F216">
        <v>6.4770635436524628</v>
      </c>
      <c r="G216">
        <v>6.4769609956416021</v>
      </c>
      <c r="H216">
        <v>6.462847316734412</v>
      </c>
      <c r="I216">
        <v>6.4345799474444281</v>
      </c>
      <c r="J216">
        <v>6.3919987764511061</v>
      </c>
      <c r="K216">
        <v>6.4049427256932079</v>
      </c>
      <c r="L216">
        <v>6.3972484052120162</v>
      </c>
      <c r="M216">
        <v>6.3733944492869972</v>
      </c>
      <c r="N216">
        <v>6.3378192936682121</v>
      </c>
      <c r="O216">
        <v>6.2943452534580846</v>
      </c>
      <c r="P216">
        <v>6.3166576604760953</v>
      </c>
      <c r="Q216">
        <v>6.330108705489577</v>
      </c>
      <c r="R216">
        <v>6.3360965097877111</v>
      </c>
      <c r="S216">
        <v>6.334005024350386</v>
      </c>
      <c r="T216">
        <v>6.3240780573191717</v>
      </c>
      <c r="U216">
        <v>6.3922995678005776</v>
      </c>
      <c r="V216">
        <v>6.4529877347786657</v>
      </c>
      <c r="W216">
        <v>6.5103642844625078</v>
      </c>
      <c r="X216">
        <v>6.5682942960749875</v>
      </c>
      <c r="Y216">
        <v>6.6286901836265404</v>
      </c>
      <c r="Z216">
        <v>6.735123980015234</v>
      </c>
      <c r="AA216">
        <v>6.8415137083402646</v>
      </c>
      <c r="AB216">
        <v>6.9498762098121558</v>
      </c>
      <c r="AC216">
        <v>7.0630417270452108</v>
      </c>
      <c r="AD216">
        <v>7.1811807286834046</v>
      </c>
      <c r="AE216">
        <v>7.3000319483507807</v>
      </c>
      <c r="AF216">
        <v>7.4250172691229537</v>
      </c>
      <c r="AG216">
        <v>7.5525060872125085</v>
      </c>
      <c r="AH216">
        <v>7.6774288660783148</v>
      </c>
      <c r="AI216">
        <v>7.7983415225458446</v>
      </c>
      <c r="AJ216">
        <v>7.8935736319986338</v>
      </c>
      <c r="AK216">
        <v>7.9839193904892332</v>
      </c>
      <c r="AL216">
        <v>8.081203114445195</v>
      </c>
      <c r="AM216">
        <v>8.1994542275343907</v>
      </c>
      <c r="AN216">
        <v>8.3463794053715965</v>
      </c>
      <c r="AO216">
        <v>8.543359706783713</v>
      </c>
      <c r="AP216">
        <v>8.7559705565813779</v>
      </c>
      <c r="AQ216">
        <v>8.9821468921150078</v>
      </c>
      <c r="AR216">
        <v>9.2184791155489449</v>
      </c>
      <c r="AS216">
        <v>9.461204910908938</v>
      </c>
      <c r="AT216">
        <v>9.7318078745451277</v>
      </c>
      <c r="AU216">
        <v>10.000080711599583</v>
      </c>
      <c r="AV216">
        <v>10.259908617818068</v>
      </c>
      <c r="AW216">
        <v>10.502769251679107</v>
      </c>
      <c r="AX216">
        <v>10.723623942632464</v>
      </c>
      <c r="AY216">
        <v>10.925426341517994</v>
      </c>
      <c r="AZ216">
        <v>11.106638021866747</v>
      </c>
      <c r="BA216">
        <v>11.26816682752442</v>
      </c>
      <c r="BB216">
        <v>11.412266434626817</v>
      </c>
      <c r="BC216">
        <v>11.541456379155804</v>
      </c>
      <c r="BD216">
        <v>11.656360055848459</v>
      </c>
      <c r="BE216">
        <v>11.756624035427867</v>
      </c>
      <c r="BF216">
        <v>11.858241163825047</v>
      </c>
      <c r="BG216">
        <v>11.983012259194396</v>
      </c>
      <c r="BH216">
        <v>12.143670267103271</v>
      </c>
      <c r="BI216">
        <v>12.342302881357677</v>
      </c>
      <c r="BJ216">
        <v>12.575255791359261</v>
      </c>
      <c r="BK216">
        <v>12.832133183908519</v>
      </c>
      <c r="BL216">
        <v>13.096224444956652</v>
      </c>
      <c r="BM216">
        <v>13.358794618752089</v>
      </c>
    </row>
    <row r="217" spans="1:65" x14ac:dyDescent="0.2">
      <c r="A217" t="s">
        <v>684</v>
      </c>
      <c r="B217" t="s">
        <v>685</v>
      </c>
      <c r="C217" t="s">
        <v>260</v>
      </c>
      <c r="D217" t="s">
        <v>261</v>
      </c>
    </row>
    <row r="218" spans="1:65" x14ac:dyDescent="0.2">
      <c r="A218" t="s">
        <v>686</v>
      </c>
      <c r="B218" t="s">
        <v>687</v>
      </c>
      <c r="C218" t="s">
        <v>260</v>
      </c>
      <c r="D218" t="s">
        <v>261</v>
      </c>
      <c r="E218">
        <v>5.4397535679201097</v>
      </c>
      <c r="F218">
        <v>5.5522443706940008</v>
      </c>
      <c r="G218">
        <v>5.634823653826933</v>
      </c>
      <c r="H218">
        <v>5.690689456816501</v>
      </c>
      <c r="I218">
        <v>5.7230108293243056</v>
      </c>
      <c r="J218">
        <v>5.7350533675469428</v>
      </c>
      <c r="K218">
        <v>5.8221273205397859</v>
      </c>
      <c r="L218">
        <v>5.8827002900362979</v>
      </c>
      <c r="M218">
        <v>5.9200837002090809</v>
      </c>
      <c r="N218">
        <v>5.9365396379961961</v>
      </c>
      <c r="O218">
        <v>5.9347562443999458</v>
      </c>
      <c r="P218">
        <v>6.010489733211406</v>
      </c>
      <c r="Q218">
        <v>6.0617764777495866</v>
      </c>
      <c r="R218">
        <v>6.0921226775599768</v>
      </c>
      <c r="S218">
        <v>6.1049677128512521</v>
      </c>
      <c r="T218">
        <v>6.102614348078232</v>
      </c>
      <c r="U218">
        <v>6.0027602742318367</v>
      </c>
      <c r="V218">
        <v>5.9486348039716512</v>
      </c>
      <c r="W218">
        <v>5.9366192821084578</v>
      </c>
      <c r="X218">
        <v>5.9625014295020966</v>
      </c>
      <c r="Y218">
        <v>6.0221349672333568</v>
      </c>
      <c r="Z218">
        <v>6.0557529420844141</v>
      </c>
      <c r="AA218">
        <v>6.0490676426655687</v>
      </c>
      <c r="AB218">
        <v>6.0033143544772329</v>
      </c>
      <c r="AC218">
        <v>5.9201004133679858</v>
      </c>
      <c r="AD218">
        <v>5.8005832095841319</v>
      </c>
      <c r="AE218">
        <v>5.8147446557842999</v>
      </c>
      <c r="AF218">
        <v>5.7958290490850555</v>
      </c>
      <c r="AG218">
        <v>5.745557871013137</v>
      </c>
      <c r="AH218">
        <v>5.6665668024996094</v>
      </c>
      <c r="AI218">
        <v>5.5603832316641331</v>
      </c>
      <c r="AJ218">
        <v>5.5848173994706203</v>
      </c>
      <c r="AK218">
        <v>5.5780936777732837</v>
      </c>
      <c r="AL218">
        <v>5.5368186210982095</v>
      </c>
      <c r="AM218">
        <v>5.4556560883411462</v>
      </c>
      <c r="AN218">
        <v>5.3315710006719401</v>
      </c>
      <c r="AO218">
        <v>5.3325822321762226</v>
      </c>
      <c r="AP218">
        <v>5.3140972107671596</v>
      </c>
      <c r="AQ218">
        <v>5.286039300259584</v>
      </c>
      <c r="AR218">
        <v>5.259880409507681</v>
      </c>
      <c r="AS218">
        <v>5.2409326069848694</v>
      </c>
      <c r="AT218">
        <v>5.2746056808186319</v>
      </c>
      <c r="AU218">
        <v>5.3059354762600899</v>
      </c>
      <c r="AV218">
        <v>5.3309563008337104</v>
      </c>
      <c r="AW218">
        <v>5.3442210433654189</v>
      </c>
      <c r="AX218">
        <v>5.3450212235015835</v>
      </c>
      <c r="AY218">
        <v>5.3989395290272357</v>
      </c>
      <c r="AZ218">
        <v>5.4339892725943022</v>
      </c>
      <c r="BA218">
        <v>5.4548737902930649</v>
      </c>
      <c r="BB218">
        <v>5.4676721635446395</v>
      </c>
      <c r="BC218">
        <v>5.4759691483938067</v>
      </c>
      <c r="BD218">
        <v>5.5206647054878379</v>
      </c>
      <c r="BE218">
        <v>5.5525711283463552</v>
      </c>
      <c r="BF218">
        <v>5.573372181250936</v>
      </c>
      <c r="BG218">
        <v>5.5858753084020742</v>
      </c>
      <c r="BH218">
        <v>5.5919452972296755</v>
      </c>
      <c r="BI218">
        <v>5.6321546123267465</v>
      </c>
      <c r="BJ218">
        <v>5.6628246563130658</v>
      </c>
      <c r="BK218">
        <v>5.6840857646032719</v>
      </c>
      <c r="BL218">
        <v>5.695111269728093</v>
      </c>
      <c r="BM218">
        <v>5.6962778813106141</v>
      </c>
    </row>
    <row r="219" spans="1:65" x14ac:dyDescent="0.2">
      <c r="A219" t="s">
        <v>688</v>
      </c>
      <c r="B219" t="s">
        <v>689</v>
      </c>
      <c r="C219" t="s">
        <v>260</v>
      </c>
      <c r="D219" t="s">
        <v>261</v>
      </c>
      <c r="E219">
        <v>10.358838524807238</v>
      </c>
      <c r="F219">
        <v>10.533467309949367</v>
      </c>
      <c r="G219">
        <v>10.741291579270518</v>
      </c>
      <c r="H219">
        <v>10.960781309008343</v>
      </c>
      <c r="I219">
        <v>11.164708372882648</v>
      </c>
      <c r="J219">
        <v>11.341376846901793</v>
      </c>
      <c r="K219">
        <v>11.613248934260159</v>
      </c>
      <c r="L219">
        <v>11.84241739320488</v>
      </c>
      <c r="M219">
        <v>12.051402171635331</v>
      </c>
      <c r="N219">
        <v>12.272452494282328</v>
      </c>
      <c r="O219">
        <v>12.522093244922974</v>
      </c>
      <c r="P219">
        <v>12.860747424976529</v>
      </c>
      <c r="Q219">
        <v>13.209331410069513</v>
      </c>
      <c r="R219">
        <v>13.539076841629166</v>
      </c>
      <c r="S219">
        <v>13.80672269797417</v>
      </c>
      <c r="T219">
        <v>13.988327550285923</v>
      </c>
      <c r="U219">
        <v>14.138628366458775</v>
      </c>
      <c r="V219">
        <v>14.226174128703825</v>
      </c>
      <c r="W219">
        <v>14.236346346154965</v>
      </c>
      <c r="X219">
        <v>14.143677929261766</v>
      </c>
      <c r="Y219">
        <v>13.944102321564264</v>
      </c>
      <c r="Z219">
        <v>13.70821105844408</v>
      </c>
      <c r="AA219">
        <v>13.370521015541135</v>
      </c>
      <c r="AB219">
        <v>13.020174257710663</v>
      </c>
      <c r="AC219">
        <v>12.775770775471058</v>
      </c>
      <c r="AD219">
        <v>12.701436538705796</v>
      </c>
      <c r="AE219">
        <v>12.86056343890793</v>
      </c>
      <c r="AF219">
        <v>13.14430955306479</v>
      </c>
      <c r="AG219">
        <v>13.520564105048843</v>
      </c>
      <c r="AH219">
        <v>13.943005563602265</v>
      </c>
      <c r="AI219">
        <v>14.384457199102426</v>
      </c>
      <c r="AJ219">
        <v>14.950253098271949</v>
      </c>
      <c r="AK219">
        <v>15.526523975941329</v>
      </c>
      <c r="AL219">
        <v>16.102280499482148</v>
      </c>
      <c r="AM219">
        <v>16.664630975159767</v>
      </c>
      <c r="AN219">
        <v>17.20590961624178</v>
      </c>
      <c r="AO219">
        <v>17.933036889364288</v>
      </c>
      <c r="AP219">
        <v>18.636010609515768</v>
      </c>
      <c r="AQ219">
        <v>19.309658549195102</v>
      </c>
      <c r="AR219">
        <v>19.941836235736204</v>
      </c>
      <c r="AS219">
        <v>20.520907621165136</v>
      </c>
      <c r="AT219">
        <v>20.915146691669484</v>
      </c>
      <c r="AU219">
        <v>21.234511065930782</v>
      </c>
      <c r="AV219">
        <v>21.461286540983458</v>
      </c>
      <c r="AW219">
        <v>21.563028998955335</v>
      </c>
      <c r="AX219">
        <v>21.529923434506411</v>
      </c>
      <c r="AY219">
        <v>21.592912774433358</v>
      </c>
      <c r="AZ219">
        <v>21.538034424203044</v>
      </c>
      <c r="BA219">
        <v>21.459010433883215</v>
      </c>
      <c r="BB219">
        <v>21.487881973396185</v>
      </c>
      <c r="BC219">
        <v>21.700962246897085</v>
      </c>
      <c r="BD219">
        <v>22.167555793660636</v>
      </c>
      <c r="BE219">
        <v>22.796607545654052</v>
      </c>
      <c r="BF219">
        <v>23.563156962220543</v>
      </c>
      <c r="BG219">
        <v>24.425021060620793</v>
      </c>
      <c r="BH219">
        <v>25.35423781996991</v>
      </c>
      <c r="BI219">
        <v>26.161059305673589</v>
      </c>
      <c r="BJ219">
        <v>26.998977087622329</v>
      </c>
      <c r="BK219">
        <v>27.811600502123078</v>
      </c>
      <c r="BL219">
        <v>28.516305209902576</v>
      </c>
      <c r="BM219">
        <v>29.063939147369133</v>
      </c>
    </row>
    <row r="220" spans="1:65" x14ac:dyDescent="0.2">
      <c r="A220" t="s">
        <v>690</v>
      </c>
      <c r="B220" t="s">
        <v>691</v>
      </c>
      <c r="C220" t="s">
        <v>260</v>
      </c>
      <c r="D220" t="s">
        <v>261</v>
      </c>
      <c r="E220">
        <v>5.5851693369254329</v>
      </c>
      <c r="F220">
        <v>5.6364378019228329</v>
      </c>
      <c r="G220">
        <v>5.664415775074656</v>
      </c>
      <c r="H220">
        <v>5.6713258847653778</v>
      </c>
      <c r="I220">
        <v>5.6590177784130775</v>
      </c>
      <c r="J220">
        <v>5.6296691853751026</v>
      </c>
      <c r="K220">
        <v>5.6770819073691365</v>
      </c>
      <c r="L220">
        <v>5.7003663245904956</v>
      </c>
      <c r="M220">
        <v>5.7035433464170584</v>
      </c>
      <c r="N220">
        <v>5.6908118508158614</v>
      </c>
      <c r="O220">
        <v>5.6655609855323492</v>
      </c>
      <c r="P220">
        <v>5.718195071058795</v>
      </c>
      <c r="Q220">
        <v>5.7511045503697291</v>
      </c>
      <c r="R220">
        <v>5.7657139446659933</v>
      </c>
      <c r="S220">
        <v>5.7628728539645762</v>
      </c>
      <c r="T220">
        <v>5.744304847199019</v>
      </c>
      <c r="U220">
        <v>5.7906031313073276</v>
      </c>
      <c r="V220">
        <v>5.8175117790652981</v>
      </c>
      <c r="W220">
        <v>5.8302155323204197</v>
      </c>
      <c r="X220">
        <v>5.8329376322354465</v>
      </c>
      <c r="Y220">
        <v>5.8278763449048627</v>
      </c>
      <c r="Z220">
        <v>5.8636208584155378</v>
      </c>
      <c r="AA220">
        <v>5.8809603879624541</v>
      </c>
      <c r="AB220">
        <v>5.8824433374199145</v>
      </c>
      <c r="AC220">
        <v>5.8700769586663979</v>
      </c>
      <c r="AD220">
        <v>5.8458744264664846</v>
      </c>
      <c r="AE220">
        <v>5.8808117867234406</v>
      </c>
      <c r="AF220">
        <v>5.8974302635001585</v>
      </c>
      <c r="AG220">
        <v>5.8986008488117054</v>
      </c>
      <c r="AH220">
        <v>5.8870760551350161</v>
      </c>
      <c r="AI220">
        <v>5.8654333365889739</v>
      </c>
      <c r="AJ220">
        <v>5.8824851371053679</v>
      </c>
      <c r="AK220">
        <v>5.8826712512619173</v>
      </c>
      <c r="AL220">
        <v>5.8694698380482162</v>
      </c>
      <c r="AM220">
        <v>5.846974084154688</v>
      </c>
      <c r="AN220">
        <v>5.8186300823917989</v>
      </c>
      <c r="AO220">
        <v>5.8259784625545707</v>
      </c>
      <c r="AP220">
        <v>5.8174283323929519</v>
      </c>
      <c r="AQ220">
        <v>5.7944984237136987</v>
      </c>
      <c r="AR220">
        <v>5.7569888773194338</v>
      </c>
      <c r="AS220">
        <v>5.7053752002066895</v>
      </c>
      <c r="AT220">
        <v>5.6963368114967317</v>
      </c>
      <c r="AU220">
        <v>5.6672843798891792</v>
      </c>
      <c r="AV220">
        <v>5.6236625812125878</v>
      </c>
      <c r="AW220">
        <v>5.5709527092295055</v>
      </c>
      <c r="AX220">
        <v>5.5126912279093983</v>
      </c>
      <c r="AY220">
        <v>5.5199094323805289</v>
      </c>
      <c r="AZ220">
        <v>5.5156454552327912</v>
      </c>
      <c r="BA220">
        <v>5.5011419126448153</v>
      </c>
      <c r="BB220">
        <v>5.4771680868790416</v>
      </c>
      <c r="BC220">
        <v>5.4454074476836665</v>
      </c>
      <c r="BD220">
        <v>5.4600449366002231</v>
      </c>
      <c r="BE220">
        <v>5.4638377091205586</v>
      </c>
      <c r="BF220">
        <v>5.459583414755997</v>
      </c>
      <c r="BG220">
        <v>5.4498958640236346</v>
      </c>
      <c r="BH220">
        <v>5.4371022000944942</v>
      </c>
      <c r="BI220">
        <v>5.460242152444307</v>
      </c>
      <c r="BJ220">
        <v>5.4749882521938193</v>
      </c>
      <c r="BK220">
        <v>5.4840602610845792</v>
      </c>
      <c r="BL220">
        <v>5.4899978844462813</v>
      </c>
      <c r="BM220">
        <v>5.4950384225905271</v>
      </c>
    </row>
    <row r="221" spans="1:65" x14ac:dyDescent="0.2">
      <c r="A221" t="s">
        <v>692</v>
      </c>
      <c r="B221" t="s">
        <v>693</v>
      </c>
      <c r="C221" t="s">
        <v>260</v>
      </c>
      <c r="D221" t="s">
        <v>261</v>
      </c>
      <c r="E221">
        <v>4.9507375634995237</v>
      </c>
      <c r="F221">
        <v>4.9401354109623137</v>
      </c>
      <c r="G221">
        <v>4.895989542451721</v>
      </c>
      <c r="H221">
        <v>4.8272648589545515</v>
      </c>
      <c r="I221">
        <v>4.7440668416657008</v>
      </c>
      <c r="J221">
        <v>4.6518516137401829</v>
      </c>
      <c r="K221">
        <v>4.6931385477180063</v>
      </c>
      <c r="L221">
        <v>4.7194042496265407</v>
      </c>
      <c r="M221">
        <v>4.7286499230578416</v>
      </c>
      <c r="N221">
        <v>4.7193195153941732</v>
      </c>
      <c r="O221">
        <v>4.690798639106907</v>
      </c>
      <c r="P221">
        <v>4.7582230792003539</v>
      </c>
      <c r="Q221">
        <v>4.801911456337236</v>
      </c>
      <c r="R221">
        <v>4.8253369503682766</v>
      </c>
      <c r="S221">
        <v>4.8324866662116435</v>
      </c>
      <c r="T221">
        <v>4.8259408646891497</v>
      </c>
      <c r="U221">
        <v>4.8985161021428389</v>
      </c>
      <c r="V221">
        <v>4.9521403881946293</v>
      </c>
      <c r="W221">
        <v>4.988278602386564</v>
      </c>
      <c r="X221">
        <v>5.0079713119180838</v>
      </c>
      <c r="Y221">
        <v>5.0126002214152638</v>
      </c>
      <c r="Z221">
        <v>5.0653039341127002</v>
      </c>
      <c r="AA221">
        <v>5.0985306364508158</v>
      </c>
      <c r="AB221">
        <v>5.117349978796196</v>
      </c>
      <c r="AC221">
        <v>5.1264971645144426</v>
      </c>
      <c r="AD221">
        <v>5.1294055741167233</v>
      </c>
      <c r="AE221">
        <v>5.2182423798348356</v>
      </c>
      <c r="AF221">
        <v>5.2807524644011563</v>
      </c>
      <c r="AG221">
        <v>5.3176152004890902</v>
      </c>
      <c r="AH221">
        <v>5.3291418579938332</v>
      </c>
      <c r="AI221">
        <v>5.3157202198199132</v>
      </c>
      <c r="AJ221">
        <v>5.4512918581901699</v>
      </c>
      <c r="AK221">
        <v>5.5514739316707518</v>
      </c>
      <c r="AL221">
        <v>5.6120320562081458</v>
      </c>
      <c r="AM221">
        <v>5.6302265634189448</v>
      </c>
      <c r="AN221">
        <v>5.600642473090307</v>
      </c>
      <c r="AO221">
        <v>5.6768316533719689</v>
      </c>
      <c r="AP221">
        <v>5.7466920450495724</v>
      </c>
      <c r="AQ221">
        <v>5.8099509046830731</v>
      </c>
      <c r="AR221">
        <v>5.864863509848413</v>
      </c>
      <c r="AS221">
        <v>5.9118823463114945</v>
      </c>
      <c r="AT221">
        <v>5.961617643945762</v>
      </c>
      <c r="AU221">
        <v>5.9980968723009358</v>
      </c>
      <c r="AV221">
        <v>6.0279654170653982</v>
      </c>
      <c r="AW221">
        <v>6.0588155757365838</v>
      </c>
      <c r="AX221">
        <v>6.0949314755994317</v>
      </c>
      <c r="AY221">
        <v>6.1258428608728392</v>
      </c>
      <c r="AZ221">
        <v>6.1563179309515021</v>
      </c>
      <c r="BA221">
        <v>6.1886097110277021</v>
      </c>
      <c r="BB221">
        <v>6.2242667862476129</v>
      </c>
      <c r="BC221">
        <v>6.2644393667296416</v>
      </c>
      <c r="BD221">
        <v>6.3104180987374452</v>
      </c>
      <c r="BE221">
        <v>6.3425574306552894</v>
      </c>
      <c r="BF221">
        <v>6.3563130823637595</v>
      </c>
      <c r="BG221">
        <v>6.3446267652187336</v>
      </c>
      <c r="BH221">
        <v>6.3066068426016715</v>
      </c>
      <c r="BI221">
        <v>6.3021883691686593</v>
      </c>
      <c r="BJ221">
        <v>6.2643019537220974</v>
      </c>
      <c r="BK221">
        <v>6.2037192878350123</v>
      </c>
      <c r="BL221">
        <v>6.1334953843536804</v>
      </c>
      <c r="BM221">
        <v>6.0607430829528877</v>
      </c>
    </row>
    <row r="222" spans="1:65" x14ac:dyDescent="0.2">
      <c r="A222" t="s">
        <v>694</v>
      </c>
      <c r="B222" t="s">
        <v>695</v>
      </c>
      <c r="C222" t="s">
        <v>260</v>
      </c>
      <c r="D222" t="s">
        <v>261</v>
      </c>
      <c r="E222">
        <v>5.5862274944064501</v>
      </c>
      <c r="F222">
        <v>5.63750959301621</v>
      </c>
      <c r="G222">
        <v>5.6655001923833259</v>
      </c>
      <c r="H222">
        <v>5.6724248042478056</v>
      </c>
      <c r="I222">
        <v>5.6601283195920802</v>
      </c>
      <c r="J222">
        <v>5.6307814915048784</v>
      </c>
      <c r="K222">
        <v>5.6781923019291609</v>
      </c>
      <c r="L222">
        <v>5.7014756401646407</v>
      </c>
      <c r="M222">
        <v>5.7046529988033585</v>
      </c>
      <c r="N222">
        <v>5.6919241388723538</v>
      </c>
      <c r="O222">
        <v>5.6666772147171116</v>
      </c>
      <c r="P222">
        <v>5.7192859365573563</v>
      </c>
      <c r="Q222">
        <v>5.7521765671099025</v>
      </c>
      <c r="R222">
        <v>5.7667680042196849</v>
      </c>
      <c r="S222">
        <v>5.7639199018809038</v>
      </c>
      <c r="T222">
        <v>5.7453558209011586</v>
      </c>
      <c r="U222">
        <v>5.7916572130822992</v>
      </c>
      <c r="V222">
        <v>5.8185765665762696</v>
      </c>
      <c r="W222">
        <v>5.8312755379110062</v>
      </c>
      <c r="X222">
        <v>5.8339932618842587</v>
      </c>
      <c r="Y222">
        <v>5.8289298060789481</v>
      </c>
      <c r="Z222">
        <v>5.8646590904392637</v>
      </c>
      <c r="AA222">
        <v>5.8819712165332865</v>
      </c>
      <c r="AB222">
        <v>5.8834237306141546</v>
      </c>
      <c r="AC222">
        <v>5.8710388491735666</v>
      </c>
      <c r="AD222">
        <v>5.8468289483331208</v>
      </c>
      <c r="AE222">
        <v>5.8817422513490127</v>
      </c>
      <c r="AF222">
        <v>5.8983742210021877</v>
      </c>
      <c r="AG222">
        <v>5.8995221494248344</v>
      </c>
      <c r="AH222">
        <v>5.8879698294302427</v>
      </c>
      <c r="AI222">
        <v>5.8662968763968379</v>
      </c>
      <c r="AJ222">
        <v>5.8833348148865445</v>
      </c>
      <c r="AK222">
        <v>5.8835040691745535</v>
      </c>
      <c r="AL222">
        <v>5.8703015342021301</v>
      </c>
      <c r="AM222">
        <v>5.84781207967385</v>
      </c>
      <c r="AN222">
        <v>5.8194691535736167</v>
      </c>
      <c r="AO222">
        <v>5.8268301995815319</v>
      </c>
      <c r="AP222">
        <v>5.818292047962804</v>
      </c>
      <c r="AQ222">
        <v>5.795383906103786</v>
      </c>
      <c r="AR222">
        <v>5.7578981835137144</v>
      </c>
      <c r="AS222">
        <v>5.7062971413401939</v>
      </c>
      <c r="AT222">
        <v>5.6972059080161133</v>
      </c>
      <c r="AU222">
        <v>5.6681233241462348</v>
      </c>
      <c r="AV222">
        <v>5.624435614240662</v>
      </c>
      <c r="AW222">
        <v>5.5716682476054569</v>
      </c>
      <c r="AX222">
        <v>5.513355239114949</v>
      </c>
      <c r="AY222">
        <v>5.5205683655821218</v>
      </c>
      <c r="AZ222">
        <v>5.5163024532943803</v>
      </c>
      <c r="BA222">
        <v>5.5018202978775985</v>
      </c>
      <c r="BB222">
        <v>5.477864142940331</v>
      </c>
      <c r="BC222">
        <v>5.4461400807305163</v>
      </c>
      <c r="BD222">
        <v>5.4607279734832259</v>
      </c>
      <c r="BE222">
        <v>5.4644902395494581</v>
      </c>
      <c r="BF222">
        <v>5.4602098734207329</v>
      </c>
      <c r="BG222">
        <v>5.4505030393389653</v>
      </c>
      <c r="BH222">
        <v>5.4377040692532761</v>
      </c>
      <c r="BI222">
        <v>5.4608456460537926</v>
      </c>
      <c r="BJ222">
        <v>5.4756015101388105</v>
      </c>
      <c r="BK222">
        <v>5.4846901075025052</v>
      </c>
      <c r="BL222">
        <v>5.4906502439065914</v>
      </c>
      <c r="BM222">
        <v>5.4957195567835084</v>
      </c>
    </row>
    <row r="223" spans="1:65" x14ac:dyDescent="0.2">
      <c r="A223" t="s">
        <v>696</v>
      </c>
      <c r="B223" t="s">
        <v>697</v>
      </c>
      <c r="C223" t="s">
        <v>260</v>
      </c>
      <c r="D223" t="s">
        <v>261</v>
      </c>
      <c r="E223">
        <v>8.6240490054815577</v>
      </c>
      <c r="F223">
        <v>8.7162746891965845</v>
      </c>
      <c r="G223">
        <v>8.7949915930347569</v>
      </c>
      <c r="H223">
        <v>8.8507826768416269</v>
      </c>
      <c r="I223">
        <v>8.8832233996914418</v>
      </c>
      <c r="J223">
        <v>8.8992301292612606</v>
      </c>
      <c r="K223">
        <v>9.0176187544591269</v>
      </c>
      <c r="L223">
        <v>9.1265645116058227</v>
      </c>
      <c r="M223">
        <v>9.2300318289899668</v>
      </c>
      <c r="N223">
        <v>9.3249267846816775</v>
      </c>
      <c r="O223">
        <v>9.4110049040435744</v>
      </c>
      <c r="P223">
        <v>9.4527703978402204</v>
      </c>
      <c r="Q223">
        <v>9.4733522083924271</v>
      </c>
      <c r="R223">
        <v>9.4752659896445426</v>
      </c>
      <c r="S223">
        <v>9.4594246064928527</v>
      </c>
      <c r="T223">
        <v>9.4250518687016047</v>
      </c>
      <c r="U223">
        <v>9.4588583392982972</v>
      </c>
      <c r="V223">
        <v>9.4711734797333946</v>
      </c>
      <c r="W223">
        <v>9.4676403862527998</v>
      </c>
      <c r="X223">
        <v>9.4418982544460253</v>
      </c>
      <c r="Y223">
        <v>9.3913786033753954</v>
      </c>
      <c r="Z223">
        <v>9.3508484598181507</v>
      </c>
      <c r="AA223">
        <v>9.2827873007982085</v>
      </c>
      <c r="AB223">
        <v>9.1995070904066427</v>
      </c>
      <c r="AC223">
        <v>9.1105911567347455</v>
      </c>
      <c r="AD223">
        <v>9.0241063375326629</v>
      </c>
      <c r="AE223">
        <v>8.988454912487077</v>
      </c>
      <c r="AF223">
        <v>8.9544791439938614</v>
      </c>
      <c r="AG223">
        <v>8.9316122157754005</v>
      </c>
      <c r="AH223">
        <v>8.9232910706578661</v>
      </c>
      <c r="AI223">
        <v>8.9278370809714449</v>
      </c>
      <c r="AJ223">
        <v>8.9796800575899915</v>
      </c>
      <c r="AK223">
        <v>9.0182188925258995</v>
      </c>
      <c r="AL223">
        <v>9.0446660127830878</v>
      </c>
      <c r="AM223">
        <v>9.0585912392714985</v>
      </c>
      <c r="AN223">
        <v>9.055803044411034</v>
      </c>
      <c r="AO223">
        <v>9.0979169280963728</v>
      </c>
      <c r="AP223">
        <v>9.117525577067207</v>
      </c>
      <c r="AQ223">
        <v>9.1221599879842028</v>
      </c>
      <c r="AR223">
        <v>9.1289988316329804</v>
      </c>
      <c r="AS223">
        <v>9.1354809287685441</v>
      </c>
      <c r="AT223">
        <v>9.1568214276145596</v>
      </c>
      <c r="AU223">
        <v>9.1733254103028958</v>
      </c>
      <c r="AV223">
        <v>9.179823562787659</v>
      </c>
      <c r="AW223">
        <v>9.1654665307717398</v>
      </c>
      <c r="AX223">
        <v>9.1259481073528832</v>
      </c>
      <c r="AY223">
        <v>9.0595354159085808</v>
      </c>
      <c r="AZ223">
        <v>8.9727719475310543</v>
      </c>
      <c r="BA223">
        <v>8.8840238296494629</v>
      </c>
      <c r="BB223">
        <v>8.8129339005686678</v>
      </c>
      <c r="BC223">
        <v>8.7728252991617719</v>
      </c>
      <c r="BD223">
        <v>8.7793006142967069</v>
      </c>
      <c r="BE223">
        <v>8.8047747441767701</v>
      </c>
      <c r="BF223">
        <v>8.8483018818471511</v>
      </c>
      <c r="BG223">
        <v>8.9045835433640388</v>
      </c>
      <c r="BH223">
        <v>8.9694779945242047</v>
      </c>
      <c r="BI223">
        <v>9.0692859682523004</v>
      </c>
      <c r="BJ223">
        <v>9.1759357952768408</v>
      </c>
      <c r="BK223">
        <v>9.2984822347324219</v>
      </c>
      <c r="BL223">
        <v>9.4396399046505799</v>
      </c>
      <c r="BM223">
        <v>9.5982332904473928</v>
      </c>
    </row>
    <row r="224" spans="1:65" x14ac:dyDescent="0.2">
      <c r="A224" t="s">
        <v>698</v>
      </c>
      <c r="B224" t="s">
        <v>699</v>
      </c>
      <c r="C224" t="s">
        <v>260</v>
      </c>
      <c r="D224" t="s">
        <v>261</v>
      </c>
      <c r="E224">
        <v>6.0433604336043363</v>
      </c>
      <c r="F224">
        <v>5.9291139240506325</v>
      </c>
      <c r="G224">
        <v>5.6797190061142189</v>
      </c>
      <c r="H224">
        <v>5.3192907612318363</v>
      </c>
      <c r="I224">
        <v>4.821825676628519</v>
      </c>
      <c r="J224">
        <v>4.1501922395222639</v>
      </c>
      <c r="K224">
        <v>4.9408489909533753</v>
      </c>
      <c r="L224">
        <v>5.8456522961047721</v>
      </c>
      <c r="M224">
        <v>6.9174074490829298</v>
      </c>
      <c r="N224">
        <v>8.1320405761362995</v>
      </c>
      <c r="O224">
        <v>9.4147441070881932</v>
      </c>
      <c r="P224">
        <v>8.8814982416923378</v>
      </c>
      <c r="Q224">
        <v>8.3760136577037994</v>
      </c>
      <c r="R224">
        <v>7.9065284218204548</v>
      </c>
      <c r="S224">
        <v>7.4684476497625631</v>
      </c>
      <c r="T224">
        <v>7.0692594697437672</v>
      </c>
      <c r="U224">
        <v>7.4977067542123299</v>
      </c>
      <c r="V224">
        <v>7.8964736941353948</v>
      </c>
      <c r="W224">
        <v>8.2573024153701198</v>
      </c>
      <c r="X224">
        <v>8.6096268640032196</v>
      </c>
      <c r="Y224">
        <v>8.9327977418304201</v>
      </c>
      <c r="Z224">
        <v>8.8138138138138142</v>
      </c>
      <c r="AA224">
        <v>8.6819025130713445</v>
      </c>
      <c r="AB224">
        <v>8.5386523356758985</v>
      </c>
      <c r="AC224">
        <v>8.4111770784786533</v>
      </c>
      <c r="AD224">
        <v>8.2943809050223756</v>
      </c>
      <c r="AE224">
        <v>8.1590887151269431</v>
      </c>
      <c r="AF224">
        <v>8.0276868675469277</v>
      </c>
      <c r="AG224">
        <v>7.8948819259395382</v>
      </c>
      <c r="AH224">
        <v>7.7410893935038807</v>
      </c>
      <c r="AI224">
        <v>7.5442904753552007</v>
      </c>
      <c r="AJ224">
        <v>7.5727096048279856</v>
      </c>
      <c r="AK224">
        <v>7.5602229743181368</v>
      </c>
      <c r="AL224">
        <v>7.4939864068579176</v>
      </c>
      <c r="AM224">
        <v>7.4092686527317557</v>
      </c>
      <c r="AN224">
        <v>7.3064590013742565</v>
      </c>
      <c r="AO224">
        <v>7.1902143953277013</v>
      </c>
      <c r="AP224">
        <v>7.01196491839461</v>
      </c>
      <c r="AQ224">
        <v>6.7790378687180057</v>
      </c>
      <c r="AR224">
        <v>6.5298250447720072</v>
      </c>
      <c r="AS224">
        <v>6.2751786002041152</v>
      </c>
      <c r="AT224">
        <v>6.309148264984227</v>
      </c>
      <c r="AU224">
        <v>6.361156152678042</v>
      </c>
      <c r="AV224">
        <v>6.4093676342690049</v>
      </c>
      <c r="AW224">
        <v>6.4015889856645858</v>
      </c>
      <c r="AX224">
        <v>6.3300296607104096</v>
      </c>
      <c r="AY224">
        <v>6.2326756412205704</v>
      </c>
      <c r="AZ224">
        <v>6.0861391408736223</v>
      </c>
      <c r="BA224">
        <v>5.9133771929824563</v>
      </c>
      <c r="BB224">
        <v>5.7476521202710034</v>
      </c>
      <c r="BC224">
        <v>5.602971147181445</v>
      </c>
      <c r="BD224">
        <v>5.5425291073738681</v>
      </c>
      <c r="BE224">
        <v>5.4942770010693494</v>
      </c>
      <c r="BF224">
        <v>5.4484875565830624</v>
      </c>
      <c r="BG224">
        <v>5.402110556592632</v>
      </c>
      <c r="BH224">
        <v>5.3533969177411684</v>
      </c>
      <c r="BI224">
        <v>5.3605615826419912</v>
      </c>
      <c r="BJ224">
        <v>5.3606723766448834</v>
      </c>
      <c r="BK224">
        <v>5.3627732851546552</v>
      </c>
      <c r="BL224">
        <v>5.3927672876057837</v>
      </c>
      <c r="BM224">
        <v>5.4464647132200481</v>
      </c>
    </row>
    <row r="225" spans="1:65" x14ac:dyDescent="0.2">
      <c r="A225" t="s">
        <v>700</v>
      </c>
      <c r="B225" t="s">
        <v>701</v>
      </c>
      <c r="C225" t="s">
        <v>260</v>
      </c>
      <c r="D225" t="s">
        <v>261</v>
      </c>
      <c r="E225">
        <v>8.5693261702006058</v>
      </c>
      <c r="F225">
        <v>8.4839841729233942</v>
      </c>
      <c r="G225">
        <v>8.4364331558104606</v>
      </c>
      <c r="H225">
        <v>8.4197839954188911</v>
      </c>
      <c r="I225">
        <v>8.4127303269491449</v>
      </c>
      <c r="J225">
        <v>8.3863924629742979</v>
      </c>
      <c r="K225">
        <v>8.4111745372772866</v>
      </c>
      <c r="L225">
        <v>8.3980146309396737</v>
      </c>
      <c r="M225">
        <v>8.3478506521022648</v>
      </c>
      <c r="N225">
        <v>8.2584285837675999</v>
      </c>
      <c r="O225">
        <v>8.1419695100557963</v>
      </c>
      <c r="P225">
        <v>8.1796892111219055</v>
      </c>
      <c r="Q225">
        <v>8.1943718491291371</v>
      </c>
      <c r="R225">
        <v>8.1764243414912805</v>
      </c>
      <c r="S225">
        <v>8.1323429652896149</v>
      </c>
      <c r="T225">
        <v>8.077286930596566</v>
      </c>
      <c r="U225">
        <v>8.1238603438824946</v>
      </c>
      <c r="V225">
        <v>8.1460200344972069</v>
      </c>
      <c r="W225">
        <v>8.1244620916516634</v>
      </c>
      <c r="X225">
        <v>8.0570857567449838</v>
      </c>
      <c r="Y225">
        <v>7.9577078449952623</v>
      </c>
      <c r="Z225">
        <v>7.8362094976688956</v>
      </c>
      <c r="AA225">
        <v>7.7219192083217907</v>
      </c>
      <c r="AB225">
        <v>7.6368354495837227</v>
      </c>
      <c r="AC225">
        <v>7.5972311491101117</v>
      </c>
      <c r="AD225">
        <v>7.6105592597632334</v>
      </c>
      <c r="AE225">
        <v>7.6048526244922892</v>
      </c>
      <c r="AF225">
        <v>7.62298650413583</v>
      </c>
      <c r="AG225">
        <v>7.6639071514257502</v>
      </c>
      <c r="AH225">
        <v>7.7193054981397262</v>
      </c>
      <c r="AI225">
        <v>7.7874193574498731</v>
      </c>
      <c r="AJ225">
        <v>7.9182727233030716</v>
      </c>
      <c r="AK225">
        <v>8.0524483584492099</v>
      </c>
      <c r="AL225">
        <v>8.1867062383164058</v>
      </c>
      <c r="AM225">
        <v>8.3228750713063313</v>
      </c>
      <c r="AN225">
        <v>8.45930962617558</v>
      </c>
      <c r="AO225">
        <v>8.6103186713549622</v>
      </c>
      <c r="AP225">
        <v>8.7257221318513309</v>
      </c>
      <c r="AQ225">
        <v>8.8049463751143513</v>
      </c>
      <c r="AR225">
        <v>8.8528935561593638</v>
      </c>
      <c r="AS225">
        <v>8.8858500517098609</v>
      </c>
      <c r="AT225">
        <v>9.0162408122776068</v>
      </c>
      <c r="AU225">
        <v>9.1438637228016102</v>
      </c>
      <c r="AV225">
        <v>9.2637461987342817</v>
      </c>
      <c r="AW225">
        <v>9.355738304922248</v>
      </c>
      <c r="AX225">
        <v>9.4184592615274685</v>
      </c>
      <c r="AY225">
        <v>9.4772390589298716</v>
      </c>
      <c r="AZ225">
        <v>9.5048680008023325</v>
      </c>
      <c r="BA225">
        <v>9.5169635978720439</v>
      </c>
      <c r="BB225">
        <v>9.5404653492803284</v>
      </c>
      <c r="BC225">
        <v>9.5837807074671879</v>
      </c>
      <c r="BD225">
        <v>9.6735337616120542</v>
      </c>
      <c r="BE225">
        <v>9.7763494607280812</v>
      </c>
      <c r="BF225">
        <v>9.8861556770593584</v>
      </c>
      <c r="BG225">
        <v>9.9936601801173275</v>
      </c>
      <c r="BH225">
        <v>10.09250231460619</v>
      </c>
      <c r="BI225">
        <v>10.223486146449124</v>
      </c>
      <c r="BJ225">
        <v>10.347787148294648</v>
      </c>
      <c r="BK225">
        <v>10.4764162123726</v>
      </c>
      <c r="BL225">
        <v>10.617144463766909</v>
      </c>
      <c r="BM225">
        <v>10.777934280762921</v>
      </c>
    </row>
    <row r="226" spans="1:65" x14ac:dyDescent="0.2">
      <c r="A226" t="s">
        <v>702</v>
      </c>
      <c r="B226" t="s">
        <v>703</v>
      </c>
      <c r="C226" t="s">
        <v>260</v>
      </c>
      <c r="D226" t="s">
        <v>261</v>
      </c>
      <c r="E226">
        <v>10.971545655469633</v>
      </c>
      <c r="F226">
        <v>11.292642788070957</v>
      </c>
      <c r="G226">
        <v>11.669022718054759</v>
      </c>
      <c r="H226">
        <v>12.077346429507411</v>
      </c>
      <c r="I226">
        <v>12.482743197352422</v>
      </c>
      <c r="J226">
        <v>12.867785001018724</v>
      </c>
      <c r="K226">
        <v>13.253579074172709</v>
      </c>
      <c r="L226">
        <v>13.602183378301703</v>
      </c>
      <c r="M226">
        <v>13.921928896065916</v>
      </c>
      <c r="N226">
        <v>14.221625765523388</v>
      </c>
      <c r="O226">
        <v>14.505507892034874</v>
      </c>
      <c r="P226">
        <v>14.773408155078046</v>
      </c>
      <c r="Q226">
        <v>14.989086344857865</v>
      </c>
      <c r="R226">
        <v>15.177518501197474</v>
      </c>
      <c r="S226">
        <v>15.37572408371557</v>
      </c>
      <c r="T226">
        <v>15.601601674819682</v>
      </c>
      <c r="U226">
        <v>15.910141676775538</v>
      </c>
      <c r="V226">
        <v>16.254933048128898</v>
      </c>
      <c r="W226">
        <v>16.550730145642635</v>
      </c>
      <c r="X226">
        <v>16.668173519118124</v>
      </c>
      <c r="Y226">
        <v>16.548948780278295</v>
      </c>
      <c r="Z226">
        <v>16.255156191264049</v>
      </c>
      <c r="AA226">
        <v>15.737382054131501</v>
      </c>
      <c r="AB226">
        <v>15.150732373810014</v>
      </c>
      <c r="AC226">
        <v>14.704009816354398</v>
      </c>
      <c r="AD226">
        <v>14.503741657319443</v>
      </c>
      <c r="AE226">
        <v>14.650369853734684</v>
      </c>
      <c r="AF226">
        <v>14.975519439707629</v>
      </c>
      <c r="AG226">
        <v>15.377596494934251</v>
      </c>
      <c r="AH226">
        <v>15.711556307013621</v>
      </c>
      <c r="AI226">
        <v>15.901483210150214</v>
      </c>
      <c r="AJ226">
        <v>16.117275588697957</v>
      </c>
      <c r="AK226">
        <v>16.203330655124049</v>
      </c>
      <c r="AL226">
        <v>16.200353265408864</v>
      </c>
      <c r="AM226">
        <v>16.166396112183122</v>
      </c>
      <c r="AN226">
        <v>16.133519361266696</v>
      </c>
      <c r="AO226">
        <v>16.245549107485509</v>
      </c>
      <c r="AP226">
        <v>16.341304078173021</v>
      </c>
      <c r="AQ226">
        <v>16.40680181660845</v>
      </c>
      <c r="AR226">
        <v>16.417853858178326</v>
      </c>
      <c r="AS226">
        <v>16.365806182820787</v>
      </c>
      <c r="AT226">
        <v>16.393792685974212</v>
      </c>
      <c r="AU226">
        <v>16.371473399973787</v>
      </c>
      <c r="AV226">
        <v>16.323589488138442</v>
      </c>
      <c r="AW226">
        <v>16.28212335041901</v>
      </c>
      <c r="AX226">
        <v>16.267398600306997</v>
      </c>
      <c r="AY226">
        <v>16.400510493080009</v>
      </c>
      <c r="AZ226">
        <v>16.557630502941095</v>
      </c>
      <c r="BA226">
        <v>16.745546808272174</v>
      </c>
      <c r="BB226">
        <v>16.971450046063239</v>
      </c>
      <c r="BC226">
        <v>17.244010717933016</v>
      </c>
      <c r="BD226">
        <v>17.656557446622443</v>
      </c>
      <c r="BE226">
        <v>18.100537881995635</v>
      </c>
      <c r="BF226">
        <v>18.599782377427172</v>
      </c>
      <c r="BG226">
        <v>19.18437308565527</v>
      </c>
      <c r="BH226">
        <v>19.869923635294835</v>
      </c>
      <c r="BI226">
        <v>20.726520446504299</v>
      </c>
      <c r="BJ226">
        <v>21.673977709115103</v>
      </c>
      <c r="BK226">
        <v>22.675848643879892</v>
      </c>
      <c r="BL226">
        <v>23.678472190717383</v>
      </c>
      <c r="BM226">
        <v>24.649141070950542</v>
      </c>
    </row>
    <row r="227" spans="1:65" x14ac:dyDescent="0.2">
      <c r="A227" t="s">
        <v>704</v>
      </c>
      <c r="B227" t="s">
        <v>705</v>
      </c>
      <c r="C227" t="s">
        <v>260</v>
      </c>
      <c r="D227" t="s">
        <v>261</v>
      </c>
      <c r="E227">
        <v>12.048453025821674</v>
      </c>
      <c r="F227">
        <v>12.373638832749942</v>
      </c>
      <c r="G227">
        <v>12.718076358777905</v>
      </c>
      <c r="H227">
        <v>13.072955005685513</v>
      </c>
      <c r="I227">
        <v>13.426887003969659</v>
      </c>
      <c r="J227">
        <v>13.771766499486532</v>
      </c>
      <c r="K227">
        <v>14.067114414736531</v>
      </c>
      <c r="L227">
        <v>14.315694364094472</v>
      </c>
      <c r="M227">
        <v>14.52746168801464</v>
      </c>
      <c r="N227">
        <v>14.725870018142812</v>
      </c>
      <c r="O227">
        <v>14.931902984255446</v>
      </c>
      <c r="P227">
        <v>15.357787288940802</v>
      </c>
      <c r="Q227">
        <v>15.77848762368728</v>
      </c>
      <c r="R227">
        <v>16.179042258673153</v>
      </c>
      <c r="S227">
        <v>16.530883994687475</v>
      </c>
      <c r="T227">
        <v>16.816239042531841</v>
      </c>
      <c r="U227">
        <v>17.102356732539576</v>
      </c>
      <c r="V227">
        <v>17.346630603633113</v>
      </c>
      <c r="W227">
        <v>17.518454227819642</v>
      </c>
      <c r="X227">
        <v>17.559370823481032</v>
      </c>
      <c r="Y227">
        <v>17.443078245291826</v>
      </c>
      <c r="Z227">
        <v>17.052812743901217</v>
      </c>
      <c r="AA227">
        <v>16.449542019429767</v>
      </c>
      <c r="AB227">
        <v>15.723973680077449</v>
      </c>
      <c r="AC227">
        <v>15.051213843612063</v>
      </c>
      <c r="AD227">
        <v>14.558007749029469</v>
      </c>
      <c r="AE227">
        <v>14.541200492196413</v>
      </c>
      <c r="AF227">
        <v>14.702342963178843</v>
      </c>
      <c r="AG227">
        <v>14.975574238664926</v>
      </c>
      <c r="AH227">
        <v>15.260852045862485</v>
      </c>
      <c r="AI227">
        <v>15.503429407295165</v>
      </c>
      <c r="AJ227">
        <v>15.974621407108133</v>
      </c>
      <c r="AK227">
        <v>16.411849733058741</v>
      </c>
      <c r="AL227">
        <v>16.825053053867844</v>
      </c>
      <c r="AM227">
        <v>17.243975029878282</v>
      </c>
      <c r="AN227">
        <v>17.688353836497271</v>
      </c>
      <c r="AO227">
        <v>18.210973521322728</v>
      </c>
      <c r="AP227">
        <v>18.737326118493712</v>
      </c>
      <c r="AQ227">
        <v>19.247955033851699</v>
      </c>
      <c r="AR227">
        <v>19.714624794727147</v>
      </c>
      <c r="AS227">
        <v>20.123622335200096</v>
      </c>
      <c r="AT227">
        <v>20.553601347819338</v>
      </c>
      <c r="AU227">
        <v>20.931701415844543</v>
      </c>
      <c r="AV227">
        <v>21.278592708992527</v>
      </c>
      <c r="AW227">
        <v>21.62165231488185</v>
      </c>
      <c r="AX227">
        <v>21.98052601587063</v>
      </c>
      <c r="AY227">
        <v>22.392074243129553</v>
      </c>
      <c r="AZ227">
        <v>22.819751441644108</v>
      </c>
      <c r="BA227">
        <v>23.253153299121738</v>
      </c>
      <c r="BB227">
        <v>23.672772835448978</v>
      </c>
      <c r="BC227">
        <v>24.075127738562678</v>
      </c>
      <c r="BD227">
        <v>24.525913075934493</v>
      </c>
      <c r="BE227">
        <v>24.946034100068552</v>
      </c>
      <c r="BF227">
        <v>25.405059329027118</v>
      </c>
      <c r="BG227">
        <v>25.993087956257089</v>
      </c>
      <c r="BH227">
        <v>26.759014096876975</v>
      </c>
      <c r="BI227">
        <v>27.690619889218947</v>
      </c>
      <c r="BJ227">
        <v>28.790732966347239</v>
      </c>
      <c r="BK227">
        <v>29.993095980621536</v>
      </c>
      <c r="BL227">
        <v>31.195896856042161</v>
      </c>
      <c r="BM227">
        <v>32.339167000192319</v>
      </c>
    </row>
    <row r="228" spans="1:65" x14ac:dyDescent="0.2">
      <c r="A228" t="s">
        <v>706</v>
      </c>
      <c r="B228" t="s">
        <v>707</v>
      </c>
      <c r="C228" t="s">
        <v>260</v>
      </c>
      <c r="D228" t="s">
        <v>261</v>
      </c>
      <c r="E228">
        <v>17.86892841002436</v>
      </c>
      <c r="F228">
        <v>18.119655566486237</v>
      </c>
      <c r="G228">
        <v>18.353717742595961</v>
      </c>
      <c r="H228">
        <v>18.585595356430716</v>
      </c>
      <c r="I228">
        <v>18.831692411736739</v>
      </c>
      <c r="J228">
        <v>19.103744781654878</v>
      </c>
      <c r="K228">
        <v>19.448422061571581</v>
      </c>
      <c r="L228">
        <v>19.79805886156683</v>
      </c>
      <c r="M228">
        <v>20.159850036566628</v>
      </c>
      <c r="N228">
        <v>20.536974330382307</v>
      </c>
      <c r="O228">
        <v>20.929723261600412</v>
      </c>
      <c r="P228">
        <v>21.481881889319045</v>
      </c>
      <c r="Q228">
        <v>22.031314814023798</v>
      </c>
      <c r="R228">
        <v>22.572128825685354</v>
      </c>
      <c r="S228">
        <v>23.093850410363682</v>
      </c>
      <c r="T228">
        <v>23.58992765796858</v>
      </c>
      <c r="U228">
        <v>24.06398132615163</v>
      </c>
      <c r="V228">
        <v>24.490760347872467</v>
      </c>
      <c r="W228">
        <v>24.869538971909115</v>
      </c>
      <c r="X228">
        <v>25.194941494478311</v>
      </c>
      <c r="Y228">
        <v>25.466414127380133</v>
      </c>
      <c r="Z228">
        <v>25.804743845845142</v>
      </c>
      <c r="AA228">
        <v>26.066864828133323</v>
      </c>
      <c r="AB228">
        <v>26.284824544708751</v>
      </c>
      <c r="AC228">
        <v>26.502971824286963</v>
      </c>
      <c r="AD228">
        <v>26.747742912535799</v>
      </c>
      <c r="AE228">
        <v>26.996014143231399</v>
      </c>
      <c r="AF228">
        <v>27.247436034207624</v>
      </c>
      <c r="AG228">
        <v>27.478693614255771</v>
      </c>
      <c r="AH228">
        <v>27.650205387806725</v>
      </c>
      <c r="AI228">
        <v>27.740642853843656</v>
      </c>
      <c r="AJ228">
        <v>27.824141847060226</v>
      </c>
      <c r="AK228">
        <v>27.825435905620477</v>
      </c>
      <c r="AL228">
        <v>27.76086204980011</v>
      </c>
      <c r="AM228">
        <v>27.649870467132097</v>
      </c>
      <c r="AN228">
        <v>27.507247217739401</v>
      </c>
      <c r="AO228">
        <v>27.447749888494815</v>
      </c>
      <c r="AP228">
        <v>27.349705278377769</v>
      </c>
      <c r="AQ228">
        <v>27.222565262535468</v>
      </c>
      <c r="AR228">
        <v>27.075516779833304</v>
      </c>
      <c r="AS228">
        <v>26.921744839640287</v>
      </c>
      <c r="AT228">
        <v>26.78262542848185</v>
      </c>
      <c r="AU228">
        <v>26.628694291267301</v>
      </c>
      <c r="AV228">
        <v>26.499846754564032</v>
      </c>
      <c r="AW228">
        <v>26.448319069407074</v>
      </c>
      <c r="AX228">
        <v>26.507772885557497</v>
      </c>
      <c r="AY228">
        <v>26.656330203425714</v>
      </c>
      <c r="AZ228">
        <v>26.860315057883533</v>
      </c>
      <c r="BA228">
        <v>27.126003380698588</v>
      </c>
      <c r="BB228">
        <v>27.470517753448704</v>
      </c>
      <c r="BC228">
        <v>27.911116222478661</v>
      </c>
      <c r="BD228">
        <v>28.470046918967196</v>
      </c>
      <c r="BE228">
        <v>29.135152294898209</v>
      </c>
      <c r="BF228">
        <v>29.857202505490864</v>
      </c>
      <c r="BG228">
        <v>30.530809015809375</v>
      </c>
      <c r="BH228">
        <v>31.076692420034902</v>
      </c>
      <c r="BI228">
        <v>31.607021245921814</v>
      </c>
      <c r="BJ228">
        <v>31.979395016486116</v>
      </c>
      <c r="BK228">
        <v>32.244321384941372</v>
      </c>
      <c r="BL228">
        <v>32.486146523350435</v>
      </c>
      <c r="BM228">
        <v>32.763232122220451</v>
      </c>
    </row>
    <row r="229" spans="1:65" x14ac:dyDescent="0.2">
      <c r="A229" t="s">
        <v>708</v>
      </c>
      <c r="B229" t="s">
        <v>709</v>
      </c>
      <c r="C229" t="s">
        <v>260</v>
      </c>
      <c r="D229" t="s">
        <v>261</v>
      </c>
      <c r="E229">
        <v>5.8007507673027492</v>
      </c>
      <c r="F229">
        <v>5.8929001065499582</v>
      </c>
      <c r="G229">
        <v>5.9588654085207367</v>
      </c>
      <c r="H229">
        <v>6.0065323473606309</v>
      </c>
      <c r="I229">
        <v>6.0347843197271471</v>
      </c>
      <c r="J229">
        <v>6.0542618640936814</v>
      </c>
      <c r="K229">
        <v>6.0654521129263221</v>
      </c>
      <c r="L229">
        <v>6.0526703854935242</v>
      </c>
      <c r="M229">
        <v>6.01679012345679</v>
      </c>
      <c r="N229">
        <v>5.9594235692301796</v>
      </c>
      <c r="O229">
        <v>5.8855301633420867</v>
      </c>
      <c r="P229">
        <v>5.9175637845096389</v>
      </c>
      <c r="Q229">
        <v>5.9331425494131835</v>
      </c>
      <c r="R229">
        <v>5.928613061217388</v>
      </c>
      <c r="S229">
        <v>5.9049066730073543</v>
      </c>
      <c r="T229">
        <v>5.8610286906106843</v>
      </c>
      <c r="U229">
        <v>5.8502582659230331</v>
      </c>
      <c r="V229">
        <v>5.8225399296954254</v>
      </c>
      <c r="W229">
        <v>5.7799160813506472</v>
      </c>
      <c r="X229">
        <v>5.724038140466738</v>
      </c>
      <c r="Y229">
        <v>5.6611042105452647</v>
      </c>
      <c r="Z229">
        <v>5.6303570930005309</v>
      </c>
      <c r="AA229">
        <v>5.5840810703781054</v>
      </c>
      <c r="AB229">
        <v>5.5262700383463503</v>
      </c>
      <c r="AC229">
        <v>5.4523946199149407</v>
      </c>
      <c r="AD229">
        <v>5.3665441693520277</v>
      </c>
      <c r="AE229">
        <v>5.3067110045171635</v>
      </c>
      <c r="AF229">
        <v>5.2391677391677387</v>
      </c>
      <c r="AG229">
        <v>5.1687227670317553</v>
      </c>
      <c r="AH229">
        <v>5.0991104936863714</v>
      </c>
      <c r="AI229">
        <v>5.0310611608455016</v>
      </c>
      <c r="AJ229">
        <v>5.0263458456104653</v>
      </c>
      <c r="AK229">
        <v>5.0227017390739173</v>
      </c>
      <c r="AL229">
        <v>5.0222247228942782</v>
      </c>
      <c r="AM229">
        <v>5.0234465310039482</v>
      </c>
      <c r="AN229">
        <v>5.0279199922338949</v>
      </c>
      <c r="AO229">
        <v>5.0725098783804583</v>
      </c>
      <c r="AP229">
        <v>5.1106928385766786</v>
      </c>
      <c r="AQ229">
        <v>5.1465857207171517</v>
      </c>
      <c r="AR229">
        <v>5.1853675866593232</v>
      </c>
      <c r="AS229">
        <v>5.229764001344261</v>
      </c>
      <c r="AT229">
        <v>5.3678874135786394</v>
      </c>
      <c r="AU229">
        <v>5.5133314602418437</v>
      </c>
      <c r="AV229">
        <v>5.6612826696190091</v>
      </c>
      <c r="AW229">
        <v>5.8059982662337548</v>
      </c>
      <c r="AX229">
        <v>5.9433783745900035</v>
      </c>
      <c r="AY229">
        <v>6.0785100356200692</v>
      </c>
      <c r="AZ229">
        <v>6.2026026398007073</v>
      </c>
      <c r="BA229">
        <v>6.3165750035779276</v>
      </c>
      <c r="BB229">
        <v>6.4267859825245699</v>
      </c>
      <c r="BC229">
        <v>6.5322623810734504</v>
      </c>
      <c r="BD229">
        <v>6.646610356419651</v>
      </c>
      <c r="BE229">
        <v>6.7492056715462105</v>
      </c>
      <c r="BF229">
        <v>6.8358407288097878</v>
      </c>
      <c r="BG229">
        <v>6.900647392749458</v>
      </c>
      <c r="BH229">
        <v>6.9383697813121277</v>
      </c>
      <c r="BI229">
        <v>6.952642351483135</v>
      </c>
      <c r="BJ229">
        <v>6.9523739023419795</v>
      </c>
      <c r="BK229">
        <v>6.9369444719013993</v>
      </c>
      <c r="BL229">
        <v>6.9037252708246273</v>
      </c>
      <c r="BM229">
        <v>6.8534999963192806</v>
      </c>
    </row>
    <row r="230" spans="1:65" x14ac:dyDescent="0.2">
      <c r="A230" t="s">
        <v>710</v>
      </c>
      <c r="B230" t="s">
        <v>711</v>
      </c>
      <c r="C230" t="s">
        <v>260</v>
      </c>
      <c r="D230" t="s">
        <v>261</v>
      </c>
    </row>
    <row r="231" spans="1:65" x14ac:dyDescent="0.2">
      <c r="A231" t="s">
        <v>712</v>
      </c>
      <c r="B231" t="s">
        <v>713</v>
      </c>
      <c r="C231" t="s">
        <v>260</v>
      </c>
      <c r="D231" t="s">
        <v>261</v>
      </c>
      <c r="E231">
        <v>11.247879605062851</v>
      </c>
      <c r="F231">
        <v>11.392567828211392</v>
      </c>
      <c r="G231">
        <v>11.553988016827434</v>
      </c>
      <c r="H231">
        <v>11.723759703003713</v>
      </c>
      <c r="I231">
        <v>11.833777481678881</v>
      </c>
      <c r="J231">
        <v>11.830411740725642</v>
      </c>
      <c r="K231">
        <v>11.915116372714825</v>
      </c>
      <c r="L231">
        <v>11.954931804704486</v>
      </c>
      <c r="M231">
        <v>11.969679390493869</v>
      </c>
      <c r="N231">
        <v>11.986534533625843</v>
      </c>
      <c r="O231">
        <v>12.006810274631727</v>
      </c>
      <c r="P231">
        <v>11.876843392561687</v>
      </c>
      <c r="Q231">
        <v>11.74934725848564</v>
      </c>
      <c r="R231">
        <v>11.670122718156168</v>
      </c>
      <c r="S231">
        <v>11.618833487633911</v>
      </c>
      <c r="T231">
        <v>11.58382611475148</v>
      </c>
      <c r="U231">
        <v>11.628630060319631</v>
      </c>
      <c r="V231">
        <v>11.694035257184256</v>
      </c>
      <c r="W231">
        <v>11.751761872193642</v>
      </c>
      <c r="X231">
        <v>11.788071733161983</v>
      </c>
      <c r="Y231">
        <v>11.828974535443908</v>
      </c>
      <c r="Z231">
        <v>11.785464220697381</v>
      </c>
      <c r="AA231">
        <v>11.69957861687185</v>
      </c>
      <c r="AB231">
        <v>11.62854179177813</v>
      </c>
      <c r="AC231">
        <v>11.57846641760959</v>
      </c>
      <c r="AD231">
        <v>11.578808297000926</v>
      </c>
      <c r="AE231">
        <v>11.59504197478881</v>
      </c>
      <c r="AF231">
        <v>11.619798377927689</v>
      </c>
      <c r="AG231">
        <v>11.63435601381501</v>
      </c>
      <c r="AH231">
        <v>11.594166520243981</v>
      </c>
      <c r="AI231">
        <v>11.529706066291432</v>
      </c>
      <c r="AJ231">
        <v>11.442436006308384</v>
      </c>
      <c r="AK231">
        <v>11.382229832572298</v>
      </c>
      <c r="AL231">
        <v>11.336274239500046</v>
      </c>
      <c r="AM231">
        <v>11.306499359342553</v>
      </c>
      <c r="AN231">
        <v>11.308089500860586</v>
      </c>
      <c r="AO231">
        <v>11.441411030001266</v>
      </c>
      <c r="AP231">
        <v>11.568586821384169</v>
      </c>
      <c r="AQ231">
        <v>11.700389340541848</v>
      </c>
      <c r="AR231">
        <v>11.834482216854219</v>
      </c>
      <c r="AS231">
        <v>11.953894056897518</v>
      </c>
      <c r="AT231">
        <v>11.637226970560304</v>
      </c>
      <c r="AU231">
        <v>11.303210809240156</v>
      </c>
      <c r="AV231">
        <v>10.96186309923581</v>
      </c>
      <c r="AW231">
        <v>10.617746702227349</v>
      </c>
      <c r="AX231">
        <v>10.25554629449006</v>
      </c>
      <c r="AY231">
        <v>10.242685651925374</v>
      </c>
      <c r="AZ231">
        <v>10.311684745297267</v>
      </c>
      <c r="BA231">
        <v>10.455235964809775</v>
      </c>
      <c r="BB231">
        <v>10.658597483340774</v>
      </c>
      <c r="BC231">
        <v>10.879618517273935</v>
      </c>
      <c r="BD231">
        <v>10.806994499630571</v>
      </c>
      <c r="BE231">
        <v>10.664349859530034</v>
      </c>
      <c r="BF231">
        <v>10.505098789037604</v>
      </c>
      <c r="BG231">
        <v>10.415816086178198</v>
      </c>
      <c r="BH231">
        <v>10.40983732705419</v>
      </c>
      <c r="BI231">
        <v>10.541462374760178</v>
      </c>
      <c r="BJ231">
        <v>10.752038659015403</v>
      </c>
      <c r="BK231">
        <v>11.043986595133974</v>
      </c>
      <c r="BL231">
        <v>11.402064940894807</v>
      </c>
      <c r="BM231">
        <v>11.832891325724843</v>
      </c>
    </row>
    <row r="232" spans="1:65" x14ac:dyDescent="0.2">
      <c r="A232" t="s">
        <v>714</v>
      </c>
      <c r="B232" t="s">
        <v>715</v>
      </c>
      <c r="C232" t="s">
        <v>260</v>
      </c>
      <c r="D232" t="s">
        <v>261</v>
      </c>
      <c r="E232">
        <v>8.0689650300995783</v>
      </c>
      <c r="F232">
        <v>8.055231486173799</v>
      </c>
      <c r="G232">
        <v>8.004859280863565</v>
      </c>
      <c r="H232">
        <v>7.9180653089815216</v>
      </c>
      <c r="I232">
        <v>7.7923309334019031</v>
      </c>
      <c r="J232">
        <v>7.629789157717223</v>
      </c>
      <c r="K232">
        <v>7.5223616160427147</v>
      </c>
      <c r="L232">
        <v>7.3770247195198468</v>
      </c>
      <c r="M232">
        <v>7.2081362919212939</v>
      </c>
      <c r="N232">
        <v>7.0312489480678781</v>
      </c>
      <c r="O232">
        <v>6.8560847229445017</v>
      </c>
      <c r="P232">
        <v>6.7781290100466336</v>
      </c>
      <c r="Q232">
        <v>6.6922902870224608</v>
      </c>
      <c r="R232">
        <v>6.5995721039877981</v>
      </c>
      <c r="S232">
        <v>6.500166820292133</v>
      </c>
      <c r="T232">
        <v>6.3951796523270685</v>
      </c>
      <c r="U232">
        <v>6.3626344908233223</v>
      </c>
      <c r="V232">
        <v>6.3203452748862565</v>
      </c>
      <c r="W232">
        <v>6.2715467150948818</v>
      </c>
      <c r="X232">
        <v>6.2192053125268671</v>
      </c>
      <c r="Y232">
        <v>6.1658441209737163</v>
      </c>
      <c r="Z232">
        <v>6.1308835303632225</v>
      </c>
      <c r="AA232">
        <v>6.0897568583864121</v>
      </c>
      <c r="AB232">
        <v>6.0484810863693363</v>
      </c>
      <c r="AC232">
        <v>6.0135667356438161</v>
      </c>
      <c r="AD232">
        <v>5.9881439276722617</v>
      </c>
      <c r="AE232">
        <v>6.0055451386396808</v>
      </c>
      <c r="AF232">
        <v>6.0227392537336302</v>
      </c>
      <c r="AG232">
        <v>6.0380963068049072</v>
      </c>
      <c r="AH232">
        <v>6.0488053634503185</v>
      </c>
      <c r="AI232">
        <v>6.0545554518821811</v>
      </c>
      <c r="AJ232">
        <v>6.0563753893849572</v>
      </c>
      <c r="AK232">
        <v>6.0478731801321013</v>
      </c>
      <c r="AL232">
        <v>6.0344033996638871</v>
      </c>
      <c r="AM232">
        <v>6.0220122445594777</v>
      </c>
      <c r="AN232">
        <v>6.0132789703528546</v>
      </c>
      <c r="AO232">
        <v>6.0266502656202308</v>
      </c>
      <c r="AP232">
        <v>6.0384549947911257</v>
      </c>
      <c r="AQ232">
        <v>6.0430328680186198</v>
      </c>
      <c r="AR232">
        <v>6.0321534513574315</v>
      </c>
      <c r="AS232">
        <v>6.0032889243495928</v>
      </c>
      <c r="AT232">
        <v>5.9706815704043539</v>
      </c>
      <c r="AU232">
        <v>5.9282685008910869</v>
      </c>
      <c r="AV232">
        <v>5.8859260251308765</v>
      </c>
      <c r="AW232">
        <v>5.8570341383898539</v>
      </c>
      <c r="AX232">
        <v>5.85202500840699</v>
      </c>
      <c r="AY232">
        <v>5.818568280002391</v>
      </c>
      <c r="AZ232">
        <v>5.8000633220184152</v>
      </c>
      <c r="BA232">
        <v>5.7904855368910448</v>
      </c>
      <c r="BB232">
        <v>5.7801181506375592</v>
      </c>
      <c r="BC232">
        <v>5.7663010992012458</v>
      </c>
      <c r="BD232">
        <v>5.8772182246571516</v>
      </c>
      <c r="BE232">
        <v>5.970886305550823</v>
      </c>
      <c r="BF232">
        <v>6.0633713595282428</v>
      </c>
      <c r="BG232">
        <v>6.1806991807025318</v>
      </c>
      <c r="BH232">
        <v>6.3409318164787551</v>
      </c>
      <c r="BI232">
        <v>6.5297861562917063</v>
      </c>
      <c r="BJ232">
        <v>6.7630589665689129</v>
      </c>
      <c r="BK232">
        <v>7.0278574326474397</v>
      </c>
      <c r="BL232">
        <v>7.3024867201777175</v>
      </c>
      <c r="BM232">
        <v>7.5747520341713432</v>
      </c>
    </row>
    <row r="233" spans="1:65" x14ac:dyDescent="0.2">
      <c r="A233" t="s">
        <v>716</v>
      </c>
      <c r="B233" t="s">
        <v>717</v>
      </c>
      <c r="C233" t="s">
        <v>260</v>
      </c>
      <c r="D233" t="s">
        <v>261</v>
      </c>
    </row>
    <row r="234" spans="1:65" x14ac:dyDescent="0.2">
      <c r="A234" t="s">
        <v>718</v>
      </c>
      <c r="B234" t="s">
        <v>719</v>
      </c>
      <c r="C234" t="s">
        <v>260</v>
      </c>
      <c r="D234" t="s">
        <v>261</v>
      </c>
      <c r="E234">
        <v>6.9236627677512095</v>
      </c>
      <c r="F234">
        <v>6.9927212026398591</v>
      </c>
      <c r="G234">
        <v>7.0489489100897567</v>
      </c>
      <c r="H234">
        <v>7.0810332099894611</v>
      </c>
      <c r="I234">
        <v>7.0738649513054641</v>
      </c>
      <c r="J234">
        <v>7.0213943235793232</v>
      </c>
      <c r="K234">
        <v>7.0781338278155079</v>
      </c>
      <c r="L234">
        <v>7.0850221153589796</v>
      </c>
      <c r="M234">
        <v>7.0522722250629553</v>
      </c>
      <c r="N234">
        <v>6.991857846671536</v>
      </c>
      <c r="O234">
        <v>6.9110531715916679</v>
      </c>
      <c r="P234">
        <v>6.9535786718003108</v>
      </c>
      <c r="Q234">
        <v>6.968355346962178</v>
      </c>
      <c r="R234">
        <v>6.9575250246807192</v>
      </c>
      <c r="S234">
        <v>6.9229262402434681</v>
      </c>
      <c r="T234">
        <v>6.8658029263621732</v>
      </c>
      <c r="U234">
        <v>6.9112986595586676</v>
      </c>
      <c r="V234">
        <v>6.923427714841722</v>
      </c>
      <c r="W234">
        <v>6.9060809124282931</v>
      </c>
      <c r="X234">
        <v>6.8631225926505124</v>
      </c>
      <c r="Y234">
        <v>6.7966941009475272</v>
      </c>
      <c r="Z234">
        <v>6.8346307318278576</v>
      </c>
      <c r="AA234">
        <v>6.8451600401582953</v>
      </c>
      <c r="AB234">
        <v>6.8293814466790375</v>
      </c>
      <c r="AC234">
        <v>6.7880109962448616</v>
      </c>
      <c r="AD234">
        <v>6.722432048424162</v>
      </c>
      <c r="AE234">
        <v>6.7333069159084404</v>
      </c>
      <c r="AF234">
        <v>6.7181365968853672</v>
      </c>
      <c r="AG234">
        <v>6.679894419098888</v>
      </c>
      <c r="AH234">
        <v>6.621158780859318</v>
      </c>
      <c r="AI234">
        <v>6.5450310479759359</v>
      </c>
      <c r="AJ234">
        <v>6.5250852527194478</v>
      </c>
      <c r="AK234">
        <v>6.4804215186546967</v>
      </c>
      <c r="AL234">
        <v>6.415364809332166</v>
      </c>
      <c r="AM234">
        <v>6.3348527192206348</v>
      </c>
      <c r="AN234">
        <v>6.2424771652948223</v>
      </c>
      <c r="AO234">
        <v>6.2073030406163294</v>
      </c>
      <c r="AP234">
        <v>6.1536889355072573</v>
      </c>
      <c r="AQ234">
        <v>6.0859176464947282</v>
      </c>
      <c r="AR234">
        <v>6.0078774887193482</v>
      </c>
      <c r="AS234">
        <v>5.9224907070570829</v>
      </c>
      <c r="AT234">
        <v>5.880048945542458</v>
      </c>
      <c r="AU234">
        <v>5.8240487733859814</v>
      </c>
      <c r="AV234">
        <v>5.7570582582126368</v>
      </c>
      <c r="AW234">
        <v>5.6813484757879031</v>
      </c>
      <c r="AX234">
        <v>5.5988701773378997</v>
      </c>
      <c r="AY234">
        <v>5.5534695252830844</v>
      </c>
      <c r="AZ234">
        <v>5.4952484016339422</v>
      </c>
      <c r="BA234">
        <v>5.4252276231575358</v>
      </c>
      <c r="BB234">
        <v>5.3419736186935705</v>
      </c>
      <c r="BC234">
        <v>5.2475316445361884</v>
      </c>
      <c r="BD234">
        <v>5.1875815701795345</v>
      </c>
      <c r="BE234">
        <v>5.1124584980009882</v>
      </c>
      <c r="BF234">
        <v>5.0343371530148424</v>
      </c>
      <c r="BG234">
        <v>4.9670449070040954</v>
      </c>
      <c r="BH234">
        <v>4.9170862089338314</v>
      </c>
      <c r="BI234">
        <v>4.9168067794641761</v>
      </c>
      <c r="BJ234">
        <v>4.9203745489192858</v>
      </c>
      <c r="BK234">
        <v>4.9223311762898128</v>
      </c>
      <c r="BL234">
        <v>4.9156990259384381</v>
      </c>
      <c r="BM234">
        <v>4.8981055649142533</v>
      </c>
    </row>
    <row r="235" spans="1:65" x14ac:dyDescent="0.2">
      <c r="A235" t="s">
        <v>720</v>
      </c>
      <c r="B235" t="s">
        <v>721</v>
      </c>
      <c r="C235" t="s">
        <v>260</v>
      </c>
      <c r="D235" t="s">
        <v>261</v>
      </c>
      <c r="E235">
        <v>6.5262682134071337</v>
      </c>
      <c r="F235">
        <v>6.5778024214146402</v>
      </c>
      <c r="G235">
        <v>6.5714553951850778</v>
      </c>
      <c r="H235">
        <v>6.5166066026609313</v>
      </c>
      <c r="I235">
        <v>6.4240891414275527</v>
      </c>
      <c r="J235">
        <v>6.3005973820517935</v>
      </c>
      <c r="K235">
        <v>6.4322629028779561</v>
      </c>
      <c r="L235">
        <v>6.5392938190499805</v>
      </c>
      <c r="M235">
        <v>6.6234554936322789</v>
      </c>
      <c r="N235">
        <v>6.6897768400861777</v>
      </c>
      <c r="O235">
        <v>6.7443316059017091</v>
      </c>
      <c r="P235">
        <v>6.8507956183348684</v>
      </c>
      <c r="Q235">
        <v>6.9427882946529529</v>
      </c>
      <c r="R235">
        <v>7.0235590189456101</v>
      </c>
      <c r="S235">
        <v>7.0948540936294373</v>
      </c>
      <c r="T235">
        <v>7.1575119357807724</v>
      </c>
      <c r="U235">
        <v>7.2773355475437347</v>
      </c>
      <c r="V235">
        <v>7.3834242530846446</v>
      </c>
      <c r="W235">
        <v>7.4760095251252947</v>
      </c>
      <c r="X235">
        <v>7.5546752055437887</v>
      </c>
      <c r="Y235">
        <v>7.6203970152421228</v>
      </c>
      <c r="Z235">
        <v>7.7129546526795068</v>
      </c>
      <c r="AA235">
        <v>7.7888800042322499</v>
      </c>
      <c r="AB235">
        <v>7.8488034007312502</v>
      </c>
      <c r="AC235">
        <v>7.892187860926291</v>
      </c>
      <c r="AD235">
        <v>7.9220570233843066</v>
      </c>
      <c r="AE235">
        <v>7.9687049148975451</v>
      </c>
      <c r="AF235">
        <v>7.9989163911525374</v>
      </c>
      <c r="AG235">
        <v>8.0251031626414822</v>
      </c>
      <c r="AH235">
        <v>8.0618410593215213</v>
      </c>
      <c r="AI235">
        <v>8.1180996690394114</v>
      </c>
      <c r="AJ235">
        <v>8.2049626368248543</v>
      </c>
      <c r="AK235">
        <v>8.298737324346563</v>
      </c>
      <c r="AL235">
        <v>8.4009222913973893</v>
      </c>
      <c r="AM235">
        <v>8.5110802186478836</v>
      </c>
      <c r="AN235">
        <v>8.6283894689558203</v>
      </c>
      <c r="AO235">
        <v>8.7831157371450796</v>
      </c>
      <c r="AP235">
        <v>8.9356952838810511</v>
      </c>
      <c r="AQ235">
        <v>9.080357340155631</v>
      </c>
      <c r="AR235">
        <v>9.2079960889244532</v>
      </c>
      <c r="AS235">
        <v>9.3146094421945698</v>
      </c>
      <c r="AT235">
        <v>9.4224929561532189</v>
      </c>
      <c r="AU235">
        <v>9.5045860398715156</v>
      </c>
      <c r="AV235">
        <v>9.5671257410038351</v>
      </c>
      <c r="AW235">
        <v>9.6178647891135363</v>
      </c>
      <c r="AX235">
        <v>9.6654206486628524</v>
      </c>
      <c r="AY235">
        <v>9.7539856557383526</v>
      </c>
      <c r="AZ235">
        <v>9.8413480461416167</v>
      </c>
      <c r="BA235">
        <v>9.9365540965361454</v>
      </c>
      <c r="BB235">
        <v>10.048855401846794</v>
      </c>
      <c r="BC235">
        <v>10.186670282536978</v>
      </c>
      <c r="BD235">
        <v>10.391972055241249</v>
      </c>
      <c r="BE235">
        <v>10.609557832462672</v>
      </c>
      <c r="BF235">
        <v>10.866166135995625</v>
      </c>
      <c r="BG235">
        <v>11.19937992477773</v>
      </c>
      <c r="BH235">
        <v>11.629880830218754</v>
      </c>
      <c r="BI235">
        <v>12.200326703963709</v>
      </c>
      <c r="BJ235">
        <v>12.860416091733336</v>
      </c>
      <c r="BK235">
        <v>13.569047572430051</v>
      </c>
      <c r="BL235">
        <v>14.26318697603007</v>
      </c>
      <c r="BM235">
        <v>14.90815321774941</v>
      </c>
    </row>
    <row r="236" spans="1:65" x14ac:dyDescent="0.2">
      <c r="A236" t="s">
        <v>722</v>
      </c>
      <c r="B236" t="s">
        <v>723</v>
      </c>
      <c r="C236" t="s">
        <v>260</v>
      </c>
      <c r="D236" t="s">
        <v>261</v>
      </c>
      <c r="E236">
        <v>9.773835742412599</v>
      </c>
      <c r="F236">
        <v>9.9827931421696601</v>
      </c>
      <c r="G236">
        <v>10.1746370626425</v>
      </c>
      <c r="H236">
        <v>10.35614333030416</v>
      </c>
      <c r="I236">
        <v>10.538000679012985</v>
      </c>
      <c r="J236">
        <v>10.727992312466142</v>
      </c>
      <c r="K236">
        <v>10.947399409018054</v>
      </c>
      <c r="L236">
        <v>11.16055796012253</v>
      </c>
      <c r="M236">
        <v>11.371459840381595</v>
      </c>
      <c r="N236">
        <v>11.584895187469176</v>
      </c>
      <c r="O236">
        <v>11.804968454422113</v>
      </c>
      <c r="P236">
        <v>12.068396326153577</v>
      </c>
      <c r="Q236">
        <v>12.311215018982439</v>
      </c>
      <c r="R236">
        <v>12.547189417106246</v>
      </c>
      <c r="S236">
        <v>12.794968471703466</v>
      </c>
      <c r="T236">
        <v>13.061362864521657</v>
      </c>
      <c r="U236">
        <v>13.375000222873769</v>
      </c>
      <c r="V236">
        <v>13.701699689441739</v>
      </c>
      <c r="W236">
        <v>13.987296964200871</v>
      </c>
      <c r="X236">
        <v>14.153446180171603</v>
      </c>
      <c r="Y236">
        <v>14.166159414869915</v>
      </c>
      <c r="Z236">
        <v>14.070257817890441</v>
      </c>
      <c r="AA236">
        <v>13.840876589782289</v>
      </c>
      <c r="AB236">
        <v>13.553899222633524</v>
      </c>
      <c r="AC236">
        <v>13.30746467739422</v>
      </c>
      <c r="AD236">
        <v>13.154825468930493</v>
      </c>
      <c r="AE236">
        <v>13.170598683461101</v>
      </c>
      <c r="AF236">
        <v>13.236447071674991</v>
      </c>
      <c r="AG236">
        <v>13.363133830604207</v>
      </c>
      <c r="AH236">
        <v>13.564112068710442</v>
      </c>
      <c r="AI236">
        <v>13.839235710639469</v>
      </c>
      <c r="AJ236">
        <v>14.252849460419531</v>
      </c>
      <c r="AK236">
        <v>14.728109728737891</v>
      </c>
      <c r="AL236">
        <v>15.201521773814749</v>
      </c>
      <c r="AM236">
        <v>15.579537755063432</v>
      </c>
      <c r="AN236">
        <v>15.812429296000184</v>
      </c>
      <c r="AO236">
        <v>16.000852979063207</v>
      </c>
      <c r="AP236">
        <v>16.033209293293304</v>
      </c>
      <c r="AQ236">
        <v>15.989821295494043</v>
      </c>
      <c r="AR236">
        <v>15.978863726778513</v>
      </c>
      <c r="AS236">
        <v>16.050428995288353</v>
      </c>
      <c r="AT236">
        <v>16.329469112873866</v>
      </c>
      <c r="AU236">
        <v>16.677725507191965</v>
      </c>
      <c r="AV236">
        <v>17.009039850188479</v>
      </c>
      <c r="AW236">
        <v>17.188175931381139</v>
      </c>
      <c r="AX236">
        <v>17.152603719358165</v>
      </c>
      <c r="AY236">
        <v>17.118592151958651</v>
      </c>
      <c r="AZ236">
        <v>16.926987093132819</v>
      </c>
      <c r="BA236">
        <v>16.670608827914759</v>
      </c>
      <c r="BB236">
        <v>16.469020091835205</v>
      </c>
      <c r="BC236">
        <v>16.369098813660834</v>
      </c>
      <c r="BD236">
        <v>16.410679197610182</v>
      </c>
      <c r="BE236">
        <v>16.523918856219858</v>
      </c>
      <c r="BF236">
        <v>16.701491929827551</v>
      </c>
      <c r="BG236">
        <v>16.939920065459283</v>
      </c>
      <c r="BH236">
        <v>17.241659878042285</v>
      </c>
      <c r="BI236">
        <v>17.706711026127856</v>
      </c>
      <c r="BJ236">
        <v>18.229723803530362</v>
      </c>
      <c r="BK236">
        <v>18.791826551507576</v>
      </c>
      <c r="BL236">
        <v>19.365946096346065</v>
      </c>
      <c r="BM236">
        <v>19.934385524760447</v>
      </c>
    </row>
    <row r="237" spans="1:65" x14ac:dyDescent="0.2">
      <c r="A237" t="s">
        <v>724</v>
      </c>
      <c r="B237" t="s">
        <v>725</v>
      </c>
      <c r="C237" t="s">
        <v>260</v>
      </c>
      <c r="D237" t="s">
        <v>261</v>
      </c>
      <c r="E237">
        <v>5.9655457759723163</v>
      </c>
      <c r="F237">
        <v>5.9493786165636866</v>
      </c>
      <c r="G237">
        <v>5.8974629445237179</v>
      </c>
      <c r="H237">
        <v>5.8137681167731188</v>
      </c>
      <c r="I237">
        <v>5.7004927840722086</v>
      </c>
      <c r="J237">
        <v>5.5617092258902492</v>
      </c>
      <c r="K237">
        <v>5.5460719090846249</v>
      </c>
      <c r="L237">
        <v>5.5212162478065094</v>
      </c>
      <c r="M237">
        <v>5.4935920790067696</v>
      </c>
      <c r="N237">
        <v>5.4688399926952274</v>
      </c>
      <c r="O237">
        <v>5.4512933009572118</v>
      </c>
      <c r="P237">
        <v>5.505181005847624</v>
      </c>
      <c r="Q237">
        <v>5.5400090303374698</v>
      </c>
      <c r="R237">
        <v>5.5584984285058443</v>
      </c>
      <c r="S237">
        <v>5.5644724071049918</v>
      </c>
      <c r="T237">
        <v>5.5599701510598392</v>
      </c>
      <c r="U237">
        <v>5.6412453244800904</v>
      </c>
      <c r="V237">
        <v>5.7021579628494115</v>
      </c>
      <c r="W237">
        <v>5.7425922476264351</v>
      </c>
      <c r="X237">
        <v>5.7612736129687372</v>
      </c>
      <c r="Y237">
        <v>5.758889651260791</v>
      </c>
      <c r="Z237">
        <v>5.8055499818708567</v>
      </c>
      <c r="AA237">
        <v>5.83487042504016</v>
      </c>
      <c r="AB237">
        <v>5.8500221030276558</v>
      </c>
      <c r="AC237">
        <v>5.8552564233800801</v>
      </c>
      <c r="AD237">
        <v>5.851790136314194</v>
      </c>
      <c r="AE237">
        <v>5.8791401294548011</v>
      </c>
      <c r="AF237">
        <v>5.8887321611110792</v>
      </c>
      <c r="AG237">
        <v>5.8842690912308644</v>
      </c>
      <c r="AH237">
        <v>5.8686577051355782</v>
      </c>
      <c r="AI237">
        <v>5.8445939624038106</v>
      </c>
      <c r="AJ237">
        <v>5.8704686758213445</v>
      </c>
      <c r="AK237">
        <v>5.8780509829332503</v>
      </c>
      <c r="AL237">
        <v>5.8703374864010529</v>
      </c>
      <c r="AM237">
        <v>5.8487714966271058</v>
      </c>
      <c r="AN237">
        <v>5.8159412084801385</v>
      </c>
      <c r="AO237">
        <v>5.7287224584469287</v>
      </c>
      <c r="AP237">
        <v>5.628984902530493</v>
      </c>
      <c r="AQ237">
        <v>5.5225937802208991</v>
      </c>
      <c r="AR237">
        <v>5.414440961582863</v>
      </c>
      <c r="AS237">
        <v>5.3087624217745217</v>
      </c>
      <c r="AT237">
        <v>5.2831228301636202</v>
      </c>
      <c r="AU237">
        <v>5.2442540741607306</v>
      </c>
      <c r="AV237">
        <v>5.1964000103746102</v>
      </c>
      <c r="AW237">
        <v>5.143327749841629</v>
      </c>
      <c r="AX237">
        <v>5.0881736729768949</v>
      </c>
      <c r="AY237">
        <v>5.0916165763063344</v>
      </c>
      <c r="AZ237">
        <v>5.0844621392728842</v>
      </c>
      <c r="BA237">
        <v>5.0682434373988716</v>
      </c>
      <c r="BB237">
        <v>5.0432622270611436</v>
      </c>
      <c r="BC237">
        <v>5.0114071005842744</v>
      </c>
      <c r="BD237">
        <v>5.0465288423744186</v>
      </c>
      <c r="BE237">
        <v>5.0702077882166057</v>
      </c>
      <c r="BF237">
        <v>5.0843322112526561</v>
      </c>
      <c r="BG237">
        <v>5.0901967394830061</v>
      </c>
      <c r="BH237">
        <v>5.0898634254494413</v>
      </c>
      <c r="BI237">
        <v>5.1178561180303133</v>
      </c>
      <c r="BJ237">
        <v>5.1344149992757853</v>
      </c>
      <c r="BK237">
        <v>5.1427824980689723</v>
      </c>
      <c r="BL237">
        <v>5.1454802144659331</v>
      </c>
      <c r="BM237">
        <v>5.1453960174255284</v>
      </c>
    </row>
    <row r="238" spans="1:65" x14ac:dyDescent="0.2">
      <c r="A238" t="s">
        <v>726</v>
      </c>
      <c r="B238" t="s">
        <v>727</v>
      </c>
      <c r="C238" t="s">
        <v>260</v>
      </c>
      <c r="D238" t="s">
        <v>261</v>
      </c>
      <c r="E238">
        <v>6.1438857165975715</v>
      </c>
      <c r="F238">
        <v>6.2190059060527529</v>
      </c>
      <c r="G238">
        <v>6.2961669392788879</v>
      </c>
      <c r="H238">
        <v>6.3707010024068849</v>
      </c>
      <c r="I238">
        <v>6.4359712839807433</v>
      </c>
      <c r="J238">
        <v>6.4886773008467156</v>
      </c>
      <c r="K238">
        <v>6.5536020596588695</v>
      </c>
      <c r="L238">
        <v>6.5999137769854626</v>
      </c>
      <c r="M238">
        <v>6.6313399255467527</v>
      </c>
      <c r="N238">
        <v>6.6525196109270439</v>
      </c>
      <c r="O238">
        <v>6.6664670207284118</v>
      </c>
      <c r="P238">
        <v>6.6864326613396186</v>
      </c>
      <c r="Q238">
        <v>6.6908271517243962</v>
      </c>
      <c r="R238">
        <v>6.682000100021031</v>
      </c>
      <c r="S238">
        <v>6.6608061532854537</v>
      </c>
      <c r="T238">
        <v>6.6285188282262721</v>
      </c>
      <c r="U238">
        <v>6.644156357873185</v>
      </c>
      <c r="V238">
        <v>6.6479782722109846</v>
      </c>
      <c r="W238">
        <v>6.6409615976713452</v>
      </c>
      <c r="X238">
        <v>6.622695453062323</v>
      </c>
      <c r="Y238">
        <v>6.594643183804398</v>
      </c>
      <c r="Z238">
        <v>6.5792999991632879</v>
      </c>
      <c r="AA238">
        <v>6.5563123615095087</v>
      </c>
      <c r="AB238">
        <v>6.5320238325166144</v>
      </c>
      <c r="AC238">
        <v>6.5140919640980162</v>
      </c>
      <c r="AD238">
        <v>6.5088919267162968</v>
      </c>
      <c r="AE238">
        <v>6.5398847082474107</v>
      </c>
      <c r="AF238">
        <v>6.5870339734040231</v>
      </c>
      <c r="AG238">
        <v>6.6593256573644215</v>
      </c>
      <c r="AH238">
        <v>6.7684074923748252</v>
      </c>
      <c r="AI238">
        <v>6.9220814623764673</v>
      </c>
      <c r="AJ238">
        <v>7.1222362015009439</v>
      </c>
      <c r="AK238">
        <v>7.3477841607597423</v>
      </c>
      <c r="AL238">
        <v>7.5923613083047066</v>
      </c>
      <c r="AM238">
        <v>7.8473646823451242</v>
      </c>
      <c r="AN238">
        <v>8.1092654126218822</v>
      </c>
      <c r="AO238">
        <v>8.350055815078937</v>
      </c>
      <c r="AP238">
        <v>8.5939938157416513</v>
      </c>
      <c r="AQ238">
        <v>8.8455595802395504</v>
      </c>
      <c r="AR238">
        <v>9.1126832050857871</v>
      </c>
      <c r="AS238">
        <v>9.3997056620484774</v>
      </c>
      <c r="AT238">
        <v>9.6968012892823872</v>
      </c>
      <c r="AU238">
        <v>10.011227171891775</v>
      </c>
      <c r="AV238">
        <v>10.330989923295043</v>
      </c>
      <c r="AW238">
        <v>10.638414979671925</v>
      </c>
      <c r="AX238">
        <v>10.927469260171929</v>
      </c>
      <c r="AY238">
        <v>11.201255989457366</v>
      </c>
      <c r="AZ238">
        <v>11.466588759270058</v>
      </c>
      <c r="BA238">
        <v>11.739259795737903</v>
      </c>
      <c r="BB238">
        <v>12.037190955137312</v>
      </c>
      <c r="BC238">
        <v>12.370662867045555</v>
      </c>
      <c r="BD238">
        <v>12.795136843952923</v>
      </c>
      <c r="BE238">
        <v>13.245204250578499</v>
      </c>
      <c r="BF238">
        <v>13.729704474780963</v>
      </c>
      <c r="BG238">
        <v>14.26003593743744</v>
      </c>
      <c r="BH238">
        <v>14.843845940075537</v>
      </c>
      <c r="BI238">
        <v>15.425821177619186</v>
      </c>
      <c r="BJ238">
        <v>16.061073415918063</v>
      </c>
      <c r="BK238">
        <v>16.758960619858389</v>
      </c>
      <c r="BL238">
        <v>17.530328059089456</v>
      </c>
      <c r="BM238">
        <v>18.382437795723177</v>
      </c>
    </row>
    <row r="239" spans="1:65" x14ac:dyDescent="0.2">
      <c r="A239" t="s">
        <v>728</v>
      </c>
      <c r="B239" t="s">
        <v>729</v>
      </c>
      <c r="C239" t="s">
        <v>260</v>
      </c>
      <c r="D239" t="s">
        <v>261</v>
      </c>
      <c r="E239">
        <v>8.630373038689342</v>
      </c>
      <c r="F239">
        <v>8.8345607358939962</v>
      </c>
      <c r="G239">
        <v>9.0621906752057928</v>
      </c>
      <c r="H239">
        <v>9.3018221330658637</v>
      </c>
      <c r="I239">
        <v>9.5358184578295404</v>
      </c>
      <c r="J239">
        <v>9.7495038922894146</v>
      </c>
      <c r="K239">
        <v>9.9710729520265513</v>
      </c>
      <c r="L239">
        <v>10.156012892865512</v>
      </c>
      <c r="M239">
        <v>10.293460116847502</v>
      </c>
      <c r="N239">
        <v>10.370576119069177</v>
      </c>
      <c r="O239">
        <v>10.385242794889676</v>
      </c>
      <c r="P239">
        <v>10.265886424786306</v>
      </c>
      <c r="Q239">
        <v>10.074257906911948</v>
      </c>
      <c r="R239">
        <v>9.8346325080059351</v>
      </c>
      <c r="S239">
        <v>9.5747718270222339</v>
      </c>
      <c r="T239">
        <v>9.3093277763338662</v>
      </c>
      <c r="U239">
        <v>9.2593850390602412</v>
      </c>
      <c r="V239">
        <v>9.1929118919329138</v>
      </c>
      <c r="W239">
        <v>9.0923492202412604</v>
      </c>
      <c r="X239">
        <v>8.9381227058206605</v>
      </c>
      <c r="Y239">
        <v>8.7341809725450741</v>
      </c>
      <c r="Z239">
        <v>8.5075190746854457</v>
      </c>
      <c r="AA239">
        <v>8.2530073545258755</v>
      </c>
      <c r="AB239">
        <v>7.9977170835742655</v>
      </c>
      <c r="AC239">
        <v>7.7694494280820763</v>
      </c>
      <c r="AD239">
        <v>7.5805662947764629</v>
      </c>
      <c r="AE239">
        <v>7.4684935527596421</v>
      </c>
      <c r="AF239">
        <v>7.3717853391585573</v>
      </c>
      <c r="AG239">
        <v>7.3042411146217496</v>
      </c>
      <c r="AH239">
        <v>7.2863796998243009</v>
      </c>
      <c r="AI239">
        <v>7.3264018441550167</v>
      </c>
      <c r="AJ239">
        <v>7.3846812063994003</v>
      </c>
      <c r="AK239">
        <v>7.4619218848956281</v>
      </c>
      <c r="AL239">
        <v>7.5235536464790114</v>
      </c>
      <c r="AM239">
        <v>7.5243881032049824</v>
      </c>
      <c r="AN239">
        <v>7.4427806449239258</v>
      </c>
      <c r="AO239">
        <v>7.4165050564993518</v>
      </c>
      <c r="AP239">
        <v>7.2927927942399675</v>
      </c>
      <c r="AQ239">
        <v>7.1019452913912815</v>
      </c>
      <c r="AR239">
        <v>6.8901804134863163</v>
      </c>
      <c r="AS239">
        <v>6.6830316579272919</v>
      </c>
      <c r="AT239">
        <v>6.6907227589992058</v>
      </c>
      <c r="AU239">
        <v>6.716353543631616</v>
      </c>
      <c r="AV239">
        <v>6.7247381840769007</v>
      </c>
      <c r="AW239">
        <v>6.6684299624674885</v>
      </c>
      <c r="AX239">
        <v>6.5305201690450652</v>
      </c>
      <c r="AY239">
        <v>6.3633474326880064</v>
      </c>
      <c r="AZ239">
        <v>6.1343639464225763</v>
      </c>
      <c r="BA239">
        <v>5.874507219448529</v>
      </c>
      <c r="BB239">
        <v>5.62282876410295</v>
      </c>
      <c r="BC239">
        <v>5.4080955107425641</v>
      </c>
      <c r="BD239">
        <v>5.2317481185367498</v>
      </c>
      <c r="BE239">
        <v>5.0841706438614835</v>
      </c>
      <c r="BF239">
        <v>4.965403945875372</v>
      </c>
      <c r="BG239">
        <v>4.8740373396717729</v>
      </c>
      <c r="BH239">
        <v>4.8106916453743356</v>
      </c>
      <c r="BI239">
        <v>4.8580295422559168</v>
      </c>
      <c r="BJ239">
        <v>4.9248241645538648</v>
      </c>
      <c r="BK239">
        <v>5.0202550204923275</v>
      </c>
      <c r="BL239">
        <v>5.156762954878257</v>
      </c>
      <c r="BM239">
        <v>5.3396289898573563</v>
      </c>
    </row>
    <row r="240" spans="1:65" x14ac:dyDescent="0.2">
      <c r="A240" t="s">
        <v>730</v>
      </c>
      <c r="B240" t="s">
        <v>731</v>
      </c>
      <c r="C240" t="s">
        <v>260</v>
      </c>
      <c r="D240" t="s">
        <v>261</v>
      </c>
      <c r="E240">
        <v>9.4657273627142047</v>
      </c>
      <c r="F240">
        <v>9.4314976727124709</v>
      </c>
      <c r="G240">
        <v>9.3776122805684334</v>
      </c>
      <c r="H240">
        <v>9.3121570479423426</v>
      </c>
      <c r="I240">
        <v>9.2467310609762841</v>
      </c>
      <c r="J240">
        <v>9.1873272229180039</v>
      </c>
      <c r="K240">
        <v>9.2438093051651684</v>
      </c>
      <c r="L240">
        <v>9.2867460820009509</v>
      </c>
      <c r="M240">
        <v>9.3006796240508365</v>
      </c>
      <c r="N240">
        <v>9.2728854321240348</v>
      </c>
      <c r="O240">
        <v>9.1996895075524936</v>
      </c>
      <c r="P240">
        <v>9.1580124564970493</v>
      </c>
      <c r="Q240">
        <v>9.0463104035047337</v>
      </c>
      <c r="R240">
        <v>8.8887608686479869</v>
      </c>
      <c r="S240">
        <v>8.7106681410277016</v>
      </c>
      <c r="T240">
        <v>8.521955695967911</v>
      </c>
      <c r="U240">
        <v>8.456993267417138</v>
      </c>
      <c r="V240">
        <v>8.3758604487919754</v>
      </c>
      <c r="W240">
        <v>8.2599939210891655</v>
      </c>
      <c r="X240">
        <v>8.0851125854842714</v>
      </c>
      <c r="Y240">
        <v>7.8486071110141813</v>
      </c>
      <c r="Z240">
        <v>7.7038427359667301</v>
      </c>
      <c r="AA240">
        <v>7.5188974274354505</v>
      </c>
      <c r="AB240">
        <v>7.3193234058361849</v>
      </c>
      <c r="AC240">
        <v>7.1315054208750759</v>
      </c>
      <c r="AD240">
        <v>6.9688590609986765</v>
      </c>
      <c r="AE240">
        <v>6.8870020159873739</v>
      </c>
      <c r="AF240">
        <v>6.8107422568902312</v>
      </c>
      <c r="AG240">
        <v>6.7569277424478393</v>
      </c>
      <c r="AH240">
        <v>6.7460482596900171</v>
      </c>
      <c r="AI240">
        <v>6.7831025934875697</v>
      </c>
      <c r="AJ240">
        <v>6.8798998278528725</v>
      </c>
      <c r="AK240">
        <v>7.0093149876560856</v>
      </c>
      <c r="AL240">
        <v>7.1402396733806679</v>
      </c>
      <c r="AM240">
        <v>7.2330303530810216</v>
      </c>
      <c r="AN240">
        <v>7.2712913823603742</v>
      </c>
      <c r="AO240">
        <v>7.3119224067692947</v>
      </c>
      <c r="AP240">
        <v>7.2904560196969257</v>
      </c>
      <c r="AQ240">
        <v>7.2400495535998397</v>
      </c>
      <c r="AR240">
        <v>7.2024632432677622</v>
      </c>
      <c r="AS240">
        <v>7.1959896687789682</v>
      </c>
      <c r="AT240">
        <v>7.2772960458115765</v>
      </c>
      <c r="AU240">
        <v>7.3746750358713324</v>
      </c>
      <c r="AV240">
        <v>7.4458151130387424</v>
      </c>
      <c r="AW240">
        <v>7.433084105548601</v>
      </c>
      <c r="AX240">
        <v>7.3131539648905646</v>
      </c>
      <c r="AY240">
        <v>7.1480852424555765</v>
      </c>
      <c r="AZ240">
        <v>6.9114355018339939</v>
      </c>
      <c r="BA240">
        <v>6.6494770775462859</v>
      </c>
      <c r="BB240">
        <v>6.4156550920187083</v>
      </c>
      <c r="BC240">
        <v>6.2379224584052579</v>
      </c>
      <c r="BD240">
        <v>6.1516318790204894</v>
      </c>
      <c r="BE240">
        <v>6.104592705326926</v>
      </c>
      <c r="BF240">
        <v>6.1002053939311223</v>
      </c>
      <c r="BG240">
        <v>6.1397008676674858</v>
      </c>
      <c r="BH240">
        <v>6.2226587132369282</v>
      </c>
      <c r="BI240">
        <v>6.3950407148272497</v>
      </c>
      <c r="BJ240">
        <v>6.5998333185946239</v>
      </c>
      <c r="BK240">
        <v>6.8363935449165076</v>
      </c>
      <c r="BL240">
        <v>7.1035925613838895</v>
      </c>
      <c r="BM240">
        <v>7.3991337727508153</v>
      </c>
    </row>
    <row r="241" spans="1:65" x14ac:dyDescent="0.2">
      <c r="A241" t="s">
        <v>732</v>
      </c>
      <c r="B241" t="s">
        <v>733</v>
      </c>
      <c r="C241" t="s">
        <v>260</v>
      </c>
      <c r="D241" t="s">
        <v>261</v>
      </c>
      <c r="E241">
        <v>6.5661527462476483</v>
      </c>
      <c r="F241">
        <v>6.6687881116119012</v>
      </c>
      <c r="G241">
        <v>6.7625243752731983</v>
      </c>
      <c r="H241">
        <v>6.8441011927291742</v>
      </c>
      <c r="I241">
        <v>6.9090242113163285</v>
      </c>
      <c r="J241">
        <v>6.9562224609397747</v>
      </c>
      <c r="K241">
        <v>7.0294148855315157</v>
      </c>
      <c r="L241">
        <v>7.0814682504582178</v>
      </c>
      <c r="M241">
        <v>7.1175861599008741</v>
      </c>
      <c r="N241">
        <v>7.1435476754347578</v>
      </c>
      <c r="O241">
        <v>7.1632214243861565</v>
      </c>
      <c r="P241">
        <v>7.2173633177991308</v>
      </c>
      <c r="Q241">
        <v>7.2580691398641441</v>
      </c>
      <c r="R241">
        <v>7.2891175881615871</v>
      </c>
      <c r="S241">
        <v>7.3143017154705579</v>
      </c>
      <c r="T241">
        <v>7.3360914922539315</v>
      </c>
      <c r="U241">
        <v>7.3950386060150715</v>
      </c>
      <c r="V241">
        <v>7.4474160717004807</v>
      </c>
      <c r="W241">
        <v>7.4906439390696278</v>
      </c>
      <c r="X241">
        <v>7.5202689472061</v>
      </c>
      <c r="Y241">
        <v>7.5357796277871056</v>
      </c>
      <c r="Z241">
        <v>7.5673061491555895</v>
      </c>
      <c r="AA241">
        <v>7.5835014849906299</v>
      </c>
      <c r="AB241">
        <v>7.5934473922935526</v>
      </c>
      <c r="AC241">
        <v>7.6070639524909254</v>
      </c>
      <c r="AD241">
        <v>7.6298729297210759</v>
      </c>
      <c r="AE241">
        <v>7.6939559873405035</v>
      </c>
      <c r="AF241">
        <v>7.7571088706219058</v>
      </c>
      <c r="AG241">
        <v>7.8219232643572392</v>
      </c>
      <c r="AH241">
        <v>7.8910317874251783</v>
      </c>
      <c r="AI241">
        <v>7.9658696604772548</v>
      </c>
      <c r="AJ241">
        <v>8.0741990242641428</v>
      </c>
      <c r="AK241">
        <v>8.1834495520453299</v>
      </c>
      <c r="AL241">
        <v>8.2892957459754584</v>
      </c>
      <c r="AM241">
        <v>8.3859159745121943</v>
      </c>
      <c r="AN241">
        <v>8.4717514616302303</v>
      </c>
      <c r="AO241">
        <v>8.5753665946427038</v>
      </c>
      <c r="AP241">
        <v>8.6665467989062783</v>
      </c>
      <c r="AQ241">
        <v>8.7515858286899881</v>
      </c>
      <c r="AR241">
        <v>8.838254146772746</v>
      </c>
      <c r="AS241">
        <v>8.9316586497471064</v>
      </c>
      <c r="AT241">
        <v>9.0521835479452939</v>
      </c>
      <c r="AU241">
        <v>9.1761567245188012</v>
      </c>
      <c r="AV241">
        <v>9.3032884080790943</v>
      </c>
      <c r="AW241">
        <v>9.4312648453938497</v>
      </c>
      <c r="AX241">
        <v>9.5600919186268953</v>
      </c>
      <c r="AY241">
        <v>9.6914073775814895</v>
      </c>
      <c r="AZ241">
        <v>9.8212670590444251</v>
      </c>
      <c r="BA241">
        <v>9.9555491110536281</v>
      </c>
      <c r="BB241">
        <v>10.101598971716136</v>
      </c>
      <c r="BC241">
        <v>10.2644336145267</v>
      </c>
      <c r="BD241">
        <v>10.447734458333089</v>
      </c>
      <c r="BE241">
        <v>10.642719160628815</v>
      </c>
      <c r="BF241">
        <v>10.856700464416353</v>
      </c>
      <c r="BG241">
        <v>11.09824600364607</v>
      </c>
      <c r="BH241">
        <v>11.372889911881469</v>
      </c>
      <c r="BI241">
        <v>11.66688694015432</v>
      </c>
      <c r="BJ241">
        <v>11.986775896107988</v>
      </c>
      <c r="BK241">
        <v>12.329988218638508</v>
      </c>
      <c r="BL241">
        <v>12.692109011914097</v>
      </c>
      <c r="BM241">
        <v>13.072342556086387</v>
      </c>
    </row>
    <row r="242" spans="1:65" x14ac:dyDescent="0.2">
      <c r="A242" t="s">
        <v>734</v>
      </c>
      <c r="B242" t="s">
        <v>735</v>
      </c>
      <c r="C242" t="s">
        <v>260</v>
      </c>
      <c r="D242" t="s">
        <v>261</v>
      </c>
      <c r="E242">
        <v>4.4329796626909896</v>
      </c>
      <c r="F242">
        <v>4.3956891895367685</v>
      </c>
      <c r="G242">
        <v>4.3578286227007625</v>
      </c>
      <c r="H242">
        <v>4.321313561840693</v>
      </c>
      <c r="I242">
        <v>4.2910301405558791</v>
      </c>
      <c r="J242">
        <v>4.2663169521445043</v>
      </c>
      <c r="K242">
        <v>4.3783608000551855</v>
      </c>
      <c r="L242">
        <v>4.4913903680957743</v>
      </c>
      <c r="M242">
        <v>4.5867983783110278</v>
      </c>
      <c r="N242">
        <v>4.6394134790413704</v>
      </c>
      <c r="O242">
        <v>4.6393739342791331</v>
      </c>
      <c r="P242">
        <v>4.7072729801140314</v>
      </c>
      <c r="Q242">
        <v>4.7316812160592185</v>
      </c>
      <c r="R242">
        <v>4.7229475912446759</v>
      </c>
      <c r="S242">
        <v>4.6956526676167165</v>
      </c>
      <c r="T242">
        <v>4.6561448117883604</v>
      </c>
      <c r="U242">
        <v>4.7290214482893074</v>
      </c>
      <c r="V242">
        <v>4.7624898209923279</v>
      </c>
      <c r="W242">
        <v>4.7607636853911828</v>
      </c>
      <c r="X242">
        <v>4.7282395501896</v>
      </c>
      <c r="Y242">
        <v>4.6652619341713288</v>
      </c>
      <c r="Z242">
        <v>4.7444818000719211</v>
      </c>
      <c r="AA242">
        <v>4.8141120050974919</v>
      </c>
      <c r="AB242">
        <v>4.8673109833152743</v>
      </c>
      <c r="AC242">
        <v>4.8928915947605773</v>
      </c>
      <c r="AD242">
        <v>4.8910517891258323</v>
      </c>
      <c r="AE242">
        <v>4.9748773003803244</v>
      </c>
      <c r="AF242">
        <v>5.0313889809588357</v>
      </c>
      <c r="AG242">
        <v>5.0752029141580959</v>
      </c>
      <c r="AH242">
        <v>5.1225933848938618</v>
      </c>
      <c r="AI242">
        <v>5.1823619713090894</v>
      </c>
      <c r="AJ242">
        <v>5.3203884370344827</v>
      </c>
      <c r="AK242">
        <v>5.4655059009037936</v>
      </c>
      <c r="AL242">
        <v>5.6033052076236398</v>
      </c>
      <c r="AM242">
        <v>5.7085047315617929</v>
      </c>
      <c r="AN242">
        <v>5.7699118064948314</v>
      </c>
      <c r="AO242">
        <v>5.9919966301600676</v>
      </c>
      <c r="AP242">
        <v>6.1677538962670342</v>
      </c>
      <c r="AQ242">
        <v>6.3116964073592143</v>
      </c>
      <c r="AR242">
        <v>6.4481271163454048</v>
      </c>
      <c r="AS242">
        <v>6.5889811980760822</v>
      </c>
      <c r="AT242">
        <v>6.7206903583810069</v>
      </c>
      <c r="AU242">
        <v>6.8597013042975608</v>
      </c>
      <c r="AV242">
        <v>6.9941441700408182</v>
      </c>
      <c r="AW242">
        <v>7.1075719530616936</v>
      </c>
      <c r="AX242">
        <v>7.1905182716751073</v>
      </c>
      <c r="AY242">
        <v>7.2985369064445749</v>
      </c>
      <c r="AZ242">
        <v>7.3741467339515534</v>
      </c>
      <c r="BA242">
        <v>7.4319899403384131</v>
      </c>
      <c r="BB242">
        <v>7.4928865001580771</v>
      </c>
      <c r="BC242">
        <v>7.5681375452338813</v>
      </c>
      <c r="BD242">
        <v>7.6530841270659362</v>
      </c>
      <c r="BE242">
        <v>7.7501419721427194</v>
      </c>
      <c r="BF242">
        <v>7.8315179799552217</v>
      </c>
      <c r="BG242">
        <v>7.858632001716896</v>
      </c>
      <c r="BH242">
        <v>7.8176638006913493</v>
      </c>
      <c r="BI242">
        <v>7.7369810900776024</v>
      </c>
      <c r="BJ242">
        <v>7.6033055532565257</v>
      </c>
      <c r="BK242">
        <v>7.4547054320792601</v>
      </c>
      <c r="BL242">
        <v>7.3372611882312606</v>
      </c>
      <c r="BM242">
        <v>7.2736499889227213</v>
      </c>
    </row>
    <row r="243" spans="1:65" x14ac:dyDescent="0.2">
      <c r="A243" t="s">
        <v>736</v>
      </c>
      <c r="B243" t="s">
        <v>737</v>
      </c>
      <c r="C243" t="s">
        <v>260</v>
      </c>
      <c r="D243" t="s">
        <v>261</v>
      </c>
      <c r="E243">
        <v>6.8991535090574256</v>
      </c>
      <c r="F243">
        <v>6.9804038330299196</v>
      </c>
      <c r="G243">
        <v>7.0423254004253399</v>
      </c>
      <c r="H243">
        <v>7.0836981041042026</v>
      </c>
      <c r="I243">
        <v>7.1011977141073457</v>
      </c>
      <c r="J243">
        <v>7.0938403755098856</v>
      </c>
      <c r="K243">
        <v>7.1445517325147847</v>
      </c>
      <c r="L243">
        <v>7.1624647093983009</v>
      </c>
      <c r="M243">
        <v>7.1562375083090348</v>
      </c>
      <c r="N243">
        <v>7.1361931386376938</v>
      </c>
      <c r="O243">
        <v>7.1082792635014274</v>
      </c>
      <c r="P243">
        <v>7.1488749245472478</v>
      </c>
      <c r="Q243">
        <v>7.173327527512134</v>
      </c>
      <c r="R243">
        <v>7.1785771219331664</v>
      </c>
      <c r="S243">
        <v>7.1597001202377086</v>
      </c>
      <c r="T243">
        <v>7.1166004060821564</v>
      </c>
      <c r="U243">
        <v>7.1118124271496415</v>
      </c>
      <c r="V243">
        <v>7.0830865366581808</v>
      </c>
      <c r="W243">
        <v>7.0366866726449793</v>
      </c>
      <c r="X243">
        <v>6.9797147444054062</v>
      </c>
      <c r="Y243">
        <v>6.9180633746813962</v>
      </c>
      <c r="Z243">
        <v>6.9147831518966418</v>
      </c>
      <c r="AA243">
        <v>6.9001963777131081</v>
      </c>
      <c r="AB243">
        <v>6.8814912900240621</v>
      </c>
      <c r="AC243">
        <v>6.869283576535544</v>
      </c>
      <c r="AD243">
        <v>6.8714949052486141</v>
      </c>
      <c r="AE243">
        <v>6.9202089292997542</v>
      </c>
      <c r="AF243">
        <v>6.9720724340359652</v>
      </c>
      <c r="AG243">
        <v>7.0241133816511701</v>
      </c>
      <c r="AH243">
        <v>7.0720431081708073</v>
      </c>
      <c r="AI243">
        <v>7.1145648541988855</v>
      </c>
      <c r="AJ243">
        <v>7.1849165266923967</v>
      </c>
      <c r="AK243">
        <v>7.24539374766929</v>
      </c>
      <c r="AL243">
        <v>7.2984652355889761</v>
      </c>
      <c r="AM243">
        <v>7.3474514443739709</v>
      </c>
      <c r="AN243">
        <v>7.3948260656945459</v>
      </c>
      <c r="AO243">
        <v>7.4401424812419235</v>
      </c>
      <c r="AP243">
        <v>7.4751769025410644</v>
      </c>
      <c r="AQ243">
        <v>7.4994472792050972</v>
      </c>
      <c r="AR243">
        <v>7.5110734280716951</v>
      </c>
      <c r="AS243">
        <v>7.5106090014352587</v>
      </c>
      <c r="AT243">
        <v>7.5060051083466934</v>
      </c>
      <c r="AU243">
        <v>7.4920952793963851</v>
      </c>
      <c r="AV243">
        <v>7.4712344445165861</v>
      </c>
      <c r="AW243">
        <v>7.4440185960922971</v>
      </c>
      <c r="AX243">
        <v>7.413059383512306</v>
      </c>
      <c r="AY243">
        <v>7.4095055325832453</v>
      </c>
      <c r="AZ243">
        <v>7.4029565863735147</v>
      </c>
      <c r="BA243">
        <v>7.4032775931301771</v>
      </c>
      <c r="BB243">
        <v>7.4210853107185786</v>
      </c>
      <c r="BC243">
        <v>7.4624757733020095</v>
      </c>
      <c r="BD243">
        <v>7.5227281746866446</v>
      </c>
      <c r="BE243">
        <v>7.5962015287458584</v>
      </c>
      <c r="BF243">
        <v>7.6877959428629739</v>
      </c>
      <c r="BG243">
        <v>7.8049078141878185</v>
      </c>
      <c r="BH243">
        <v>7.9527940855115524</v>
      </c>
      <c r="BI243">
        <v>8.1123577157660893</v>
      </c>
      <c r="BJ243">
        <v>8.2949312430418338</v>
      </c>
      <c r="BK243">
        <v>8.4968977460460682</v>
      </c>
      <c r="BL243">
        <v>8.7124735528223614</v>
      </c>
      <c r="BM243">
        <v>8.9387943391046836</v>
      </c>
    </row>
    <row r="244" spans="1:65" x14ac:dyDescent="0.2">
      <c r="A244" t="s">
        <v>738</v>
      </c>
      <c r="B244" t="s">
        <v>739</v>
      </c>
      <c r="C244" t="s">
        <v>260</v>
      </c>
      <c r="D244" t="s">
        <v>261</v>
      </c>
      <c r="E244">
        <v>6.6000317309217831</v>
      </c>
      <c r="F244">
        <v>6.486952240275726</v>
      </c>
      <c r="G244">
        <v>6.3965568417928163</v>
      </c>
      <c r="H244">
        <v>6.2767719458564173</v>
      </c>
      <c r="I244">
        <v>6.1741976293281269</v>
      </c>
      <c r="J244">
        <v>6.0590766615311056</v>
      </c>
      <c r="K244">
        <v>6.0743521560039628</v>
      </c>
      <c r="L244">
        <v>6.0540927816586061</v>
      </c>
      <c r="M244">
        <v>6.0159252467910882</v>
      </c>
      <c r="N244">
        <v>5.9138194547157719</v>
      </c>
      <c r="O244">
        <v>5.7812273320760195</v>
      </c>
      <c r="P244">
        <v>5.8247361555792718</v>
      </c>
      <c r="Q244">
        <v>5.8558873580903095</v>
      </c>
      <c r="R244">
        <v>5.8630727268559903</v>
      </c>
      <c r="S244">
        <v>5.8617042820818615</v>
      </c>
      <c r="T244">
        <v>5.8452860951373742</v>
      </c>
      <c r="U244">
        <v>5.8332083717144014</v>
      </c>
      <c r="V244">
        <v>5.8278560250391234</v>
      </c>
      <c r="W244">
        <v>5.8326375170559848</v>
      </c>
      <c r="X244">
        <v>5.8643020822955068</v>
      </c>
      <c r="Y244">
        <v>5.929271010497918</v>
      </c>
      <c r="Z244">
        <v>6.1201418937356253</v>
      </c>
      <c r="AA244">
        <v>6.3094729483046565</v>
      </c>
      <c r="AB244">
        <v>6.4923511323418488</v>
      </c>
      <c r="AC244">
        <v>6.6531752915100704</v>
      </c>
      <c r="AD244">
        <v>6.787739021812242</v>
      </c>
      <c r="AE244">
        <v>6.9562726751957227</v>
      </c>
      <c r="AF244">
        <v>7.1356822015427479</v>
      </c>
      <c r="AG244">
        <v>7.3300203297944426</v>
      </c>
      <c r="AH244">
        <v>7.5570386756903698</v>
      </c>
      <c r="AI244">
        <v>7.8059466746554822</v>
      </c>
      <c r="AJ244">
        <v>8.1376184590028835</v>
      </c>
      <c r="AK244">
        <v>8.5037917991757777</v>
      </c>
      <c r="AL244">
        <v>8.8745080230093851</v>
      </c>
      <c r="AM244">
        <v>9.2181366506741504</v>
      </c>
      <c r="AN244">
        <v>9.5408365968556677</v>
      </c>
      <c r="AO244">
        <v>9.7134118713185327</v>
      </c>
      <c r="AP244">
        <v>9.8346225160601577</v>
      </c>
      <c r="AQ244">
        <v>9.9125634470749517</v>
      </c>
      <c r="AR244">
        <v>9.9761336515513133</v>
      </c>
      <c r="AS244">
        <v>10.035423437899427</v>
      </c>
      <c r="AT244">
        <v>10.168634673022064</v>
      </c>
      <c r="AU244">
        <v>10.311462166771385</v>
      </c>
      <c r="AV244">
        <v>10.432743093477521</v>
      </c>
      <c r="AW244">
        <v>10.521714306105698</v>
      </c>
      <c r="AX244">
        <v>10.558510638297873</v>
      </c>
      <c r="AY244">
        <v>10.547225200836746</v>
      </c>
      <c r="AZ244">
        <v>10.487249465468389</v>
      </c>
      <c r="BA244">
        <v>10.373308606360327</v>
      </c>
      <c r="BB244">
        <v>10.214075598102395</v>
      </c>
      <c r="BC244">
        <v>10.052587970713066</v>
      </c>
      <c r="BD244">
        <v>10.089196554000305</v>
      </c>
      <c r="BE244">
        <v>10.147444410392618</v>
      </c>
      <c r="BF244">
        <v>10.20681140034983</v>
      </c>
      <c r="BG244">
        <v>10.283577975329061</v>
      </c>
      <c r="BH244">
        <v>10.408806656674765</v>
      </c>
      <c r="BI244">
        <v>10.317975340687866</v>
      </c>
      <c r="BJ244">
        <v>10.239321417752196</v>
      </c>
      <c r="BK244">
        <v>10.15436485637788</v>
      </c>
      <c r="BL244">
        <v>10.073331386482366</v>
      </c>
      <c r="BM244">
        <v>9.9802213927967589</v>
      </c>
    </row>
    <row r="245" spans="1:65" x14ac:dyDescent="0.2">
      <c r="A245" t="s">
        <v>740</v>
      </c>
      <c r="B245" t="s">
        <v>741</v>
      </c>
      <c r="C245" t="s">
        <v>260</v>
      </c>
      <c r="D245" t="s">
        <v>261</v>
      </c>
      <c r="E245">
        <v>5.5568006608879346</v>
      </c>
      <c r="F245">
        <v>5.6496502243116087</v>
      </c>
      <c r="G245">
        <v>5.7398448526489974</v>
      </c>
      <c r="H245">
        <v>5.8126604643184212</v>
      </c>
      <c r="I245">
        <v>5.8501537030171917</v>
      </c>
      <c r="J245">
        <v>5.8462247725270462</v>
      </c>
      <c r="K245">
        <v>5.9194103622015515</v>
      </c>
      <c r="L245">
        <v>5.9526846406438176</v>
      </c>
      <c r="M245">
        <v>5.9585599698563545</v>
      </c>
      <c r="N245">
        <v>5.9527987312619066</v>
      </c>
      <c r="O245">
        <v>5.9440331961775756</v>
      </c>
      <c r="P245">
        <v>6.0245850929500575</v>
      </c>
      <c r="Q245">
        <v>6.0935965692974277</v>
      </c>
      <c r="R245">
        <v>6.1477015872692498</v>
      </c>
      <c r="S245">
        <v>6.1824641970194314</v>
      </c>
      <c r="T245">
        <v>6.1975133193927876</v>
      </c>
      <c r="U245">
        <v>6.2665728440375865</v>
      </c>
      <c r="V245">
        <v>6.3108817148326448</v>
      </c>
      <c r="W245">
        <v>6.335300793732995</v>
      </c>
      <c r="X245">
        <v>6.3454339804132012</v>
      </c>
      <c r="Y245">
        <v>6.3455107931752748</v>
      </c>
      <c r="Z245">
        <v>6.3999873096185302</v>
      </c>
      <c r="AA245">
        <v>6.4354490401080531</v>
      </c>
      <c r="AB245">
        <v>6.4537299035965363</v>
      </c>
      <c r="AC245">
        <v>6.4569552831865078</v>
      </c>
      <c r="AD245">
        <v>6.4480311665377865</v>
      </c>
      <c r="AE245">
        <v>6.5002469747258775</v>
      </c>
      <c r="AF245">
        <v>6.533634624274625</v>
      </c>
      <c r="AG245">
        <v>6.5513439662759829</v>
      </c>
      <c r="AH245">
        <v>6.5568583415576782</v>
      </c>
      <c r="AI245">
        <v>6.55345561519876</v>
      </c>
      <c r="AJ245">
        <v>6.6274254349169626</v>
      </c>
      <c r="AK245">
        <v>6.6867236957673102</v>
      </c>
      <c r="AL245">
        <v>6.7331963430391548</v>
      </c>
      <c r="AM245">
        <v>6.7689061821343062</v>
      </c>
      <c r="AN245">
        <v>6.7966345640972126</v>
      </c>
      <c r="AO245">
        <v>6.8841363505457247</v>
      </c>
      <c r="AP245">
        <v>6.9570585165434036</v>
      </c>
      <c r="AQ245">
        <v>7.0188902002165072</v>
      </c>
      <c r="AR245">
        <v>7.0737136878952471</v>
      </c>
      <c r="AS245">
        <v>7.1248386248044682</v>
      </c>
      <c r="AT245">
        <v>7.2203917821561729</v>
      </c>
      <c r="AU245">
        <v>7.305608692092167</v>
      </c>
      <c r="AV245">
        <v>7.3803465900202854</v>
      </c>
      <c r="AW245">
        <v>7.4436800318687659</v>
      </c>
      <c r="AX245">
        <v>7.4969863030566986</v>
      </c>
      <c r="AY245">
        <v>7.5839246990588842</v>
      </c>
      <c r="AZ245">
        <v>7.6590473987088732</v>
      </c>
      <c r="BA245">
        <v>7.7246818132327304</v>
      </c>
      <c r="BB245">
        <v>7.7820826367658444</v>
      </c>
      <c r="BC245">
        <v>7.8340424342862844</v>
      </c>
      <c r="BD245">
        <v>7.9298282020156847</v>
      </c>
      <c r="BE245">
        <v>8.0150384485301807</v>
      </c>
      <c r="BF245">
        <v>8.1015523108176577</v>
      </c>
      <c r="BG245">
        <v>8.2030461591205537</v>
      </c>
      <c r="BH245">
        <v>8.3273274395915884</v>
      </c>
      <c r="BI245">
        <v>8.5014088601289259</v>
      </c>
      <c r="BJ245">
        <v>8.6882558804163601</v>
      </c>
      <c r="BK245">
        <v>8.8838957626242809</v>
      </c>
      <c r="BL245">
        <v>9.0817799043853746</v>
      </c>
      <c r="BM245">
        <v>9.2799651523640296</v>
      </c>
    </row>
    <row r="246" spans="1:65" x14ac:dyDescent="0.2">
      <c r="A246" t="s">
        <v>742</v>
      </c>
      <c r="B246" t="s">
        <v>743</v>
      </c>
      <c r="C246" t="s">
        <v>260</v>
      </c>
      <c r="D246" t="s">
        <v>261</v>
      </c>
      <c r="E246">
        <v>5.5862274944064501</v>
      </c>
      <c r="F246">
        <v>5.63750959301621</v>
      </c>
      <c r="G246">
        <v>5.6655001923833259</v>
      </c>
      <c r="H246">
        <v>5.6724248042478056</v>
      </c>
      <c r="I246">
        <v>5.6601283195920802</v>
      </c>
      <c r="J246">
        <v>5.6307814915048784</v>
      </c>
      <c r="K246">
        <v>5.6781923019291609</v>
      </c>
      <c r="L246">
        <v>5.7014756401646407</v>
      </c>
      <c r="M246">
        <v>5.7046529988033585</v>
      </c>
      <c r="N246">
        <v>5.6919241388723538</v>
      </c>
      <c r="O246">
        <v>5.6666772147171116</v>
      </c>
      <c r="P246">
        <v>5.7192859365573563</v>
      </c>
      <c r="Q246">
        <v>5.7521765671099025</v>
      </c>
      <c r="R246">
        <v>5.7667680042196849</v>
      </c>
      <c r="S246">
        <v>5.7639199018809038</v>
      </c>
      <c r="T246">
        <v>5.7453558209011586</v>
      </c>
      <c r="U246">
        <v>5.7916572130822992</v>
      </c>
      <c r="V246">
        <v>5.8185765665762696</v>
      </c>
      <c r="W246">
        <v>5.8312755379110062</v>
      </c>
      <c r="X246">
        <v>5.8339932618842587</v>
      </c>
      <c r="Y246">
        <v>5.8289298060789481</v>
      </c>
      <c r="Z246">
        <v>5.8646590904392637</v>
      </c>
      <c r="AA246">
        <v>5.8819712165332865</v>
      </c>
      <c r="AB246">
        <v>5.8834237306141546</v>
      </c>
      <c r="AC246">
        <v>5.8710388491735666</v>
      </c>
      <c r="AD246">
        <v>5.8468289483331208</v>
      </c>
      <c r="AE246">
        <v>5.8817422513490127</v>
      </c>
      <c r="AF246">
        <v>5.8983742210021877</v>
      </c>
      <c r="AG246">
        <v>5.8995221494248344</v>
      </c>
      <c r="AH246">
        <v>5.8879698294302427</v>
      </c>
      <c r="AI246">
        <v>5.8662968763968379</v>
      </c>
      <c r="AJ246">
        <v>5.8833348148865445</v>
      </c>
      <c r="AK246">
        <v>5.8835040691745535</v>
      </c>
      <c r="AL246">
        <v>5.8703015342021301</v>
      </c>
      <c r="AM246">
        <v>5.84781207967385</v>
      </c>
      <c r="AN246">
        <v>5.8194691535736167</v>
      </c>
      <c r="AO246">
        <v>5.8268301995815319</v>
      </c>
      <c r="AP246">
        <v>5.818292047962804</v>
      </c>
      <c r="AQ246">
        <v>5.795383906103786</v>
      </c>
      <c r="AR246">
        <v>5.7578981835137144</v>
      </c>
      <c r="AS246">
        <v>5.7062971413401939</v>
      </c>
      <c r="AT246">
        <v>5.6972059080161133</v>
      </c>
      <c r="AU246">
        <v>5.6681233241462348</v>
      </c>
      <c r="AV246">
        <v>5.624435614240662</v>
      </c>
      <c r="AW246">
        <v>5.5716682476054569</v>
      </c>
      <c r="AX246">
        <v>5.513355239114949</v>
      </c>
      <c r="AY246">
        <v>5.5205683655821218</v>
      </c>
      <c r="AZ246">
        <v>5.5163024532943803</v>
      </c>
      <c r="BA246">
        <v>5.5018202978775985</v>
      </c>
      <c r="BB246">
        <v>5.477864142940331</v>
      </c>
      <c r="BC246">
        <v>5.4461400807305163</v>
      </c>
      <c r="BD246">
        <v>5.4607279734832259</v>
      </c>
      <c r="BE246">
        <v>5.4644902395494581</v>
      </c>
      <c r="BF246">
        <v>5.4602098734207329</v>
      </c>
      <c r="BG246">
        <v>5.4505030393389653</v>
      </c>
      <c r="BH246">
        <v>5.4377040692532761</v>
      </c>
      <c r="BI246">
        <v>5.4608456460537926</v>
      </c>
      <c r="BJ246">
        <v>5.4756015101388105</v>
      </c>
      <c r="BK246">
        <v>5.4846901075025052</v>
      </c>
      <c r="BL246">
        <v>5.4906502439065914</v>
      </c>
      <c r="BM246">
        <v>5.4957195567835084</v>
      </c>
    </row>
    <row r="247" spans="1:65" x14ac:dyDescent="0.2">
      <c r="A247" t="s">
        <v>744</v>
      </c>
      <c r="B247" t="s">
        <v>745</v>
      </c>
      <c r="C247" t="s">
        <v>260</v>
      </c>
      <c r="D247" t="s">
        <v>261</v>
      </c>
      <c r="E247">
        <v>6.4552614125015921</v>
      </c>
      <c r="F247">
        <v>6.4277730546648773</v>
      </c>
      <c r="G247">
        <v>6.3857628892959957</v>
      </c>
      <c r="H247">
        <v>6.335572842254547</v>
      </c>
      <c r="I247">
        <v>6.2816561146284577</v>
      </c>
      <c r="J247">
        <v>6.2217434558101115</v>
      </c>
      <c r="K247">
        <v>6.5052099727339998</v>
      </c>
      <c r="L247">
        <v>6.7936541324186139</v>
      </c>
      <c r="M247">
        <v>7.0841497442411816</v>
      </c>
      <c r="N247">
        <v>7.3654910294497418</v>
      </c>
      <c r="O247">
        <v>7.6323984509181875</v>
      </c>
      <c r="P247">
        <v>7.7958008034563777</v>
      </c>
      <c r="Q247">
        <v>7.9400603469021309</v>
      </c>
      <c r="R247">
        <v>8.073211206077529</v>
      </c>
      <c r="S247">
        <v>8.2048239363871858</v>
      </c>
      <c r="T247">
        <v>8.3369288129416645</v>
      </c>
      <c r="U247">
        <v>8.4796627817149766</v>
      </c>
      <c r="V247">
        <v>8.6130983340039187</v>
      </c>
      <c r="W247">
        <v>8.7382596696074852</v>
      </c>
      <c r="X247">
        <v>8.8535705466974992</v>
      </c>
      <c r="Y247">
        <v>8.9563433982588485</v>
      </c>
      <c r="Z247">
        <v>9.0268101039337711</v>
      </c>
      <c r="AA247">
        <v>9.0785199924059903</v>
      </c>
      <c r="AB247">
        <v>9.1163310148662067</v>
      </c>
      <c r="AC247">
        <v>9.1438855332495788</v>
      </c>
      <c r="AD247">
        <v>9.1641905043137051</v>
      </c>
      <c r="AE247">
        <v>9.2452784984772531</v>
      </c>
      <c r="AF247">
        <v>9.3122821315039594</v>
      </c>
      <c r="AG247">
        <v>9.3608250836009663</v>
      </c>
      <c r="AH247">
        <v>9.3912607018008067</v>
      </c>
      <c r="AI247">
        <v>9.4040414263063798</v>
      </c>
      <c r="AJ247">
        <v>9.4619463754780302</v>
      </c>
      <c r="AK247">
        <v>9.5106219256294509</v>
      </c>
      <c r="AL247">
        <v>9.5434790789902273</v>
      </c>
      <c r="AM247">
        <v>9.5503337051841815</v>
      </c>
      <c r="AN247">
        <v>9.5271133694197374</v>
      </c>
      <c r="AO247">
        <v>9.5522254573640328</v>
      </c>
      <c r="AP247">
        <v>9.5465790325634803</v>
      </c>
      <c r="AQ247">
        <v>9.527216846351477</v>
      </c>
      <c r="AR247">
        <v>9.5179022065263332</v>
      </c>
      <c r="AS247">
        <v>9.5329536926676379</v>
      </c>
      <c r="AT247">
        <v>9.6081709766105678</v>
      </c>
      <c r="AU247">
        <v>9.7033628047337555</v>
      </c>
      <c r="AV247">
        <v>9.8255639432110016</v>
      </c>
      <c r="AW247">
        <v>9.9771508919940253</v>
      </c>
      <c r="AX247">
        <v>10.160837708630744</v>
      </c>
      <c r="AY247">
        <v>10.412596364955215</v>
      </c>
      <c r="AZ247">
        <v>10.692793709250269</v>
      </c>
      <c r="BA247">
        <v>11.000577825389925</v>
      </c>
      <c r="BB247">
        <v>11.332134458431318</v>
      </c>
      <c r="BC247">
        <v>11.687315696798693</v>
      </c>
      <c r="BD247">
        <v>12.081962081539073</v>
      </c>
      <c r="BE247">
        <v>12.493172179187326</v>
      </c>
      <c r="BF247">
        <v>12.926802845299711</v>
      </c>
      <c r="BG247">
        <v>13.388243961877414</v>
      </c>
      <c r="BH247">
        <v>13.879483031740577</v>
      </c>
      <c r="BI247">
        <v>14.428211597445392</v>
      </c>
      <c r="BJ247">
        <v>15.000057510746668</v>
      </c>
      <c r="BK247">
        <v>15.59284020471488</v>
      </c>
      <c r="BL247">
        <v>16.20248298225307</v>
      </c>
      <c r="BM247">
        <v>16.828533714295261</v>
      </c>
    </row>
    <row r="248" spans="1:65" x14ac:dyDescent="0.2">
      <c r="A248" t="s">
        <v>746</v>
      </c>
      <c r="B248" t="s">
        <v>747</v>
      </c>
      <c r="C248" t="s">
        <v>260</v>
      </c>
      <c r="D248" t="s">
        <v>261</v>
      </c>
      <c r="E248">
        <v>7.0619396108849246</v>
      </c>
      <c r="F248">
        <v>7.0535809816546902</v>
      </c>
      <c r="G248">
        <v>7.0448295646513923</v>
      </c>
      <c r="H248">
        <v>7.0457977958496887</v>
      </c>
      <c r="I248">
        <v>7.0415157053844144</v>
      </c>
      <c r="J248">
        <v>7.0038342174037025</v>
      </c>
      <c r="K248">
        <v>7.0370633144351062</v>
      </c>
      <c r="L248">
        <v>7.0103851483337296</v>
      </c>
      <c r="M248">
        <v>6.9486765799226085</v>
      </c>
      <c r="N248">
        <v>6.8807521895110284</v>
      </c>
      <c r="O248">
        <v>6.8201206059714661</v>
      </c>
      <c r="P248">
        <v>6.8662395204900903</v>
      </c>
      <c r="Q248">
        <v>6.9039743082108824</v>
      </c>
      <c r="R248">
        <v>6.9293025850780108</v>
      </c>
      <c r="S248">
        <v>6.9418101891860786</v>
      </c>
      <c r="T248">
        <v>6.9490845065222659</v>
      </c>
      <c r="U248">
        <v>7.0172577866802159</v>
      </c>
      <c r="V248">
        <v>7.083833344526826</v>
      </c>
      <c r="W248">
        <v>7.1422641001182656</v>
      </c>
      <c r="X248">
        <v>7.1796937328647461</v>
      </c>
      <c r="Y248">
        <v>7.1899635803960527</v>
      </c>
      <c r="Z248">
        <v>7.3120573903778521</v>
      </c>
      <c r="AA248">
        <v>7.4313425675677491</v>
      </c>
      <c r="AB248">
        <v>7.5570862439112982</v>
      </c>
      <c r="AC248">
        <v>7.7091815329897742</v>
      </c>
      <c r="AD248">
        <v>7.9039595284392385</v>
      </c>
      <c r="AE248">
        <v>7.9440405664327471</v>
      </c>
      <c r="AF248">
        <v>8.0207909519995475</v>
      </c>
      <c r="AG248">
        <v>8.1356749393773669</v>
      </c>
      <c r="AH248">
        <v>8.271382158492937</v>
      </c>
      <c r="AI248">
        <v>8.4081460284037224</v>
      </c>
      <c r="AJ248">
        <v>8.5426755370973044</v>
      </c>
      <c r="AK248">
        <v>8.6585447182672013</v>
      </c>
      <c r="AL248">
        <v>8.777867178739049</v>
      </c>
      <c r="AM248">
        <v>8.9382252253574048</v>
      </c>
      <c r="AN248">
        <v>9.1632020539033991</v>
      </c>
      <c r="AO248">
        <v>9.4305527614821152</v>
      </c>
      <c r="AP248">
        <v>9.7317652276067044</v>
      </c>
      <c r="AQ248">
        <v>10.040345186153528</v>
      </c>
      <c r="AR248">
        <v>10.322061917122687</v>
      </c>
      <c r="AS248">
        <v>10.560009078580643</v>
      </c>
      <c r="AT248">
        <v>10.712012293463626</v>
      </c>
      <c r="AU248">
        <v>10.825789498010158</v>
      </c>
      <c r="AV248">
        <v>10.90857511850372</v>
      </c>
      <c r="AW248">
        <v>10.968360840916317</v>
      </c>
      <c r="AX248">
        <v>11.01157425527577</v>
      </c>
      <c r="AY248">
        <v>10.979101803457288</v>
      </c>
      <c r="AZ248">
        <v>10.936568143833233</v>
      </c>
      <c r="BA248">
        <v>10.891667257873511</v>
      </c>
      <c r="BB248">
        <v>10.850765309461581</v>
      </c>
      <c r="BC248">
        <v>10.821223747310919</v>
      </c>
      <c r="BD248">
        <v>10.825090558359062</v>
      </c>
      <c r="BE248">
        <v>10.82985873483077</v>
      </c>
      <c r="BF248">
        <v>10.866273178707205</v>
      </c>
      <c r="BG248">
        <v>10.975996187009928</v>
      </c>
      <c r="BH248">
        <v>11.182446821837496</v>
      </c>
      <c r="BI248">
        <v>11.484846428242841</v>
      </c>
      <c r="BJ248">
        <v>11.870293316444885</v>
      </c>
      <c r="BK248">
        <v>12.316931761335651</v>
      </c>
      <c r="BL248">
        <v>12.791622393707987</v>
      </c>
      <c r="BM248">
        <v>13.275630812740888</v>
      </c>
    </row>
    <row r="249" spans="1:65" x14ac:dyDescent="0.2">
      <c r="A249" t="s">
        <v>748</v>
      </c>
      <c r="B249" t="s">
        <v>749</v>
      </c>
      <c r="C249" t="s">
        <v>260</v>
      </c>
      <c r="D249" t="s">
        <v>261</v>
      </c>
      <c r="E249">
        <v>5.8103671032449666</v>
      </c>
      <c r="F249">
        <v>6.0270458017536885</v>
      </c>
      <c r="G249">
        <v>6.2837526752377819</v>
      </c>
      <c r="H249">
        <v>6.5446170650962951</v>
      </c>
      <c r="I249">
        <v>6.7616669927472381</v>
      </c>
      <c r="J249">
        <v>6.9123184879162229</v>
      </c>
      <c r="K249">
        <v>7.0616673671904637</v>
      </c>
      <c r="L249">
        <v>7.1521845235860413</v>
      </c>
      <c r="M249">
        <v>7.2085028568578275</v>
      </c>
      <c r="N249">
        <v>7.2616303950428245</v>
      </c>
      <c r="O249">
        <v>7.3274950975457758</v>
      </c>
      <c r="P249">
        <v>7.4828106569976756</v>
      </c>
      <c r="Q249">
        <v>7.6396642625028459</v>
      </c>
      <c r="R249">
        <v>7.7980296039576986</v>
      </c>
      <c r="S249">
        <v>7.9621286388862886</v>
      </c>
      <c r="T249">
        <v>8.135588603751895</v>
      </c>
      <c r="U249">
        <v>8.264696267354255</v>
      </c>
      <c r="V249">
        <v>8.3927711549950192</v>
      </c>
      <c r="W249">
        <v>8.491979369829938</v>
      </c>
      <c r="X249">
        <v>8.5238114329891292</v>
      </c>
      <c r="Y249">
        <v>8.4741635633113699</v>
      </c>
      <c r="Z249">
        <v>8.3654536397286385</v>
      </c>
      <c r="AA249">
        <v>8.1967684695358827</v>
      </c>
      <c r="AB249">
        <v>8.0054834610855217</v>
      </c>
      <c r="AC249">
        <v>7.8355996539818733</v>
      </c>
      <c r="AD249">
        <v>7.7099971081300334</v>
      </c>
      <c r="AE249">
        <v>7.6618259097030004</v>
      </c>
      <c r="AF249">
        <v>7.6411189687563468</v>
      </c>
      <c r="AG249">
        <v>7.6468598886269943</v>
      </c>
      <c r="AH249">
        <v>7.676184808021751</v>
      </c>
      <c r="AI249">
        <v>7.7285825081699535</v>
      </c>
      <c r="AJ249">
        <v>7.8329430767605288</v>
      </c>
      <c r="AK249">
        <v>7.9487954220884962</v>
      </c>
      <c r="AL249">
        <v>8.0828152047107249</v>
      </c>
      <c r="AM249">
        <v>8.2441344108663408</v>
      </c>
      <c r="AN249">
        <v>8.4359654853763946</v>
      </c>
      <c r="AO249">
        <v>8.6722615978071911</v>
      </c>
      <c r="AP249">
        <v>8.9265425613582927</v>
      </c>
      <c r="AQ249">
        <v>9.1829805630243975</v>
      </c>
      <c r="AR249">
        <v>9.4189661663807467</v>
      </c>
      <c r="AS249">
        <v>9.6232725821595615</v>
      </c>
      <c r="AT249">
        <v>9.7997426613538483</v>
      </c>
      <c r="AU249">
        <v>9.9467164406917075</v>
      </c>
      <c r="AV249">
        <v>10.074547742477096</v>
      </c>
      <c r="AW249">
        <v>10.195484268821229</v>
      </c>
      <c r="AX249">
        <v>10.317481265417985</v>
      </c>
      <c r="AY249">
        <v>10.439092389769005</v>
      </c>
      <c r="AZ249">
        <v>10.559389247183166</v>
      </c>
      <c r="BA249">
        <v>10.68220574152549</v>
      </c>
      <c r="BB249">
        <v>10.809909502673957</v>
      </c>
      <c r="BC249">
        <v>10.945604700044546</v>
      </c>
      <c r="BD249">
        <v>11.086188042589933</v>
      </c>
      <c r="BE249">
        <v>11.232223310945747</v>
      </c>
      <c r="BF249">
        <v>11.39574594359037</v>
      </c>
      <c r="BG249">
        <v>11.591455385078383</v>
      </c>
      <c r="BH249">
        <v>11.827303616406143</v>
      </c>
      <c r="BI249">
        <v>12.082432757782867</v>
      </c>
      <c r="BJ249">
        <v>12.36967605336859</v>
      </c>
      <c r="BK249">
        <v>12.686624145470454</v>
      </c>
      <c r="BL249">
        <v>13.027629858617646</v>
      </c>
      <c r="BM249">
        <v>13.389212672867282</v>
      </c>
    </row>
    <row r="250" spans="1:65" x14ac:dyDescent="0.2">
      <c r="A250" t="s">
        <v>750</v>
      </c>
      <c r="B250" t="s">
        <v>751</v>
      </c>
      <c r="C250" t="s">
        <v>260</v>
      </c>
      <c r="D250" t="s">
        <v>261</v>
      </c>
    </row>
    <row r="251" spans="1:65" x14ac:dyDescent="0.2">
      <c r="A251" t="s">
        <v>752</v>
      </c>
      <c r="B251" t="s">
        <v>753</v>
      </c>
      <c r="C251" t="s">
        <v>260</v>
      </c>
      <c r="D251" t="s">
        <v>261</v>
      </c>
      <c r="E251">
        <v>4.7578976013982262</v>
      </c>
      <c r="F251">
        <v>4.8059890715688081</v>
      </c>
      <c r="G251">
        <v>4.8387368867094054</v>
      </c>
      <c r="H251">
        <v>4.8600375818088706</v>
      </c>
      <c r="I251">
        <v>4.874509635337235</v>
      </c>
      <c r="J251">
        <v>4.885214973686824</v>
      </c>
      <c r="K251">
        <v>4.9284882729918733</v>
      </c>
      <c r="L251">
        <v>4.9610967233949284</v>
      </c>
      <c r="M251">
        <v>4.9842417515060671</v>
      </c>
      <c r="N251">
        <v>4.9980829972593304</v>
      </c>
      <c r="O251">
        <v>5.0034997542847934</v>
      </c>
      <c r="P251">
        <v>5.0377382666889625</v>
      </c>
      <c r="Q251">
        <v>5.0580662561755441</v>
      </c>
      <c r="R251">
        <v>5.0675553372966222</v>
      </c>
      <c r="S251">
        <v>5.0691519895960866</v>
      </c>
      <c r="T251">
        <v>5.0652881354848533</v>
      </c>
      <c r="U251">
        <v>5.0938893939862586</v>
      </c>
      <c r="V251">
        <v>5.109387851152535</v>
      </c>
      <c r="W251">
        <v>5.1145456900809387</v>
      </c>
      <c r="X251">
        <v>5.1115940703629654</v>
      </c>
      <c r="Y251">
        <v>5.1027526030962065</v>
      </c>
      <c r="Z251">
        <v>5.1242403413140796</v>
      </c>
      <c r="AA251">
        <v>5.1331165751478318</v>
      </c>
      <c r="AB251">
        <v>5.1319840171862179</v>
      </c>
      <c r="AC251">
        <v>5.1232280903092704</v>
      </c>
      <c r="AD251">
        <v>5.1089373162837246</v>
      </c>
      <c r="AE251">
        <v>5.1248461838964445</v>
      </c>
      <c r="AF251">
        <v>5.1276651161276412</v>
      </c>
      <c r="AG251">
        <v>5.1202400067829714</v>
      </c>
      <c r="AH251">
        <v>5.104895644139205</v>
      </c>
      <c r="AI251">
        <v>5.083862920788258</v>
      </c>
      <c r="AJ251">
        <v>5.0898479480258603</v>
      </c>
      <c r="AK251">
        <v>5.0829138996048666</v>
      </c>
      <c r="AL251">
        <v>5.0660195058370743</v>
      </c>
      <c r="AM251">
        <v>5.0419749719282487</v>
      </c>
      <c r="AN251">
        <v>5.0129866161264003</v>
      </c>
      <c r="AO251">
        <v>5.0248701281266346</v>
      </c>
      <c r="AP251">
        <v>5.019636639274359</v>
      </c>
      <c r="AQ251">
        <v>4.9990133309814428</v>
      </c>
      <c r="AR251">
        <v>4.9645661598828896</v>
      </c>
      <c r="AS251">
        <v>4.9178223263811249</v>
      </c>
      <c r="AT251">
        <v>4.9247759768016461</v>
      </c>
      <c r="AU251">
        <v>4.9160125722358057</v>
      </c>
      <c r="AV251">
        <v>4.89317986676358</v>
      </c>
      <c r="AW251">
        <v>4.8576845584458503</v>
      </c>
      <c r="AX251">
        <v>4.8112480399372934</v>
      </c>
      <c r="AY251">
        <v>4.8115411219086281</v>
      </c>
      <c r="AZ251">
        <v>4.7965688591286524</v>
      </c>
      <c r="BA251">
        <v>4.7715743092585861</v>
      </c>
      <c r="BB251">
        <v>4.7426929642351414</v>
      </c>
      <c r="BC251">
        <v>4.7131019475184308</v>
      </c>
      <c r="BD251">
        <v>4.7474524537370399</v>
      </c>
      <c r="BE251">
        <v>4.7786372877516099</v>
      </c>
      <c r="BF251">
        <v>4.80256200186634</v>
      </c>
      <c r="BG251">
        <v>4.8130622381161539</v>
      </c>
      <c r="BH251">
        <v>4.8084141202392976</v>
      </c>
      <c r="BI251">
        <v>4.8437010798488691</v>
      </c>
      <c r="BJ251">
        <v>4.8656616358622617</v>
      </c>
      <c r="BK251">
        <v>4.8804434108095309</v>
      </c>
      <c r="BL251">
        <v>4.89494584235349</v>
      </c>
      <c r="BM251">
        <v>4.9135528505633683</v>
      </c>
    </row>
    <row r="252" spans="1:65" x14ac:dyDescent="0.2">
      <c r="A252" t="s">
        <v>754</v>
      </c>
      <c r="B252" t="s">
        <v>755</v>
      </c>
      <c r="C252" t="s">
        <v>260</v>
      </c>
      <c r="D252" t="s">
        <v>261</v>
      </c>
      <c r="E252">
        <v>5.3069267738590558</v>
      </c>
      <c r="F252">
        <v>5.3027659534705718</v>
      </c>
      <c r="G252">
        <v>5.2904337858854236</v>
      </c>
      <c r="H252">
        <v>5.2714910199033262</v>
      </c>
      <c r="I252">
        <v>5.2465112020488984</v>
      </c>
      <c r="J252">
        <v>5.2169364194404979</v>
      </c>
      <c r="K252">
        <v>5.2324016716276605</v>
      </c>
      <c r="L252">
        <v>5.2349114251350892</v>
      </c>
      <c r="M252">
        <v>5.2272177230852925</v>
      </c>
      <c r="N252">
        <v>5.2116591267571453</v>
      </c>
      <c r="O252">
        <v>5.1907415083886095</v>
      </c>
      <c r="P252">
        <v>5.2182774598206425</v>
      </c>
      <c r="Q252">
        <v>5.2299570919368881</v>
      </c>
      <c r="R252">
        <v>5.2276217583758431</v>
      </c>
      <c r="S252">
        <v>5.2126976235363545</v>
      </c>
      <c r="T252">
        <v>5.1865284409692931</v>
      </c>
      <c r="U252">
        <v>5.20659802234763</v>
      </c>
      <c r="V252">
        <v>5.2110957432715601</v>
      </c>
      <c r="W252">
        <v>5.2038568788298534</v>
      </c>
      <c r="X252">
        <v>5.1883751493763368</v>
      </c>
      <c r="Y252">
        <v>5.1673957582592465</v>
      </c>
      <c r="Z252">
        <v>5.1932581433676033</v>
      </c>
      <c r="AA252">
        <v>5.205928379132704</v>
      </c>
      <c r="AB252">
        <v>5.2089662994531754</v>
      </c>
      <c r="AC252">
        <v>5.205959411643593</v>
      </c>
      <c r="AD252">
        <v>5.19937642269152</v>
      </c>
      <c r="AE252">
        <v>5.226660013831733</v>
      </c>
      <c r="AF252">
        <v>5.2410609272721498</v>
      </c>
      <c r="AG252">
        <v>5.2433754247983977</v>
      </c>
      <c r="AH252">
        <v>5.2335728720720898</v>
      </c>
      <c r="AI252">
        <v>5.2123915931515237</v>
      </c>
      <c r="AJ252">
        <v>5.2238290617015242</v>
      </c>
      <c r="AK252">
        <v>5.2078592458206208</v>
      </c>
      <c r="AL252">
        <v>5.1706844013263122</v>
      </c>
      <c r="AM252">
        <v>5.1200340250330001</v>
      </c>
      <c r="AN252">
        <v>5.0588866338244474</v>
      </c>
      <c r="AO252">
        <v>5.0601380299638681</v>
      </c>
      <c r="AP252">
        <v>5.0424164137555287</v>
      </c>
      <c r="AQ252">
        <v>4.9942189498447833</v>
      </c>
      <c r="AR252">
        <v>4.9009657513642111</v>
      </c>
      <c r="AS252">
        <v>4.7594405774080801</v>
      </c>
      <c r="AT252">
        <v>4.6628612447928308</v>
      </c>
      <c r="AU252">
        <v>4.5297971778519548</v>
      </c>
      <c r="AV252">
        <v>4.3777618579715085</v>
      </c>
      <c r="AW252">
        <v>4.2260193140679227</v>
      </c>
      <c r="AX252">
        <v>4.083730533660809</v>
      </c>
      <c r="AY252">
        <v>4.0317599728116873</v>
      </c>
      <c r="AZ252">
        <v>3.9827773451979285</v>
      </c>
      <c r="BA252">
        <v>3.9331384152023454</v>
      </c>
      <c r="BB252">
        <v>3.8779546005794869</v>
      </c>
      <c r="BC252">
        <v>3.8159422310440032</v>
      </c>
      <c r="BD252">
        <v>3.8112643909602442</v>
      </c>
      <c r="BE252">
        <v>3.7996317686675267</v>
      </c>
      <c r="BF252">
        <v>3.7844481372402483</v>
      </c>
      <c r="BG252">
        <v>3.7692347814181222</v>
      </c>
      <c r="BH252">
        <v>3.7559309226250739</v>
      </c>
      <c r="BI252">
        <v>3.7695285810976675</v>
      </c>
      <c r="BJ252">
        <v>3.7831246656068176</v>
      </c>
      <c r="BK252">
        <v>3.7962927869956427</v>
      </c>
      <c r="BL252">
        <v>3.8080097534083217</v>
      </c>
      <c r="BM252">
        <v>3.8187699299159843</v>
      </c>
    </row>
    <row r="253" spans="1:65" x14ac:dyDescent="0.2">
      <c r="A253" t="s">
        <v>756</v>
      </c>
      <c r="B253" t="s">
        <v>757</v>
      </c>
      <c r="C253" t="s">
        <v>260</v>
      </c>
      <c r="D253" t="s">
        <v>261</v>
      </c>
      <c r="E253">
        <v>10.875625949775412</v>
      </c>
      <c r="F253">
        <v>11.180542619860541</v>
      </c>
      <c r="G253">
        <v>11.463738408652025</v>
      </c>
      <c r="H253">
        <v>11.739553407614062</v>
      </c>
      <c r="I253">
        <v>12.025691263717354</v>
      </c>
      <c r="J253">
        <v>12.331867509854352</v>
      </c>
      <c r="K253">
        <v>12.627146698757938</v>
      </c>
      <c r="L253">
        <v>12.927348509907604</v>
      </c>
      <c r="M253">
        <v>13.244684570673387</v>
      </c>
      <c r="N253">
        <v>13.589963865860074</v>
      </c>
      <c r="O253">
        <v>13.967739378252212</v>
      </c>
      <c r="P253">
        <v>14.325793743357737</v>
      </c>
      <c r="Q253">
        <v>14.671420576656971</v>
      </c>
      <c r="R253">
        <v>15.023006056417868</v>
      </c>
      <c r="S253">
        <v>15.402602919846101</v>
      </c>
      <c r="T253">
        <v>15.817327709771984</v>
      </c>
      <c r="U253">
        <v>16.297587073669515</v>
      </c>
      <c r="V253">
        <v>16.813297652972579</v>
      </c>
      <c r="W253">
        <v>17.289066074588462</v>
      </c>
      <c r="X253">
        <v>17.614825890582221</v>
      </c>
      <c r="Y253">
        <v>17.738895932191546</v>
      </c>
      <c r="Z253">
        <v>17.684226359042459</v>
      </c>
      <c r="AA253">
        <v>17.441126010041348</v>
      </c>
      <c r="AB253">
        <v>17.113069985796805</v>
      </c>
      <c r="AC253">
        <v>16.839310935800793</v>
      </c>
      <c r="AD253">
        <v>16.698993570709582</v>
      </c>
      <c r="AE253">
        <v>16.780924587782977</v>
      </c>
      <c r="AF253">
        <v>16.935453686316098</v>
      </c>
      <c r="AG253">
        <v>17.173490293155275</v>
      </c>
      <c r="AH253">
        <v>17.510658229250378</v>
      </c>
      <c r="AI253">
        <v>17.950852893862724</v>
      </c>
      <c r="AJ253">
        <v>18.496560760569988</v>
      </c>
      <c r="AK253">
        <v>19.137196909097845</v>
      </c>
      <c r="AL253">
        <v>19.756110307340499</v>
      </c>
      <c r="AM253">
        <v>20.179955498090923</v>
      </c>
      <c r="AN253">
        <v>20.31867373785116</v>
      </c>
      <c r="AO253">
        <v>20.464363519397949</v>
      </c>
      <c r="AP253">
        <v>20.308312991611952</v>
      </c>
      <c r="AQ253">
        <v>20.026902687725475</v>
      </c>
      <c r="AR253">
        <v>19.87243957940596</v>
      </c>
      <c r="AS253">
        <v>19.975895110024737</v>
      </c>
      <c r="AT253">
        <v>20.514378403191561</v>
      </c>
      <c r="AU253">
        <v>21.270377432781771</v>
      </c>
      <c r="AV253">
        <v>22.071239256251552</v>
      </c>
      <c r="AW253">
        <v>22.651529070197153</v>
      </c>
      <c r="AX253">
        <v>22.864133147130435</v>
      </c>
      <c r="AY253">
        <v>23.048995385883764</v>
      </c>
      <c r="AZ253">
        <v>22.957825114372362</v>
      </c>
      <c r="BA253">
        <v>22.721193369730351</v>
      </c>
      <c r="BB253">
        <v>22.503560185275781</v>
      </c>
      <c r="BC253">
        <v>22.385938722341443</v>
      </c>
      <c r="BD253">
        <v>22.374495319810499</v>
      </c>
      <c r="BE253">
        <v>22.380662491261795</v>
      </c>
      <c r="BF253">
        <v>22.422959581454389</v>
      </c>
      <c r="BG253">
        <v>22.521501749903848</v>
      </c>
      <c r="BH253">
        <v>22.68737827218164</v>
      </c>
      <c r="BI253">
        <v>23.14516684580007</v>
      </c>
      <c r="BJ253">
        <v>23.682521620205399</v>
      </c>
      <c r="BK253">
        <v>24.256801745110071</v>
      </c>
      <c r="BL253">
        <v>24.801304208097442</v>
      </c>
      <c r="BM253">
        <v>25.274465631929043</v>
      </c>
    </row>
    <row r="254" spans="1:65" x14ac:dyDescent="0.2">
      <c r="A254" t="s">
        <v>758</v>
      </c>
      <c r="B254" t="s">
        <v>759</v>
      </c>
      <c r="C254" t="s">
        <v>260</v>
      </c>
      <c r="D254" t="s">
        <v>261</v>
      </c>
      <c r="E254">
        <v>7.1542438885974731</v>
      </c>
      <c r="F254">
        <v>7.2448847553324001</v>
      </c>
      <c r="G254">
        <v>7.2866122787544594</v>
      </c>
      <c r="H254">
        <v>7.2852907196765191</v>
      </c>
      <c r="I254">
        <v>7.2539133970158174</v>
      </c>
      <c r="J254">
        <v>7.1960859038686387</v>
      </c>
      <c r="K254">
        <v>7.3311723199406567</v>
      </c>
      <c r="L254">
        <v>7.4438382887082133</v>
      </c>
      <c r="M254">
        <v>7.5363931249967973</v>
      </c>
      <c r="N254">
        <v>7.6159666777896069</v>
      </c>
      <c r="O254">
        <v>7.6899093152466635</v>
      </c>
      <c r="P254">
        <v>7.8198293007958695</v>
      </c>
      <c r="Q254">
        <v>7.9371251512231069</v>
      </c>
      <c r="R254">
        <v>8.0461336152099747</v>
      </c>
      <c r="S254">
        <v>8.1513474720290375</v>
      </c>
      <c r="T254">
        <v>8.2544598078162785</v>
      </c>
      <c r="U254">
        <v>8.3975032833822159</v>
      </c>
      <c r="V254">
        <v>8.5327355665512847</v>
      </c>
      <c r="W254">
        <v>8.6493126974355601</v>
      </c>
      <c r="X254">
        <v>8.7331823782945133</v>
      </c>
      <c r="Y254">
        <v>8.7810872624477145</v>
      </c>
      <c r="Z254">
        <v>8.8300461446886676</v>
      </c>
      <c r="AA254">
        <v>8.8447134789516291</v>
      </c>
      <c r="AB254">
        <v>8.839698199075043</v>
      </c>
      <c r="AC254">
        <v>8.8318945909242856</v>
      </c>
      <c r="AD254">
        <v>8.8301841607183142</v>
      </c>
      <c r="AE254">
        <v>8.8688622860401747</v>
      </c>
      <c r="AF254">
        <v>8.9023574469768665</v>
      </c>
      <c r="AG254">
        <v>8.943354425838498</v>
      </c>
      <c r="AH254">
        <v>9.0065108742677733</v>
      </c>
      <c r="AI254">
        <v>9.0980303956963127</v>
      </c>
      <c r="AJ254">
        <v>9.2362558779168111</v>
      </c>
      <c r="AK254">
        <v>9.3898971561181579</v>
      </c>
      <c r="AL254">
        <v>9.5501442451249936</v>
      </c>
      <c r="AM254">
        <v>9.7021659541438563</v>
      </c>
      <c r="AN254">
        <v>9.8385017313654632</v>
      </c>
      <c r="AO254">
        <v>9.9871024110096798</v>
      </c>
      <c r="AP254">
        <v>10.114282498456836</v>
      </c>
      <c r="AQ254">
        <v>10.226616776043031</v>
      </c>
      <c r="AR254">
        <v>10.330522812265801</v>
      </c>
      <c r="AS254">
        <v>10.429825591483851</v>
      </c>
      <c r="AT254">
        <v>10.563496538346177</v>
      </c>
      <c r="AU254">
        <v>10.686527499745507</v>
      </c>
      <c r="AV254">
        <v>10.795341894717513</v>
      </c>
      <c r="AW254">
        <v>10.879425057233105</v>
      </c>
      <c r="AX254">
        <v>10.93844657488421</v>
      </c>
      <c r="AY254">
        <v>11.021393791671104</v>
      </c>
      <c r="AZ254">
        <v>11.087694572401464</v>
      </c>
      <c r="BA254">
        <v>11.158098106480232</v>
      </c>
      <c r="BB254">
        <v>11.25533219082307</v>
      </c>
      <c r="BC254">
        <v>11.391744517213553</v>
      </c>
      <c r="BD254">
        <v>11.595989097194254</v>
      </c>
      <c r="BE254">
        <v>11.820605394757282</v>
      </c>
      <c r="BF254">
        <v>12.087723483513145</v>
      </c>
      <c r="BG254">
        <v>12.428461312231143</v>
      </c>
      <c r="BH254">
        <v>12.860103982163778</v>
      </c>
      <c r="BI254">
        <v>13.416637484018745</v>
      </c>
      <c r="BJ254">
        <v>14.056615045600692</v>
      </c>
      <c r="BK254">
        <v>14.742838889681249</v>
      </c>
      <c r="BL254">
        <v>15.417070364161225</v>
      </c>
      <c r="BM254">
        <v>16.046301222017259</v>
      </c>
    </row>
    <row r="255" spans="1:65" x14ac:dyDescent="0.2">
      <c r="A255" t="s">
        <v>760</v>
      </c>
      <c r="B255" t="s">
        <v>761</v>
      </c>
      <c r="C255" t="s">
        <v>260</v>
      </c>
      <c r="D255" t="s">
        <v>261</v>
      </c>
      <c r="E255">
        <v>12.754552954649</v>
      </c>
      <c r="F255">
        <v>12.866437703077239</v>
      </c>
      <c r="G255">
        <v>12.959173525325554</v>
      </c>
      <c r="H255">
        <v>13.041964296361662</v>
      </c>
      <c r="I255">
        <v>13.125605500808907</v>
      </c>
      <c r="J255">
        <v>13.217031307860433</v>
      </c>
      <c r="K255">
        <v>13.415694963902117</v>
      </c>
      <c r="L255">
        <v>13.611400457313746</v>
      </c>
      <c r="M255">
        <v>13.798470280068864</v>
      </c>
      <c r="N255">
        <v>13.96508361234298</v>
      </c>
      <c r="O255">
        <v>14.105891191540598</v>
      </c>
      <c r="P255">
        <v>14.39776653650123</v>
      </c>
      <c r="Q255">
        <v>14.657729678622983</v>
      </c>
      <c r="R255">
        <v>14.905207590160652</v>
      </c>
      <c r="S255">
        <v>15.166309736816697</v>
      </c>
      <c r="T255">
        <v>15.455188447780488</v>
      </c>
      <c r="U255">
        <v>15.7431145155889</v>
      </c>
      <c r="V255">
        <v>16.04718673978708</v>
      </c>
      <c r="W255">
        <v>16.346755731768468</v>
      </c>
      <c r="X255">
        <v>16.609333978682507</v>
      </c>
      <c r="Y255">
        <v>16.819931712019265</v>
      </c>
      <c r="Z255">
        <v>17.042944036010965</v>
      </c>
      <c r="AA255">
        <v>17.210664633779366</v>
      </c>
      <c r="AB255">
        <v>17.345611999959011</v>
      </c>
      <c r="AC255">
        <v>17.48077564775901</v>
      </c>
      <c r="AD255">
        <v>17.635245943195397</v>
      </c>
      <c r="AE255">
        <v>17.851216110819106</v>
      </c>
      <c r="AF255">
        <v>18.061231152920957</v>
      </c>
      <c r="AG255">
        <v>18.266385619043682</v>
      </c>
      <c r="AH255">
        <v>18.466670548188748</v>
      </c>
      <c r="AI255">
        <v>18.663184506035506</v>
      </c>
      <c r="AJ255">
        <v>18.950299571806021</v>
      </c>
      <c r="AK255">
        <v>19.216092388784499</v>
      </c>
      <c r="AL255">
        <v>19.462572441289733</v>
      </c>
      <c r="AM255">
        <v>19.692386421504665</v>
      </c>
      <c r="AN255">
        <v>19.907420035220856</v>
      </c>
      <c r="AO255">
        <v>20.198621644052192</v>
      </c>
      <c r="AP255">
        <v>20.46596550083845</v>
      </c>
      <c r="AQ255">
        <v>20.697963477363498</v>
      </c>
      <c r="AR255">
        <v>20.875781228784135</v>
      </c>
      <c r="AS255">
        <v>20.991239704068335</v>
      </c>
      <c r="AT255">
        <v>21.217794801662691</v>
      </c>
      <c r="AU255">
        <v>21.378396059082924</v>
      </c>
      <c r="AV255">
        <v>21.489398281630219</v>
      </c>
      <c r="AW255">
        <v>21.573771217364239</v>
      </c>
      <c r="AX255">
        <v>21.646961709112116</v>
      </c>
      <c r="AY255">
        <v>21.737438112242895</v>
      </c>
      <c r="AZ255">
        <v>21.802602665449044</v>
      </c>
      <c r="BA255">
        <v>21.850817254231824</v>
      </c>
      <c r="BB255">
        <v>21.894094212236915</v>
      </c>
      <c r="BC255">
        <v>21.947332933598059</v>
      </c>
      <c r="BD255">
        <v>22.045514331618733</v>
      </c>
      <c r="BE255">
        <v>22.143609474392573</v>
      </c>
      <c r="BF255">
        <v>22.247787334199352</v>
      </c>
      <c r="BG255">
        <v>22.35871404708724</v>
      </c>
      <c r="BH255">
        <v>22.478153618577714</v>
      </c>
      <c r="BI255">
        <v>22.633815884129824</v>
      </c>
      <c r="BJ255">
        <v>22.783029631760904</v>
      </c>
      <c r="BK255">
        <v>22.94069716022474</v>
      </c>
      <c r="BL255">
        <v>23.128629317507208</v>
      </c>
      <c r="BM255">
        <v>23.363761061572127</v>
      </c>
    </row>
    <row r="256" spans="1:65" x14ac:dyDescent="0.2">
      <c r="A256" t="s">
        <v>762</v>
      </c>
      <c r="B256" t="s">
        <v>763</v>
      </c>
      <c r="C256" t="s">
        <v>260</v>
      </c>
      <c r="D256" t="s">
        <v>261</v>
      </c>
      <c r="E256">
        <v>15.144110735682828</v>
      </c>
      <c r="F256">
        <v>15.316125486727724</v>
      </c>
      <c r="G256">
        <v>15.430128642974026</v>
      </c>
      <c r="H256">
        <v>15.509379884784224</v>
      </c>
      <c r="I256">
        <v>15.578007183973842</v>
      </c>
      <c r="J256">
        <v>15.644473707879428</v>
      </c>
      <c r="K256">
        <v>15.784293479190959</v>
      </c>
      <c r="L256">
        <v>15.917687326506996</v>
      </c>
      <c r="M256">
        <v>16.045682307144787</v>
      </c>
      <c r="N256">
        <v>16.159742083138397</v>
      </c>
      <c r="O256">
        <v>16.249853739152648</v>
      </c>
      <c r="P256">
        <v>16.363796789964695</v>
      </c>
      <c r="Q256">
        <v>16.454561734866921</v>
      </c>
      <c r="R256">
        <v>16.539834052612505</v>
      </c>
      <c r="S256">
        <v>16.623102618568765</v>
      </c>
      <c r="T256">
        <v>16.697340577314506</v>
      </c>
      <c r="U256">
        <v>16.867817238565639</v>
      </c>
      <c r="V256">
        <v>17.026827235167826</v>
      </c>
      <c r="W256">
        <v>17.193715707635391</v>
      </c>
      <c r="X256">
        <v>17.376472923397728</v>
      </c>
      <c r="Y256">
        <v>17.571065102750644</v>
      </c>
      <c r="Z256">
        <v>17.715800136710502</v>
      </c>
      <c r="AA256">
        <v>17.847263876003844</v>
      </c>
      <c r="AB256">
        <v>17.983571109378239</v>
      </c>
      <c r="AC256">
        <v>18.136807184655833</v>
      </c>
      <c r="AD256">
        <v>18.30704711970909</v>
      </c>
      <c r="AE256">
        <v>18.515242910870377</v>
      </c>
      <c r="AF256">
        <v>18.71531800897225</v>
      </c>
      <c r="AG256">
        <v>18.905279523335953</v>
      </c>
      <c r="AH256">
        <v>19.076138630399488</v>
      </c>
      <c r="AI256">
        <v>19.221038800099624</v>
      </c>
      <c r="AJ256">
        <v>19.337026139595849</v>
      </c>
      <c r="AK256">
        <v>19.413216216335123</v>
      </c>
      <c r="AL256">
        <v>19.450143349428302</v>
      </c>
      <c r="AM256">
        <v>19.441566650478627</v>
      </c>
      <c r="AN256">
        <v>19.384689378845998</v>
      </c>
      <c r="AO256">
        <v>19.300025007547145</v>
      </c>
      <c r="AP256">
        <v>19.169066940875272</v>
      </c>
      <c r="AQ256">
        <v>19.010709394159292</v>
      </c>
      <c r="AR256">
        <v>18.847841926120129</v>
      </c>
      <c r="AS256">
        <v>18.697858009772148</v>
      </c>
      <c r="AT256">
        <v>18.613032400062021</v>
      </c>
      <c r="AU256">
        <v>18.535903482081626</v>
      </c>
      <c r="AV256">
        <v>18.475416170017716</v>
      </c>
      <c r="AW256">
        <v>18.437473713161463</v>
      </c>
      <c r="AX256">
        <v>18.428732088942791</v>
      </c>
      <c r="AY256">
        <v>18.533873353518185</v>
      </c>
      <c r="AZ256">
        <v>18.659783891620954</v>
      </c>
      <c r="BA256">
        <v>18.832395328769426</v>
      </c>
      <c r="BB256">
        <v>19.083454075585841</v>
      </c>
      <c r="BC256">
        <v>19.429885792402015</v>
      </c>
      <c r="BD256">
        <v>19.858135082960818</v>
      </c>
      <c r="BE256">
        <v>20.357803885577894</v>
      </c>
      <c r="BF256">
        <v>20.9167903768443</v>
      </c>
      <c r="BG256">
        <v>21.514697958399541</v>
      </c>
      <c r="BH256">
        <v>22.141440105343328</v>
      </c>
      <c r="BI256">
        <v>22.797997733219656</v>
      </c>
      <c r="BJ256">
        <v>23.461460612229359</v>
      </c>
      <c r="BK256">
        <v>24.1399756283929</v>
      </c>
      <c r="BL256">
        <v>24.845705883761976</v>
      </c>
      <c r="BM256">
        <v>25.587092003715874</v>
      </c>
    </row>
    <row r="257" spans="1:65" x14ac:dyDescent="0.2">
      <c r="A257" t="s">
        <v>764</v>
      </c>
      <c r="B257" t="s">
        <v>765</v>
      </c>
      <c r="C257" t="s">
        <v>260</v>
      </c>
      <c r="D257" t="s">
        <v>261</v>
      </c>
      <c r="E257">
        <v>10.875674864962361</v>
      </c>
      <c r="F257">
        <v>11.198658593544694</v>
      </c>
      <c r="G257">
        <v>11.518750391996825</v>
      </c>
      <c r="H257">
        <v>11.805832817625884</v>
      </c>
      <c r="I257">
        <v>12.031535237808589</v>
      </c>
      <c r="J257">
        <v>12.187782208760559</v>
      </c>
      <c r="K257">
        <v>12.294425548096317</v>
      </c>
      <c r="L257">
        <v>12.348844279714561</v>
      </c>
      <c r="M257">
        <v>12.343895952233781</v>
      </c>
      <c r="N257">
        <v>12.268029076953807</v>
      </c>
      <c r="O257">
        <v>12.126746304508561</v>
      </c>
      <c r="P257">
        <v>12.067060039258925</v>
      </c>
      <c r="Q257">
        <v>11.907829476435717</v>
      </c>
      <c r="R257">
        <v>11.675966696264581</v>
      </c>
      <c r="S257">
        <v>11.403437429247823</v>
      </c>
      <c r="T257">
        <v>11.110464421485554</v>
      </c>
      <c r="U257">
        <v>10.847445747830063</v>
      </c>
      <c r="V257">
        <v>10.568403047534487</v>
      </c>
      <c r="W257">
        <v>10.264572716805395</v>
      </c>
      <c r="X257">
        <v>9.9220331576137042</v>
      </c>
      <c r="Y257">
        <v>9.5441596103942601</v>
      </c>
      <c r="Z257">
        <v>9.2595560447079599</v>
      </c>
      <c r="AA257">
        <v>8.949493680110205</v>
      </c>
      <c r="AB257">
        <v>8.6419535805574945</v>
      </c>
      <c r="AC257">
        <v>8.3651110120757064</v>
      </c>
      <c r="AD257">
        <v>8.1321178360744657</v>
      </c>
      <c r="AE257">
        <v>7.9366495672082173</v>
      </c>
      <c r="AF257">
        <v>7.7524661942358755</v>
      </c>
      <c r="AG257">
        <v>7.5955192534003428</v>
      </c>
      <c r="AH257">
        <v>7.4892279760658695</v>
      </c>
      <c r="AI257">
        <v>7.4427017917803511</v>
      </c>
      <c r="AJ257">
        <v>7.5548274654241663</v>
      </c>
      <c r="AK257">
        <v>7.7080367101576535</v>
      </c>
      <c r="AL257">
        <v>7.8671554427333268</v>
      </c>
      <c r="AM257">
        <v>7.9856318514230749</v>
      </c>
      <c r="AN257">
        <v>8.0411498676243607</v>
      </c>
      <c r="AO257">
        <v>8.0935951250611442</v>
      </c>
      <c r="AP257">
        <v>8.0835031844064673</v>
      </c>
      <c r="AQ257">
        <v>8.0362976023280588</v>
      </c>
      <c r="AR257">
        <v>7.9860394448841898</v>
      </c>
      <c r="AS257">
        <v>7.949938833413607</v>
      </c>
      <c r="AT257">
        <v>7.9490466335654251</v>
      </c>
      <c r="AU257">
        <v>7.9472772424404621</v>
      </c>
      <c r="AV257">
        <v>7.9265487769456247</v>
      </c>
      <c r="AW257">
        <v>7.8597915882279805</v>
      </c>
      <c r="AX257">
        <v>7.7361014790754714</v>
      </c>
      <c r="AY257">
        <v>7.5947054210709828</v>
      </c>
      <c r="AZ257">
        <v>7.419279590767287</v>
      </c>
      <c r="BA257">
        <v>7.2201528820533909</v>
      </c>
      <c r="BB257">
        <v>7.0077026828194358</v>
      </c>
      <c r="BC257">
        <v>6.7927061650552956</v>
      </c>
      <c r="BD257">
        <v>6.5658381711329694</v>
      </c>
      <c r="BE257">
        <v>6.3389892974865916</v>
      </c>
      <c r="BF257">
        <v>6.1458094747172645</v>
      </c>
      <c r="BG257">
        <v>6.0278052158027053</v>
      </c>
      <c r="BH257">
        <v>6.005095813836868</v>
      </c>
      <c r="BI257">
        <v>6.1384868996350566</v>
      </c>
      <c r="BJ257">
        <v>6.3447716550811748</v>
      </c>
      <c r="BK257">
        <v>6.6060979358583323</v>
      </c>
      <c r="BL257">
        <v>6.8990033198231631</v>
      </c>
      <c r="BM257">
        <v>7.2109292386517394</v>
      </c>
    </row>
    <row r="258" spans="1:65" x14ac:dyDescent="0.2">
      <c r="A258" t="s">
        <v>766</v>
      </c>
      <c r="B258" t="s">
        <v>767</v>
      </c>
      <c r="C258" t="s">
        <v>260</v>
      </c>
      <c r="D258" t="s">
        <v>261</v>
      </c>
      <c r="E258">
        <v>8.764260582151616</v>
      </c>
      <c r="F258">
        <v>8.8335490004489401</v>
      </c>
      <c r="G258">
        <v>8.9362928797924468</v>
      </c>
      <c r="H258">
        <v>9.0703183983754663</v>
      </c>
      <c r="I258">
        <v>9.2258748674443272</v>
      </c>
      <c r="J258">
        <v>9.4322650286566088</v>
      </c>
      <c r="K258">
        <v>9.6318144833197721</v>
      </c>
      <c r="L258">
        <v>9.8533812841083428</v>
      </c>
      <c r="M258">
        <v>10.091743119266056</v>
      </c>
      <c r="N258">
        <v>10.358134847479292</v>
      </c>
      <c r="O258">
        <v>10.675481879390389</v>
      </c>
      <c r="P258">
        <v>10.887231703236292</v>
      </c>
      <c r="Q258">
        <v>11.088131609870739</v>
      </c>
      <c r="R258">
        <v>11.287864794975988</v>
      </c>
      <c r="S258">
        <v>11.448566381301807</v>
      </c>
      <c r="T258">
        <v>11.61655386663708</v>
      </c>
      <c r="U258">
        <v>11.721937668200365</v>
      </c>
      <c r="V258">
        <v>11.753612747383142</v>
      </c>
      <c r="W258">
        <v>11.733702616675624</v>
      </c>
      <c r="X258">
        <v>11.642067908702316</v>
      </c>
      <c r="Y258">
        <v>11.513468809073723</v>
      </c>
      <c r="Z258">
        <v>11.406289018229316</v>
      </c>
      <c r="AA258">
        <v>11.261337389442847</v>
      </c>
      <c r="AB258">
        <v>11.062320864261043</v>
      </c>
      <c r="AC258">
        <v>10.826215948934639</v>
      </c>
      <c r="AD258">
        <v>10.549651629249066</v>
      </c>
      <c r="AE258">
        <v>10.560684530511146</v>
      </c>
      <c r="AF258">
        <v>10.613981139811399</v>
      </c>
      <c r="AG258">
        <v>10.708735896223228</v>
      </c>
      <c r="AH258">
        <v>10.855946398659967</v>
      </c>
      <c r="AI258">
        <v>11.056155075939248</v>
      </c>
      <c r="AJ258">
        <v>11.07282899378189</v>
      </c>
      <c r="AK258">
        <v>11.097610368570271</v>
      </c>
      <c r="AL258">
        <v>11.13140440257618</v>
      </c>
      <c r="AM258">
        <v>11.157444109719359</v>
      </c>
      <c r="AN258">
        <v>11.175473297541679</v>
      </c>
      <c r="AO258">
        <v>11.132192846034213</v>
      </c>
      <c r="AP258">
        <v>11.08217235852546</v>
      </c>
      <c r="AQ258">
        <v>11.027771837096331</v>
      </c>
      <c r="AR258">
        <v>11.022214140679456</v>
      </c>
      <c r="AS258">
        <v>11.068667849730803</v>
      </c>
      <c r="AT258">
        <v>11.041338055415018</v>
      </c>
      <c r="AU258">
        <v>11.065139289710819</v>
      </c>
      <c r="AV258">
        <v>11.091030984930189</v>
      </c>
      <c r="AW258">
        <v>11.071985221959245</v>
      </c>
      <c r="AX258">
        <v>10.983667515231257</v>
      </c>
      <c r="AY258">
        <v>11.269990324967276</v>
      </c>
      <c r="AZ258">
        <v>11.529518516418079</v>
      </c>
      <c r="BA258">
        <v>11.790146140147554</v>
      </c>
      <c r="BB258">
        <v>12.091006363687558</v>
      </c>
      <c r="BC258">
        <v>12.477411220844715</v>
      </c>
      <c r="BD258">
        <v>12.623555034344111</v>
      </c>
      <c r="BE258">
        <v>12.831698574564451</v>
      </c>
      <c r="BF258">
        <v>13.093199270758522</v>
      </c>
      <c r="BG258">
        <v>13.410966616772635</v>
      </c>
      <c r="BH258">
        <v>13.78565668438965</v>
      </c>
      <c r="BI258">
        <v>13.866532756070086</v>
      </c>
      <c r="BJ258">
        <v>13.981521387781489</v>
      </c>
      <c r="BK258">
        <v>14.130056953394476</v>
      </c>
      <c r="BL258">
        <v>14.310005845156489</v>
      </c>
      <c r="BM258">
        <v>14.533461990932285</v>
      </c>
    </row>
    <row r="259" spans="1:65" x14ac:dyDescent="0.2">
      <c r="A259" t="s">
        <v>768</v>
      </c>
      <c r="B259" t="s">
        <v>769</v>
      </c>
      <c r="C259" t="s">
        <v>260</v>
      </c>
      <c r="D259" t="s">
        <v>261</v>
      </c>
      <c r="E259">
        <v>4.4671567904815799</v>
      </c>
      <c r="F259">
        <v>4.5326154168571424</v>
      </c>
      <c r="G259">
        <v>4.591425024929066</v>
      </c>
      <c r="H259">
        <v>4.6454044188859376</v>
      </c>
      <c r="I259">
        <v>4.6963940556311483</v>
      </c>
      <c r="J259">
        <v>4.7461373975135661</v>
      </c>
      <c r="K259">
        <v>4.8250757571931944</v>
      </c>
      <c r="L259">
        <v>4.8990990253368842</v>
      </c>
      <c r="M259">
        <v>4.9680153042970643</v>
      </c>
      <c r="N259">
        <v>5.031490864441146</v>
      </c>
      <c r="O259">
        <v>5.0901158331327716</v>
      </c>
      <c r="P259">
        <v>5.164156234683567</v>
      </c>
      <c r="Q259">
        <v>5.2302767378274622</v>
      </c>
      <c r="R259">
        <v>5.291820146967682</v>
      </c>
      <c r="S259">
        <v>5.3526961787961689</v>
      </c>
      <c r="T259">
        <v>5.4156006748232741</v>
      </c>
      <c r="U259">
        <v>5.4872916582194744</v>
      </c>
      <c r="V259">
        <v>5.555981057611854</v>
      </c>
      <c r="W259">
        <v>5.6234237774707632</v>
      </c>
      <c r="X259">
        <v>5.6910312833229604</v>
      </c>
      <c r="Y259">
        <v>5.7603714211334989</v>
      </c>
      <c r="Z259">
        <v>5.8343720619944621</v>
      </c>
      <c r="AA259">
        <v>5.9037246434235771</v>
      </c>
      <c r="AB259">
        <v>5.9707618808244032</v>
      </c>
      <c r="AC259">
        <v>6.0382730949997345</v>
      </c>
      <c r="AD259">
        <v>6.1085997478221694</v>
      </c>
      <c r="AE259">
        <v>6.1912826489983335</v>
      </c>
      <c r="AF259">
        <v>6.270934639937968</v>
      </c>
      <c r="AG259">
        <v>6.3477575213905384</v>
      </c>
      <c r="AH259">
        <v>6.4210892863495834</v>
      </c>
      <c r="AI259">
        <v>6.4916108664659538</v>
      </c>
      <c r="AJ259">
        <v>6.5744793881869139</v>
      </c>
      <c r="AK259">
        <v>6.649195909980814</v>
      </c>
      <c r="AL259">
        <v>6.7187783922337347</v>
      </c>
      <c r="AM259">
        <v>6.7867230809786312</v>
      </c>
      <c r="AN259">
        <v>6.8561880552000618</v>
      </c>
      <c r="AO259">
        <v>6.9449255243754768</v>
      </c>
      <c r="AP259">
        <v>7.0311535885791159</v>
      </c>
      <c r="AQ259">
        <v>7.1164584984120332</v>
      </c>
      <c r="AR259">
        <v>7.201830639159887</v>
      </c>
      <c r="AS259">
        <v>7.2892218002617293</v>
      </c>
      <c r="AT259">
        <v>7.3941032906303894</v>
      </c>
      <c r="AU259">
        <v>7.4973455550117922</v>
      </c>
      <c r="AV259">
        <v>7.602944729799316</v>
      </c>
      <c r="AW259">
        <v>7.7152610580550558</v>
      </c>
      <c r="AX259">
        <v>7.8382453971219874</v>
      </c>
      <c r="AY259">
        <v>7.9793380943056533</v>
      </c>
      <c r="AZ259">
        <v>8.1253809209455579</v>
      </c>
      <c r="BA259">
        <v>8.280008789394131</v>
      </c>
      <c r="BB259">
        <v>8.4467347381910791</v>
      </c>
      <c r="BC259">
        <v>8.629012425031112</v>
      </c>
      <c r="BD259">
        <v>8.8297765093367975</v>
      </c>
      <c r="BE259">
        <v>9.0402101126707137</v>
      </c>
      <c r="BF259">
        <v>9.2628651263740327</v>
      </c>
      <c r="BG259">
        <v>9.4997598923212365</v>
      </c>
      <c r="BH259">
        <v>9.7539095001984482</v>
      </c>
      <c r="BI259">
        <v>10.199144072314818</v>
      </c>
      <c r="BJ259">
        <v>10.668523681246961</v>
      </c>
      <c r="BK259">
        <v>11.16857727121533</v>
      </c>
      <c r="BL259">
        <v>11.711957562888033</v>
      </c>
      <c r="BM259">
        <v>12.310267265667964</v>
      </c>
    </row>
    <row r="260" spans="1:65" x14ac:dyDescent="0.2">
      <c r="A260" t="s">
        <v>770</v>
      </c>
      <c r="B260" t="s">
        <v>771</v>
      </c>
      <c r="C260" t="s">
        <v>260</v>
      </c>
      <c r="D260" t="s">
        <v>261</v>
      </c>
    </row>
    <row r="261" spans="1:65" x14ac:dyDescent="0.2">
      <c r="A261" t="s">
        <v>772</v>
      </c>
      <c r="B261" t="s">
        <v>773</v>
      </c>
      <c r="C261" t="s">
        <v>260</v>
      </c>
      <c r="D261" t="s">
        <v>261</v>
      </c>
      <c r="E261">
        <v>13.528871541728849</v>
      </c>
      <c r="F261">
        <v>12.37485197545484</v>
      </c>
      <c r="G261">
        <v>11.305899643082091</v>
      </c>
      <c r="H261">
        <v>10.379536429956598</v>
      </c>
      <c r="I261">
        <v>9.5767672219720854</v>
      </c>
      <c r="J261">
        <v>8.8803088803088812</v>
      </c>
      <c r="K261">
        <v>8.3090435661264621</v>
      </c>
      <c r="L261">
        <v>7.8386414932110489</v>
      </c>
      <c r="M261">
        <v>7.4299296209408574</v>
      </c>
      <c r="N261">
        <v>7.0863721463101133</v>
      </c>
      <c r="O261">
        <v>6.8083545166277943</v>
      </c>
      <c r="P261">
        <v>6.8427942401523261</v>
      </c>
      <c r="Q261">
        <v>6.9061397956415584</v>
      </c>
      <c r="R261">
        <v>6.9914317593313822</v>
      </c>
      <c r="S261">
        <v>7.1278910468208556</v>
      </c>
      <c r="T261">
        <v>7.3000776397515521</v>
      </c>
      <c r="U261">
        <v>7.4675262380321961</v>
      </c>
      <c r="V261">
        <v>7.6505197097470097</v>
      </c>
      <c r="W261">
        <v>7.8367863591519153</v>
      </c>
      <c r="X261">
        <v>8.0227780580984653</v>
      </c>
      <c r="Y261">
        <v>8.2021807116896284</v>
      </c>
      <c r="Z261">
        <v>8.2723000016607706</v>
      </c>
      <c r="AA261">
        <v>8.3508541392904068</v>
      </c>
      <c r="AB261">
        <v>8.4563933997285314</v>
      </c>
      <c r="AC261">
        <v>8.5840202399412391</v>
      </c>
      <c r="AD261">
        <v>8.7372645878357531</v>
      </c>
      <c r="AE261">
        <v>8.8910894303663905</v>
      </c>
      <c r="AF261">
        <v>9.0378961911034708</v>
      </c>
      <c r="AG261">
        <v>9.1825307950727879</v>
      </c>
      <c r="AH261">
        <v>9.355920676383759</v>
      </c>
      <c r="AI261">
        <v>9.5796951309752849</v>
      </c>
      <c r="AJ261">
        <v>9.8736349227122684</v>
      </c>
      <c r="AK261">
        <v>10.230690632780231</v>
      </c>
      <c r="AL261">
        <v>10.636070276084618</v>
      </c>
      <c r="AM261">
        <v>11.029822325940986</v>
      </c>
      <c r="AN261">
        <v>11.380884450784594</v>
      </c>
      <c r="AO261">
        <v>11.657206742346062</v>
      </c>
      <c r="AP261">
        <v>11.931891289118903</v>
      </c>
      <c r="AQ261">
        <v>12.276193045478426</v>
      </c>
      <c r="AR261">
        <v>12.711673063897042</v>
      </c>
      <c r="AS261">
        <v>13.226940382452193</v>
      </c>
      <c r="AT261">
        <v>13.597193412315017</v>
      </c>
      <c r="AU261">
        <v>14.000525348043077</v>
      </c>
      <c r="AV261">
        <v>14.475623699907702</v>
      </c>
      <c r="AW261">
        <v>15.045684720387495</v>
      </c>
      <c r="AX261">
        <v>15.734818788253902</v>
      </c>
      <c r="AY261">
        <v>16.521391333131053</v>
      </c>
      <c r="AZ261">
        <v>17.394672051785665</v>
      </c>
      <c r="BA261">
        <v>18.341562187950739</v>
      </c>
      <c r="BB261">
        <v>19.378840446432307</v>
      </c>
      <c r="BC261">
        <v>20.496092708727922</v>
      </c>
      <c r="BD261">
        <v>21.892509113604447</v>
      </c>
      <c r="BE261">
        <v>23.404774551040035</v>
      </c>
      <c r="BF261">
        <v>24.978188797766531</v>
      </c>
      <c r="BG261">
        <v>26.567863403998292</v>
      </c>
      <c r="BH261">
        <v>28.116326956936945</v>
      </c>
      <c r="BI261">
        <v>29.353833180237022</v>
      </c>
      <c r="BJ261">
        <v>30.512851674059672</v>
      </c>
      <c r="BK261">
        <v>31.621443564326096</v>
      </c>
      <c r="BL261">
        <v>32.780827212988015</v>
      </c>
      <c r="BM261">
        <v>34.018863799618977</v>
      </c>
    </row>
    <row r="262" spans="1:65" x14ac:dyDescent="0.2">
      <c r="A262" t="s">
        <v>774</v>
      </c>
      <c r="B262" t="s">
        <v>775</v>
      </c>
      <c r="C262" t="s">
        <v>260</v>
      </c>
      <c r="D262" t="s">
        <v>261</v>
      </c>
      <c r="E262">
        <v>8.5633727920352865</v>
      </c>
      <c r="F262">
        <v>8.8199008098760228</v>
      </c>
      <c r="G262">
        <v>9.0534352458365834</v>
      </c>
      <c r="H262">
        <v>9.2724320098800419</v>
      </c>
      <c r="I262">
        <v>9.4870921629375395</v>
      </c>
      <c r="J262">
        <v>9.7013428203891134</v>
      </c>
      <c r="K262">
        <v>9.9617282969593521</v>
      </c>
      <c r="L262">
        <v>10.200745471262328</v>
      </c>
      <c r="M262">
        <v>10.399088701130687</v>
      </c>
      <c r="N262">
        <v>10.532698563000837</v>
      </c>
      <c r="O262">
        <v>10.595876096637571</v>
      </c>
      <c r="P262">
        <v>10.454910902892104</v>
      </c>
      <c r="Q262">
        <v>10.232691674598051</v>
      </c>
      <c r="R262">
        <v>9.9643394742451061</v>
      </c>
      <c r="S262">
        <v>9.6872625919486506</v>
      </c>
      <c r="T262">
        <v>9.4210372972226981</v>
      </c>
      <c r="U262">
        <v>9.5400558294620712</v>
      </c>
      <c r="V262">
        <v>9.6606053712554427</v>
      </c>
      <c r="W262">
        <v>9.7722765775917413</v>
      </c>
      <c r="X262">
        <v>9.859469851886276</v>
      </c>
      <c r="Y262">
        <v>9.9168296727492784</v>
      </c>
      <c r="Z262">
        <v>9.9414924798503375</v>
      </c>
      <c r="AA262">
        <v>9.9381752583466287</v>
      </c>
      <c r="AB262">
        <v>9.9225772056229378</v>
      </c>
      <c r="AC262">
        <v>9.912899396429637</v>
      </c>
      <c r="AD262">
        <v>9.9190138722381853</v>
      </c>
      <c r="AE262">
        <v>9.9535997350908811</v>
      </c>
      <c r="AF262">
        <v>9.9929777941324662</v>
      </c>
      <c r="AG262">
        <v>10.031777108634714</v>
      </c>
      <c r="AH262">
        <v>10.061008535046483</v>
      </c>
      <c r="AI262">
        <v>10.078119169744225</v>
      </c>
      <c r="AJ262">
        <v>10.101291404665734</v>
      </c>
      <c r="AK262">
        <v>10.103464326565016</v>
      </c>
      <c r="AL262">
        <v>10.100622801182455</v>
      </c>
      <c r="AM262">
        <v>10.11302829012242</v>
      </c>
      <c r="AN262">
        <v>10.15038702941284</v>
      </c>
      <c r="AO262">
        <v>10.20739727812146</v>
      </c>
      <c r="AP262">
        <v>10.274354407967655</v>
      </c>
      <c r="AQ262">
        <v>10.33414320714817</v>
      </c>
      <c r="AR262">
        <v>10.363411715012475</v>
      </c>
      <c r="AS262">
        <v>10.352721737968324</v>
      </c>
      <c r="AT262">
        <v>10.311656717226398</v>
      </c>
      <c r="AU262">
        <v>10.233234014711529</v>
      </c>
      <c r="AV262">
        <v>10.126922066329708</v>
      </c>
      <c r="AW262">
        <v>10.001298943805285</v>
      </c>
      <c r="AX262">
        <v>9.8630575434879795</v>
      </c>
      <c r="AY262">
        <v>9.7425654612269135</v>
      </c>
      <c r="AZ262">
        <v>9.6142921896631037</v>
      </c>
      <c r="BA262">
        <v>9.4882820794566154</v>
      </c>
      <c r="BB262">
        <v>9.3757715801886139</v>
      </c>
      <c r="BC262">
        <v>9.2869642738655465</v>
      </c>
      <c r="BD262">
        <v>9.2333474673618401</v>
      </c>
      <c r="BE262">
        <v>9.2020595115329744</v>
      </c>
      <c r="BF262">
        <v>9.2150944182270624</v>
      </c>
      <c r="BG262">
        <v>9.2993684334508746</v>
      </c>
      <c r="BH262">
        <v>9.4697574707192445</v>
      </c>
      <c r="BI262">
        <v>9.7303296193616085</v>
      </c>
      <c r="BJ262">
        <v>10.062809901551335</v>
      </c>
      <c r="BK262">
        <v>10.459717110011661</v>
      </c>
      <c r="BL262">
        <v>10.910588075479184</v>
      </c>
      <c r="BM262">
        <v>11.409946166295498</v>
      </c>
    </row>
    <row r="263" spans="1:65" x14ac:dyDescent="0.2">
      <c r="A263" t="s">
        <v>776</v>
      </c>
      <c r="B263" t="s">
        <v>777</v>
      </c>
      <c r="C263" t="s">
        <v>260</v>
      </c>
      <c r="D263" t="s">
        <v>261</v>
      </c>
      <c r="E263">
        <v>4.7782196390333436</v>
      </c>
      <c r="F263">
        <v>4.7916109675311169</v>
      </c>
      <c r="G263">
        <v>4.7753456221198158</v>
      </c>
      <c r="H263">
        <v>4.7524697214935543</v>
      </c>
      <c r="I263">
        <v>4.7283049472830498</v>
      </c>
      <c r="J263">
        <v>4.6875818362750747</v>
      </c>
      <c r="K263">
        <v>4.9014615267097827</v>
      </c>
      <c r="L263">
        <v>5.1078263883730717</v>
      </c>
      <c r="M263">
        <v>5.3377614131350324</v>
      </c>
      <c r="N263">
        <v>5.5555555555555554</v>
      </c>
      <c r="O263">
        <v>5.7720613210751566</v>
      </c>
      <c r="P263">
        <v>5.7540379213483144</v>
      </c>
      <c r="Q263">
        <v>5.7252719238613183</v>
      </c>
      <c r="R263">
        <v>5.6902716698861537</v>
      </c>
      <c r="S263">
        <v>5.6634529370837887</v>
      </c>
      <c r="T263">
        <v>5.6364020838539766</v>
      </c>
      <c r="U263">
        <v>5.6770998193903957</v>
      </c>
      <c r="V263">
        <v>5.6870414766479804</v>
      </c>
      <c r="W263">
        <v>5.6989660472264916</v>
      </c>
      <c r="X263">
        <v>5.6999033914679416</v>
      </c>
      <c r="Y263">
        <v>5.7045873978381225</v>
      </c>
      <c r="Z263">
        <v>5.8146247594611928</v>
      </c>
      <c r="AA263">
        <v>5.9366733968790593</v>
      </c>
      <c r="AB263">
        <v>6.0622761091209698</v>
      </c>
      <c r="AC263">
        <v>6.1839442320665619</v>
      </c>
      <c r="AD263">
        <v>6.3189274123676515</v>
      </c>
      <c r="AE263">
        <v>6.3887338456914691</v>
      </c>
      <c r="AF263">
        <v>6.4647169679625884</v>
      </c>
      <c r="AG263">
        <v>6.554383669909793</v>
      </c>
      <c r="AH263">
        <v>6.6507049747273213</v>
      </c>
      <c r="AI263">
        <v>6.7550562380810293</v>
      </c>
      <c r="AJ263">
        <v>6.6893409806849995</v>
      </c>
      <c r="AK263">
        <v>6.6170760120376659</v>
      </c>
      <c r="AL263">
        <v>6.5449636064803949</v>
      </c>
      <c r="AM263">
        <v>6.4660370918193193</v>
      </c>
      <c r="AN263">
        <v>6.4051276384130844</v>
      </c>
      <c r="AO263">
        <v>6.355397993599345</v>
      </c>
      <c r="AP263">
        <v>6.2779514053308922</v>
      </c>
      <c r="AQ263">
        <v>6.18213228035538</v>
      </c>
      <c r="AR263">
        <v>6.078835048958072</v>
      </c>
      <c r="AS263">
        <v>5.9649603870222201</v>
      </c>
      <c r="AT263">
        <v>5.8923087162811045</v>
      </c>
      <c r="AU263">
        <v>5.8283988249270182</v>
      </c>
      <c r="AV263">
        <v>5.7814853435291393</v>
      </c>
      <c r="AW263">
        <v>5.7493093922651939</v>
      </c>
      <c r="AX263">
        <v>5.7300303167345028</v>
      </c>
      <c r="AY263">
        <v>5.8296945000283547</v>
      </c>
      <c r="AZ263">
        <v>6.0008981257533627</v>
      </c>
      <c r="BA263">
        <v>6.2390921601943612</v>
      </c>
      <c r="BB263">
        <v>6.5082450780974392</v>
      </c>
      <c r="BC263">
        <v>6.7450246118063539</v>
      </c>
      <c r="BD263">
        <v>6.6812329970224713</v>
      </c>
      <c r="BE263">
        <v>6.5761714412613816</v>
      </c>
      <c r="BF263">
        <v>6.5084645124724201</v>
      </c>
      <c r="BG263">
        <v>6.4950714102285518</v>
      </c>
      <c r="BH263">
        <v>6.5115349401008427</v>
      </c>
      <c r="BI263">
        <v>6.454136882034077</v>
      </c>
      <c r="BJ263">
        <v>6.3934316313033728</v>
      </c>
      <c r="BK263">
        <v>6.3295350578058729</v>
      </c>
      <c r="BL263">
        <v>6.2699477311624037</v>
      </c>
      <c r="BM263">
        <v>6.2238543649523557</v>
      </c>
    </row>
    <row r="264" spans="1:65" x14ac:dyDescent="0.2">
      <c r="A264" t="s">
        <v>778</v>
      </c>
      <c r="B264" t="s">
        <v>779</v>
      </c>
      <c r="C264" t="s">
        <v>260</v>
      </c>
      <c r="D264" t="s">
        <v>261</v>
      </c>
      <c r="E264">
        <v>8.5901914979255238</v>
      </c>
      <c r="F264">
        <v>8.7049035335211062</v>
      </c>
      <c r="G264">
        <v>8.7871670813099332</v>
      </c>
      <c r="H264">
        <v>8.8378331692600405</v>
      </c>
      <c r="I264">
        <v>8.865041895941344</v>
      </c>
      <c r="J264">
        <v>8.8693426209543489</v>
      </c>
      <c r="K264">
        <v>8.9915251451397555</v>
      </c>
      <c r="L264">
        <v>9.0876871738027436</v>
      </c>
      <c r="M264">
        <v>9.1624262760665136</v>
      </c>
      <c r="N264">
        <v>9.2237754274246715</v>
      </c>
      <c r="O264">
        <v>9.2762147015170342</v>
      </c>
      <c r="P264">
        <v>9.3915925304342007</v>
      </c>
      <c r="Q264">
        <v>9.4875742821759452</v>
      </c>
      <c r="R264">
        <v>9.5672913994220945</v>
      </c>
      <c r="S264">
        <v>9.6342989502114769</v>
      </c>
      <c r="T264">
        <v>9.6901262082740587</v>
      </c>
      <c r="U264">
        <v>9.8053840063336608</v>
      </c>
      <c r="V264">
        <v>9.9060836358329318</v>
      </c>
      <c r="W264">
        <v>9.9838152160116653</v>
      </c>
      <c r="X264">
        <v>10.025179770290233</v>
      </c>
      <c r="Y264">
        <v>10.025919701112914</v>
      </c>
      <c r="Z264">
        <v>10.033448922335367</v>
      </c>
      <c r="AA264">
        <v>9.9970544397590917</v>
      </c>
      <c r="AB264">
        <v>9.9394474086901283</v>
      </c>
      <c r="AC264">
        <v>9.887326462071627</v>
      </c>
      <c r="AD264">
        <v>9.8551630676148818</v>
      </c>
      <c r="AE264">
        <v>9.8946289744084091</v>
      </c>
      <c r="AF264">
        <v>9.9381153506247184</v>
      </c>
      <c r="AG264">
        <v>9.9877789566868191</v>
      </c>
      <c r="AH264">
        <v>10.043972479166628</v>
      </c>
      <c r="AI264">
        <v>10.104025111168884</v>
      </c>
      <c r="AJ264">
        <v>10.216475067058612</v>
      </c>
      <c r="AK264">
        <v>10.327159618810676</v>
      </c>
      <c r="AL264">
        <v>10.425987406748389</v>
      </c>
      <c r="AM264">
        <v>10.509890182853008</v>
      </c>
      <c r="AN264">
        <v>10.575211399655439</v>
      </c>
      <c r="AO264">
        <v>10.673156460713685</v>
      </c>
      <c r="AP264">
        <v>10.749475528858907</v>
      </c>
      <c r="AQ264">
        <v>10.810859058668683</v>
      </c>
      <c r="AR264">
        <v>10.865059184085123</v>
      </c>
      <c r="AS264">
        <v>10.916848747072512</v>
      </c>
      <c r="AT264">
        <v>11.00677423842204</v>
      </c>
      <c r="AU264">
        <v>11.088104574709568</v>
      </c>
      <c r="AV264">
        <v>11.157699873379745</v>
      </c>
      <c r="AW264">
        <v>11.208610239413407</v>
      </c>
      <c r="AX264">
        <v>11.240759929895352</v>
      </c>
      <c r="AY264">
        <v>11.308529652171018</v>
      </c>
      <c r="AZ264">
        <v>11.35991002297925</v>
      </c>
      <c r="BA264">
        <v>11.410065230204175</v>
      </c>
      <c r="BB264">
        <v>11.475471984383836</v>
      </c>
      <c r="BC264">
        <v>11.567477932852896</v>
      </c>
      <c r="BD264">
        <v>11.711448880582031</v>
      </c>
      <c r="BE264">
        <v>11.874804413731399</v>
      </c>
      <c r="BF264">
        <v>12.062354175520369</v>
      </c>
      <c r="BG264">
        <v>12.283210655764114</v>
      </c>
      <c r="BH264">
        <v>12.54249642943604</v>
      </c>
      <c r="BI264">
        <v>12.865635840728441</v>
      </c>
      <c r="BJ264">
        <v>13.216349801847445</v>
      </c>
      <c r="BK264">
        <v>13.582330669513848</v>
      </c>
      <c r="BL264">
        <v>13.94377167949281</v>
      </c>
      <c r="BM264">
        <v>14.292980038117436</v>
      </c>
    </row>
    <row r="265" spans="1:65" x14ac:dyDescent="0.2">
      <c r="A265" t="s">
        <v>780</v>
      </c>
      <c r="B265" t="s">
        <v>781</v>
      </c>
      <c r="C265" t="s">
        <v>260</v>
      </c>
      <c r="D265" t="s">
        <v>261</v>
      </c>
      <c r="E265">
        <v>4.0923778749287205</v>
      </c>
      <c r="F265">
        <v>4.2230604245248129</v>
      </c>
      <c r="G265">
        <v>4.4029364964559523</v>
      </c>
      <c r="H265">
        <v>4.5896289990778181</v>
      </c>
      <c r="I265">
        <v>4.7220967013104378</v>
      </c>
      <c r="J265">
        <v>4.7866557956244051</v>
      </c>
      <c r="K265">
        <v>4.8549005292936664</v>
      </c>
      <c r="L265">
        <v>4.8892839825440442</v>
      </c>
      <c r="M265">
        <v>4.8841814124524623</v>
      </c>
      <c r="N265">
        <v>4.8763326552151369</v>
      </c>
      <c r="O265">
        <v>4.8866453597777717</v>
      </c>
      <c r="P265">
        <v>4.9694357711420913</v>
      </c>
      <c r="Q265">
        <v>5.0466803480070528</v>
      </c>
      <c r="R265">
        <v>5.1059881521661552</v>
      </c>
      <c r="S265">
        <v>5.1494103889882927</v>
      </c>
      <c r="T265">
        <v>5.1827067251624372</v>
      </c>
      <c r="U265">
        <v>5.2684627747963715</v>
      </c>
      <c r="V265">
        <v>5.3415119806492131</v>
      </c>
      <c r="W265">
        <v>5.39247805005897</v>
      </c>
      <c r="X265">
        <v>5.414086388981679</v>
      </c>
      <c r="Y265">
        <v>5.4181478960240028</v>
      </c>
      <c r="Z265">
        <v>5.4958524204531383</v>
      </c>
      <c r="AA265">
        <v>5.5443401274505035</v>
      </c>
      <c r="AB265">
        <v>5.5611946358414635</v>
      </c>
      <c r="AC265">
        <v>5.570939127986108</v>
      </c>
      <c r="AD265">
        <v>5.5941794664510915</v>
      </c>
      <c r="AE265">
        <v>5.8283259841440289</v>
      </c>
      <c r="AF265">
        <v>6.1050890844631711</v>
      </c>
      <c r="AG265">
        <v>6.3906016599840516</v>
      </c>
      <c r="AH265">
        <v>6.6482734069063731</v>
      </c>
      <c r="AI265">
        <v>6.8698256121190768</v>
      </c>
      <c r="AJ265">
        <v>7.0017247778529788</v>
      </c>
      <c r="AK265">
        <v>7.1160805217881204</v>
      </c>
      <c r="AL265">
        <v>7.2276577652921743</v>
      </c>
      <c r="AM265">
        <v>7.3542005652136684</v>
      </c>
      <c r="AN265">
        <v>7.4955485184829778</v>
      </c>
      <c r="AO265">
        <v>7.6528345007088898</v>
      </c>
      <c r="AP265">
        <v>7.7998884527555319</v>
      </c>
      <c r="AQ265">
        <v>7.9117906128098658</v>
      </c>
      <c r="AR265">
        <v>7.9844287941733549</v>
      </c>
      <c r="AS265">
        <v>8.0260462393912793</v>
      </c>
      <c r="AT265">
        <v>8.1275592505273604</v>
      </c>
      <c r="AU265">
        <v>8.2321948419369395</v>
      </c>
      <c r="AV265">
        <v>8.3448612580356425</v>
      </c>
      <c r="AW265">
        <v>8.4488568718849013</v>
      </c>
      <c r="AX265">
        <v>8.5408291834163315</v>
      </c>
      <c r="AY265">
        <v>8.5904499995053865</v>
      </c>
      <c r="AZ265">
        <v>8.6280264123257524</v>
      </c>
      <c r="BA265">
        <v>8.6683623632723723</v>
      </c>
      <c r="BB265">
        <v>8.7166629984402064</v>
      </c>
      <c r="BC265">
        <v>8.7534841388725617</v>
      </c>
      <c r="BD265">
        <v>8.6376838751991016</v>
      </c>
      <c r="BE265">
        <v>8.4799955514777441</v>
      </c>
      <c r="BF265">
        <v>8.2948165436886079</v>
      </c>
      <c r="BG265">
        <v>8.1126539118988639</v>
      </c>
      <c r="BH265">
        <v>7.95283560856838</v>
      </c>
      <c r="BI265">
        <v>8.0907526492165562</v>
      </c>
      <c r="BJ265">
        <v>8.2584193679275053</v>
      </c>
      <c r="BK265">
        <v>8.4397830666487383</v>
      </c>
      <c r="BL265">
        <v>8.6240387429818259</v>
      </c>
      <c r="BM265">
        <v>8.8082222881992358</v>
      </c>
    </row>
    <row r="266" spans="1:65" x14ac:dyDescent="0.2">
      <c r="A266" t="s">
        <v>782</v>
      </c>
      <c r="B266" t="s">
        <v>783</v>
      </c>
      <c r="C266" t="s">
        <v>260</v>
      </c>
      <c r="D266" t="s">
        <v>261</v>
      </c>
    </row>
    <row r="267" spans="1:65" x14ac:dyDescent="0.2">
      <c r="A267" t="s">
        <v>784</v>
      </c>
      <c r="B267" t="s">
        <v>785</v>
      </c>
      <c r="C267" t="s">
        <v>260</v>
      </c>
      <c r="D267" t="s">
        <v>261</v>
      </c>
      <c r="E267">
        <v>6.826058735322321</v>
      </c>
      <c r="F267">
        <v>6.8258191223123372</v>
      </c>
      <c r="G267">
        <v>6.7982652777068147</v>
      </c>
      <c r="H267">
        <v>6.7459320030188925</v>
      </c>
      <c r="I267">
        <v>6.671423100874077</v>
      </c>
      <c r="J267">
        <v>6.5769497897038818</v>
      </c>
      <c r="K267">
        <v>6.6307649050180721</v>
      </c>
      <c r="L267">
        <v>6.6596906550971928</v>
      </c>
      <c r="M267">
        <v>6.6639656696735576</v>
      </c>
      <c r="N267">
        <v>6.6415608182567611</v>
      </c>
      <c r="O267">
        <v>6.5912973215677839</v>
      </c>
      <c r="P267">
        <v>6.6774122220750893</v>
      </c>
      <c r="Q267">
        <v>6.7316555307768295</v>
      </c>
      <c r="R267">
        <v>6.7541234774804702</v>
      </c>
      <c r="S267">
        <v>6.7451974105935069</v>
      </c>
      <c r="T267">
        <v>6.7051713586291308</v>
      </c>
      <c r="U267">
        <v>6.6943706056659726</v>
      </c>
      <c r="V267">
        <v>6.6535182563602673</v>
      </c>
      <c r="W267">
        <v>6.585907469122815</v>
      </c>
      <c r="X267">
        <v>6.4938980396804364</v>
      </c>
      <c r="Y267">
        <v>6.380529304082831</v>
      </c>
      <c r="Z267">
        <v>6.3369323979164811</v>
      </c>
      <c r="AA267">
        <v>6.2680674503194176</v>
      </c>
      <c r="AB267">
        <v>6.1786510336518035</v>
      </c>
      <c r="AC267">
        <v>6.0727563980390542</v>
      </c>
      <c r="AD267">
        <v>5.9539635476377608</v>
      </c>
      <c r="AE267">
        <v>5.8955131755680048</v>
      </c>
      <c r="AF267">
        <v>5.8183113605617338</v>
      </c>
      <c r="AG267">
        <v>5.7264723282238252</v>
      </c>
      <c r="AH267">
        <v>5.6235280401072636</v>
      </c>
      <c r="AI267">
        <v>5.5122824919181648</v>
      </c>
      <c r="AJ267">
        <v>5.6854440258865582</v>
      </c>
      <c r="AK267">
        <v>5.8802498669137533</v>
      </c>
      <c r="AL267">
        <v>6.0912958580605725</v>
      </c>
      <c r="AM267">
        <v>6.3144843860719613</v>
      </c>
      <c r="AN267">
        <v>6.5476146813138643</v>
      </c>
      <c r="AO267">
        <v>6.4179845194816414</v>
      </c>
      <c r="AP267">
        <v>6.2687462027521015</v>
      </c>
      <c r="AQ267">
        <v>6.1067460174763566</v>
      </c>
      <c r="AR267">
        <v>5.938222337957038</v>
      </c>
      <c r="AS267">
        <v>5.7679017950243443</v>
      </c>
      <c r="AT267">
        <v>5.663568843068461</v>
      </c>
      <c r="AU267">
        <v>5.5533780514166518</v>
      </c>
      <c r="AV267">
        <v>5.4387067925423116</v>
      </c>
      <c r="AW267">
        <v>5.3195047258569845</v>
      </c>
      <c r="AX267">
        <v>5.1979718117958198</v>
      </c>
      <c r="AY267">
        <v>5.1275310656177364</v>
      </c>
      <c r="AZ267">
        <v>5.0493885849854596</v>
      </c>
      <c r="BA267">
        <v>4.9738874162048186</v>
      </c>
      <c r="BB267">
        <v>4.9128718434783618</v>
      </c>
      <c r="BC267">
        <v>4.8717568477947513</v>
      </c>
      <c r="BD267">
        <v>4.8807902849467624</v>
      </c>
      <c r="BE267">
        <v>4.898758418454995</v>
      </c>
      <c r="BF267">
        <v>4.9202449880233941</v>
      </c>
      <c r="BG267">
        <v>4.9374601301390877</v>
      </c>
      <c r="BH267">
        <v>4.9474491545486021</v>
      </c>
      <c r="BI267">
        <v>4.9738498054528151</v>
      </c>
      <c r="BJ267">
        <v>4.9900073868012003</v>
      </c>
      <c r="BK267">
        <v>5.0014393570619591</v>
      </c>
      <c r="BL267">
        <v>5.0145426001486495</v>
      </c>
      <c r="BM267">
        <v>5.0328719260021124</v>
      </c>
    </row>
    <row r="268" spans="1:65" x14ac:dyDescent="0.2">
      <c r="A268" t="s">
        <v>786</v>
      </c>
      <c r="B268" t="s">
        <v>787</v>
      </c>
      <c r="C268" t="s">
        <v>260</v>
      </c>
      <c r="D268" t="s">
        <v>261</v>
      </c>
      <c r="E268">
        <v>6.9828942183873686</v>
      </c>
      <c r="F268">
        <v>7.0368437240775084</v>
      </c>
      <c r="G268">
        <v>7.0821904421554009</v>
      </c>
      <c r="H268">
        <v>7.1107811940220911</v>
      </c>
      <c r="I268">
        <v>7.1096639286423926</v>
      </c>
      <c r="J268">
        <v>7.0746302205127707</v>
      </c>
      <c r="K268">
        <v>7.0718991797174047</v>
      </c>
      <c r="L268">
        <v>7.0325564358832482</v>
      </c>
      <c r="M268">
        <v>6.9744091318490558</v>
      </c>
      <c r="N268">
        <v>6.9186331464002766</v>
      </c>
      <c r="O268">
        <v>6.8762614156092976</v>
      </c>
      <c r="P268">
        <v>6.9048748889475293</v>
      </c>
      <c r="Q268">
        <v>6.9310453250039057</v>
      </c>
      <c r="R268">
        <v>6.9500460857634119</v>
      </c>
      <c r="S268">
        <v>6.9543705863113985</v>
      </c>
      <c r="T268">
        <v>6.9421496668782821</v>
      </c>
      <c r="U268">
        <v>6.9826517610079808</v>
      </c>
      <c r="V268">
        <v>6.998227660072792</v>
      </c>
      <c r="W268">
        <v>6.9973930301905209</v>
      </c>
      <c r="X268">
        <v>6.989780639243329</v>
      </c>
      <c r="Y268">
        <v>6.980856178942652</v>
      </c>
      <c r="Z268">
        <v>7.0202954668065853</v>
      </c>
      <c r="AA268">
        <v>7.0489580321583079</v>
      </c>
      <c r="AB268">
        <v>7.0640157648715798</v>
      </c>
      <c r="AC268">
        <v>7.0603470391508241</v>
      </c>
      <c r="AD268">
        <v>7.0373488468675385</v>
      </c>
      <c r="AE268">
        <v>7.0777996432024874</v>
      </c>
      <c r="AF268">
        <v>7.0946711080595444</v>
      </c>
      <c r="AG268">
        <v>7.0969384376993707</v>
      </c>
      <c r="AH268">
        <v>7.0948358577384933</v>
      </c>
      <c r="AI268">
        <v>7.09465624733157</v>
      </c>
      <c r="AJ268">
        <v>7.136533867847036</v>
      </c>
      <c r="AK268">
        <v>7.1862401357747752</v>
      </c>
      <c r="AL268">
        <v>7.2437780445497664</v>
      </c>
      <c r="AM268">
        <v>7.30736025777317</v>
      </c>
      <c r="AN268">
        <v>7.3776820601623143</v>
      </c>
      <c r="AO268">
        <v>7.3986768798171925</v>
      </c>
      <c r="AP268">
        <v>7.4007561071068508</v>
      </c>
      <c r="AQ268">
        <v>7.3874715822153787</v>
      </c>
      <c r="AR268">
        <v>7.3621091969552701</v>
      </c>
      <c r="AS268">
        <v>7.3283210700950692</v>
      </c>
      <c r="AT268">
        <v>7.3243240677501458</v>
      </c>
      <c r="AU268">
        <v>7.2974704312137391</v>
      </c>
      <c r="AV268">
        <v>7.2547131213947766</v>
      </c>
      <c r="AW268">
        <v>7.2036721795267216</v>
      </c>
      <c r="AX268">
        <v>7.1493764482154667</v>
      </c>
      <c r="AY268">
        <v>7.1919038667035364</v>
      </c>
      <c r="AZ268">
        <v>7.2261653832034272</v>
      </c>
      <c r="BA268">
        <v>7.2492839030793066</v>
      </c>
      <c r="BB268">
        <v>7.2557834753987454</v>
      </c>
      <c r="BC268">
        <v>7.2449869400576521</v>
      </c>
      <c r="BD268">
        <v>7.318355173124047</v>
      </c>
      <c r="BE268">
        <v>7.3822647903754373</v>
      </c>
      <c r="BF268">
        <v>7.4504357337711102</v>
      </c>
      <c r="BG268">
        <v>7.5393142507838071</v>
      </c>
      <c r="BH268">
        <v>7.6575448266640738</v>
      </c>
      <c r="BI268">
        <v>7.8006006595729485</v>
      </c>
      <c r="BJ268">
        <v>7.9523607928411026</v>
      </c>
      <c r="BK268">
        <v>8.1064050778326298</v>
      </c>
      <c r="BL268">
        <v>8.2528975892517558</v>
      </c>
      <c r="BM268">
        <v>8.3871002186267898</v>
      </c>
    </row>
    <row r="269" spans="1:65" x14ac:dyDescent="0.2">
      <c r="A269" t="s">
        <v>788</v>
      </c>
      <c r="B269" t="s">
        <v>789</v>
      </c>
      <c r="C269" t="s">
        <v>260</v>
      </c>
      <c r="D269" t="s">
        <v>261</v>
      </c>
      <c r="E269">
        <v>4.9316923783107933</v>
      </c>
      <c r="F269">
        <v>4.9643747169846195</v>
      </c>
      <c r="G269">
        <v>4.9948704256283882</v>
      </c>
      <c r="H269">
        <v>5.0196516768140711</v>
      </c>
      <c r="I269">
        <v>5.0354536576780644</v>
      </c>
      <c r="J269">
        <v>5.0414058462707478</v>
      </c>
      <c r="K269">
        <v>5.0927789635188407</v>
      </c>
      <c r="L269">
        <v>5.1288090837074201</v>
      </c>
      <c r="M269">
        <v>5.1521203637974429</v>
      </c>
      <c r="N269">
        <v>5.163873119107925</v>
      </c>
      <c r="O269">
        <v>5.165896499375795</v>
      </c>
      <c r="P269">
        <v>5.2054665984827517</v>
      </c>
      <c r="Q269">
        <v>5.2286005167342431</v>
      </c>
      <c r="R269">
        <v>5.2377665100009487</v>
      </c>
      <c r="S269">
        <v>5.2353912740489728</v>
      </c>
      <c r="T269">
        <v>5.2231990990128114</v>
      </c>
      <c r="U269">
        <v>5.2409282619347275</v>
      </c>
      <c r="V269">
        <v>5.2425080323315632</v>
      </c>
      <c r="W269">
        <v>5.2313319712647468</v>
      </c>
      <c r="X269">
        <v>5.2106858411880879</v>
      </c>
      <c r="Y269">
        <v>5.1835447369781082</v>
      </c>
      <c r="Z269">
        <v>5.1854917958957722</v>
      </c>
      <c r="AA269">
        <v>5.175486556304481</v>
      </c>
      <c r="AB269">
        <v>5.1563391914388159</v>
      </c>
      <c r="AC269">
        <v>5.1296709835290297</v>
      </c>
      <c r="AD269">
        <v>5.0975809367699831</v>
      </c>
      <c r="AE269">
        <v>5.1096388276588929</v>
      </c>
      <c r="AF269">
        <v>5.1088100497846272</v>
      </c>
      <c r="AG269">
        <v>5.0969319947007756</v>
      </c>
      <c r="AH269">
        <v>5.0758468854200673</v>
      </c>
      <c r="AI269">
        <v>5.0471089943554466</v>
      </c>
      <c r="AJ269">
        <v>5.0510581947955764</v>
      </c>
      <c r="AK269">
        <v>5.0348977430572308</v>
      </c>
      <c r="AL269">
        <v>5.001155467193902</v>
      </c>
      <c r="AM269">
        <v>4.9524945413397994</v>
      </c>
      <c r="AN269">
        <v>4.8908658900929591</v>
      </c>
      <c r="AO269">
        <v>4.8816976324334087</v>
      </c>
      <c r="AP269">
        <v>4.8538001266445807</v>
      </c>
      <c r="AQ269">
        <v>4.8088290044009314</v>
      </c>
      <c r="AR269">
        <v>4.7480058919878196</v>
      </c>
      <c r="AS269">
        <v>4.6728379608663815</v>
      </c>
      <c r="AT269">
        <v>4.6575734407072549</v>
      </c>
      <c r="AU269">
        <v>4.6234020333958989</v>
      </c>
      <c r="AV269">
        <v>4.5711557436389096</v>
      </c>
      <c r="AW269">
        <v>4.5012233475261647</v>
      </c>
      <c r="AX269">
        <v>4.4144196852558375</v>
      </c>
      <c r="AY269">
        <v>4.3816853444723014</v>
      </c>
      <c r="AZ269">
        <v>4.3331155634018099</v>
      </c>
      <c r="BA269">
        <v>4.27083219499987</v>
      </c>
      <c r="BB269">
        <v>4.1970617575992648</v>
      </c>
      <c r="BC269">
        <v>4.1133101574786117</v>
      </c>
      <c r="BD269">
        <v>4.0974279336633517</v>
      </c>
      <c r="BE269">
        <v>4.0757157373158153</v>
      </c>
      <c r="BF269">
        <v>4.0480343930318341</v>
      </c>
      <c r="BG269">
        <v>4.0138123085210209</v>
      </c>
      <c r="BH269">
        <v>3.9736628670808467</v>
      </c>
      <c r="BI269">
        <v>3.9751737442542296</v>
      </c>
      <c r="BJ269">
        <v>3.9707693335212313</v>
      </c>
      <c r="BK269">
        <v>3.9643345901440807</v>
      </c>
      <c r="BL269">
        <v>3.9596183217067136</v>
      </c>
      <c r="BM269">
        <v>3.9591432977547485</v>
      </c>
    </row>
    <row r="270" spans="1:65" x14ac:dyDescent="0.2">
      <c r="A270" t="s">
        <v>790</v>
      </c>
      <c r="B270" t="s">
        <v>791</v>
      </c>
      <c r="C270" t="s">
        <v>260</v>
      </c>
      <c r="D270" t="s">
        <v>261</v>
      </c>
      <c r="E270">
        <v>6.386090533017259</v>
      </c>
      <c r="F270">
        <v>6.4401604266183661</v>
      </c>
      <c r="G270">
        <v>6.4815835892850879</v>
      </c>
      <c r="H270">
        <v>6.5060493059971902</v>
      </c>
      <c r="I270">
        <v>6.5049734592730761</v>
      </c>
      <c r="J270">
        <v>6.474530584457999</v>
      </c>
      <c r="K270">
        <v>6.4766181354087946</v>
      </c>
      <c r="L270">
        <v>6.4448846777101494</v>
      </c>
      <c r="M270">
        <v>6.3870714335224426</v>
      </c>
      <c r="N270">
        <v>6.3118993206522287</v>
      </c>
      <c r="O270">
        <v>6.2260794819992222</v>
      </c>
      <c r="P270">
        <v>6.1829612327852939</v>
      </c>
      <c r="Q270">
        <v>6.1254552765159964</v>
      </c>
      <c r="R270">
        <v>6.0555432743267525</v>
      </c>
      <c r="S270">
        <v>5.9738465952707198</v>
      </c>
      <c r="T270">
        <v>5.8827111343209886</v>
      </c>
      <c r="U270">
        <v>5.8586430101892377</v>
      </c>
      <c r="V270">
        <v>5.8145802494581744</v>
      </c>
      <c r="W270">
        <v>5.7632460126180209</v>
      </c>
      <c r="X270">
        <v>5.7207569633755906</v>
      </c>
      <c r="Y270">
        <v>5.6944057353751303</v>
      </c>
      <c r="Z270">
        <v>5.6839544429115358</v>
      </c>
      <c r="AA270">
        <v>5.6838323240750261</v>
      </c>
      <c r="AB270">
        <v>5.6805622806711025</v>
      </c>
      <c r="AC270">
        <v>5.6564287793263706</v>
      </c>
      <c r="AD270">
        <v>5.6062619862251823</v>
      </c>
      <c r="AE270">
        <v>5.5482703494147891</v>
      </c>
      <c r="AF270">
        <v>5.4639510326986533</v>
      </c>
      <c r="AG270">
        <v>5.3671328811832089</v>
      </c>
      <c r="AH270">
        <v>5.2729300116333508</v>
      </c>
      <c r="AI270">
        <v>5.1889082588880253</v>
      </c>
      <c r="AJ270">
        <v>5.2127871705264006</v>
      </c>
      <c r="AK270">
        <v>5.2299884882157723</v>
      </c>
      <c r="AL270">
        <v>5.2384962328723121</v>
      </c>
      <c r="AM270">
        <v>5.2359535499382623</v>
      </c>
      <c r="AN270">
        <v>5.2226317912601399</v>
      </c>
      <c r="AO270">
        <v>5.2972739026687341</v>
      </c>
      <c r="AP270">
        <v>5.3556613276026983</v>
      </c>
      <c r="AQ270">
        <v>5.3988177629502845</v>
      </c>
      <c r="AR270">
        <v>5.4275423499066635</v>
      </c>
      <c r="AS270">
        <v>5.442461446838025</v>
      </c>
      <c r="AT270">
        <v>5.5067612012658751</v>
      </c>
      <c r="AU270">
        <v>5.549440964141505</v>
      </c>
      <c r="AV270">
        <v>5.5754088221409415</v>
      </c>
      <c r="AW270">
        <v>5.5919813335371416</v>
      </c>
      <c r="AX270">
        <v>5.6013176624372578</v>
      </c>
      <c r="AY270">
        <v>5.6327786261573234</v>
      </c>
      <c r="AZ270">
        <v>5.6601707310672689</v>
      </c>
      <c r="BA270">
        <v>5.6677450773232358</v>
      </c>
      <c r="BB270">
        <v>5.6349961357509954</v>
      </c>
      <c r="BC270">
        <v>5.5531582757523488</v>
      </c>
      <c r="BD270">
        <v>5.5079668087816911</v>
      </c>
      <c r="BE270">
        <v>5.4310782253614791</v>
      </c>
      <c r="BF270">
        <v>5.3411813202685927</v>
      </c>
      <c r="BG270">
        <v>5.2631118567037465</v>
      </c>
      <c r="BH270">
        <v>5.2088138940237076</v>
      </c>
      <c r="BI270">
        <v>5.2535567952174382</v>
      </c>
      <c r="BJ270">
        <v>5.3135315998160779</v>
      </c>
      <c r="BK270">
        <v>5.3778878784780204</v>
      </c>
      <c r="BL270">
        <v>5.4329898395607454</v>
      </c>
      <c r="BM270">
        <v>5.4728871610009433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18FE9-CC69-824C-8CB6-858B55438A15}">
  <sheetPr>
    <tabColor theme="9" tint="-0.249977111117893"/>
  </sheetPr>
  <dimension ref="A2:L64"/>
  <sheetViews>
    <sheetView zoomScale="88" workbookViewId="0">
      <selection activeCell="A4" sqref="A4"/>
    </sheetView>
  </sheetViews>
  <sheetFormatPr baseColWidth="10" defaultRowHeight="16" x14ac:dyDescent="0.2"/>
  <cols>
    <col min="1" max="1" width="28.5" style="8" bestFit="1" customWidth="1"/>
    <col min="2" max="2" width="17.5" style="8" bestFit="1" customWidth="1"/>
    <col min="3" max="3" width="16.6640625" style="8" bestFit="1" customWidth="1"/>
    <col min="4" max="4" width="27.6640625" style="8" bestFit="1" customWidth="1"/>
    <col min="6" max="6" width="17.33203125" style="8" bestFit="1" customWidth="1"/>
    <col min="7" max="7" width="13.83203125" bestFit="1" customWidth="1"/>
    <col min="8" max="8" width="21.5" bestFit="1" customWidth="1"/>
    <col min="9" max="9" width="26.83203125" bestFit="1" customWidth="1"/>
    <col min="12" max="12" width="13.83203125" customWidth="1"/>
  </cols>
  <sheetData>
    <row r="2" spans="1:12" x14ac:dyDescent="0.2">
      <c r="A2" s="19"/>
    </row>
    <row r="3" spans="1:12" ht="18" x14ac:dyDescent="0.2">
      <c r="A3" s="19"/>
      <c r="B3" s="19"/>
      <c r="L3" s="56" t="s">
        <v>179</v>
      </c>
    </row>
    <row r="4" spans="1:12" ht="39" customHeight="1" x14ac:dyDescent="0.2">
      <c r="A4" s="22" t="s">
        <v>52</v>
      </c>
      <c r="B4" s="22" t="s">
        <v>1</v>
      </c>
      <c r="C4" s="22" t="s">
        <v>129</v>
      </c>
      <c r="D4" s="22" t="s">
        <v>8</v>
      </c>
      <c r="E4" s="22" t="s">
        <v>173</v>
      </c>
      <c r="F4" s="22" t="s">
        <v>7</v>
      </c>
      <c r="G4" s="22" t="s">
        <v>9</v>
      </c>
      <c r="H4" s="22" t="s">
        <v>174</v>
      </c>
      <c r="I4" s="22" t="s">
        <v>176</v>
      </c>
      <c r="L4" s="57" t="s">
        <v>9</v>
      </c>
    </row>
    <row r="5" spans="1:12" ht="22" customHeight="1" x14ac:dyDescent="0.2">
      <c r="A5" s="54">
        <v>1961</v>
      </c>
      <c r="B5" s="21">
        <v>0.76463478399999996</v>
      </c>
      <c r="C5" s="21">
        <v>0.4</v>
      </c>
      <c r="D5" s="21">
        <v>7.8759963000000002E-2</v>
      </c>
      <c r="E5">
        <v>-0.111296224</v>
      </c>
      <c r="F5" s="21">
        <v>3.734</v>
      </c>
      <c r="G5">
        <v>1702400</v>
      </c>
      <c r="H5">
        <v>35.200000000000003</v>
      </c>
      <c r="I5">
        <v>3.9690503189999999</v>
      </c>
      <c r="L5" s="40" t="s">
        <v>180</v>
      </c>
    </row>
    <row r="6" spans="1:12" x14ac:dyDescent="0.2">
      <c r="A6" s="54">
        <v>1962</v>
      </c>
      <c r="B6" s="21">
        <v>0.82624461000000005</v>
      </c>
      <c r="C6" s="21">
        <v>0.41959999999999997</v>
      </c>
      <c r="D6" s="21">
        <v>8.8658043000000006E-2</v>
      </c>
      <c r="E6">
        <v>-8.5946687999999993E-2</v>
      </c>
      <c r="F6" s="21">
        <v>1.891</v>
      </c>
      <c r="G6">
        <v>1750200</v>
      </c>
      <c r="H6">
        <v>33.700000000000003</v>
      </c>
      <c r="I6">
        <v>4.2173749430000003</v>
      </c>
      <c r="L6">
        <f t="shared" ref="L6:L64" si="0">G6/1000000</f>
        <v>1.7502</v>
      </c>
    </row>
    <row r="7" spans="1:12" x14ac:dyDescent="0.2">
      <c r="A7" s="54">
        <v>1963</v>
      </c>
      <c r="B7" s="21">
        <v>0.91761400800000004</v>
      </c>
      <c r="C7" s="21">
        <v>2.2052</v>
      </c>
      <c r="D7" s="21">
        <v>0.107310858</v>
      </c>
      <c r="E7">
        <v>-0.13373840300000001</v>
      </c>
      <c r="F7" s="21">
        <v>4.9000000000000002E-2</v>
      </c>
      <c r="G7">
        <v>1795000</v>
      </c>
      <c r="H7">
        <v>33.200000000000003</v>
      </c>
      <c r="I7">
        <v>4.4628468830000001</v>
      </c>
      <c r="L7">
        <f t="shared" si="0"/>
        <v>1.7949999999999999</v>
      </c>
    </row>
    <row r="8" spans="1:12" x14ac:dyDescent="0.2">
      <c r="A8" s="54">
        <v>1964</v>
      </c>
      <c r="B8" s="21">
        <v>0.89415915300000004</v>
      </c>
      <c r="C8" s="21">
        <v>1.7261</v>
      </c>
      <c r="D8" s="21">
        <v>0.114562917</v>
      </c>
      <c r="E8">
        <v>-9.7118777000000003E-2</v>
      </c>
      <c r="F8" s="21">
        <v>3.2000000000000001E-2</v>
      </c>
      <c r="G8">
        <v>1841600</v>
      </c>
      <c r="H8">
        <v>31.6</v>
      </c>
      <c r="I8">
        <v>4.6997948970000003</v>
      </c>
      <c r="L8">
        <f t="shared" si="0"/>
        <v>1.8415999999999999</v>
      </c>
    </row>
    <row r="9" spans="1:12" x14ac:dyDescent="0.2">
      <c r="A9" s="54">
        <v>1965</v>
      </c>
      <c r="B9" s="21">
        <v>0.97465046399999999</v>
      </c>
      <c r="C9" s="21">
        <v>0.17860000000000001</v>
      </c>
      <c r="D9" s="21">
        <v>0.13194172200000001</v>
      </c>
      <c r="E9">
        <v>-0.107866196</v>
      </c>
      <c r="F9" s="21">
        <v>1.4999999999999999E-2</v>
      </c>
      <c r="G9">
        <v>1886900</v>
      </c>
      <c r="H9">
        <v>29.5</v>
      </c>
      <c r="I9">
        <v>4.9323890390000003</v>
      </c>
      <c r="L9">
        <f t="shared" si="0"/>
        <v>1.8869</v>
      </c>
    </row>
    <row r="10" spans="1:12" x14ac:dyDescent="0.2">
      <c r="A10" s="54">
        <v>1966</v>
      </c>
      <c r="B10" s="21">
        <v>1.0964327709999999</v>
      </c>
      <c r="C10" s="21">
        <v>2.0057999999999998</v>
      </c>
      <c r="D10" s="21">
        <v>0.15451456899999999</v>
      </c>
      <c r="E10">
        <v>-7.9184633000000004E-2</v>
      </c>
      <c r="F10" s="21">
        <v>-3.0000000000000001E-3</v>
      </c>
      <c r="G10">
        <v>1934400</v>
      </c>
      <c r="H10">
        <v>28.3</v>
      </c>
      <c r="I10">
        <v>5.0920384109999999</v>
      </c>
      <c r="L10">
        <f t="shared" si="0"/>
        <v>1.9343999999999999</v>
      </c>
    </row>
    <row r="11" spans="1:12" x14ac:dyDescent="0.2">
      <c r="A11" s="54">
        <v>1967</v>
      </c>
      <c r="B11" s="21">
        <v>1.238043904</v>
      </c>
      <c r="C11" s="21">
        <v>3.3428</v>
      </c>
      <c r="D11" s="21">
        <v>0.17894943199999999</v>
      </c>
      <c r="E11">
        <v>-9.0977394000000003E-2</v>
      </c>
      <c r="F11" s="21">
        <v>-0.02</v>
      </c>
      <c r="G11">
        <v>1977600</v>
      </c>
      <c r="H11">
        <v>25.6</v>
      </c>
      <c r="I11">
        <v>5.2586077280000003</v>
      </c>
      <c r="L11">
        <f t="shared" si="0"/>
        <v>1.9776</v>
      </c>
    </row>
    <row r="12" spans="1:12" x14ac:dyDescent="0.2">
      <c r="A12" s="54">
        <v>1968</v>
      </c>
      <c r="B12" s="21">
        <v>1.4257154059999999</v>
      </c>
      <c r="C12" s="21">
        <v>0.65539999999999998</v>
      </c>
      <c r="D12" s="21">
        <v>0.21537305600000001</v>
      </c>
      <c r="E12">
        <v>-7.8139291999999999E-2</v>
      </c>
      <c r="F12" s="21">
        <v>-3.6999999999999998E-2</v>
      </c>
      <c r="G12">
        <v>2012000</v>
      </c>
      <c r="H12">
        <v>23.5</v>
      </c>
      <c r="I12">
        <v>5.4270890869999997</v>
      </c>
      <c r="L12">
        <f t="shared" si="0"/>
        <v>2.012</v>
      </c>
    </row>
    <row r="13" spans="1:12" x14ac:dyDescent="0.2">
      <c r="A13" s="54">
        <v>1969</v>
      </c>
      <c r="B13" s="21">
        <v>1.6599046129999999</v>
      </c>
      <c r="C13" s="21">
        <v>-0.27310000000000001</v>
      </c>
      <c r="D13" s="21">
        <v>0.26848948099999997</v>
      </c>
      <c r="E13">
        <v>-0.156801254</v>
      </c>
      <c r="F13" s="21">
        <v>7.9000000000000001E-2</v>
      </c>
      <c r="G13">
        <v>2042500</v>
      </c>
      <c r="H13">
        <v>21.8</v>
      </c>
      <c r="I13">
        <v>5.5915066940000004</v>
      </c>
      <c r="L13">
        <f t="shared" si="0"/>
        <v>2.0425</v>
      </c>
    </row>
    <row r="14" spans="1:12" x14ac:dyDescent="0.2">
      <c r="A14" s="54">
        <v>1970</v>
      </c>
      <c r="B14" s="21">
        <v>1.9205866979999999</v>
      </c>
      <c r="C14" s="21">
        <v>0.46339999999999998</v>
      </c>
      <c r="D14" s="21">
        <v>0.33522801499999999</v>
      </c>
      <c r="E14">
        <v>-0.36502025300000002</v>
      </c>
      <c r="F14" s="21">
        <v>0.19500000000000001</v>
      </c>
      <c r="G14">
        <v>2074507</v>
      </c>
      <c r="H14">
        <v>22.1</v>
      </c>
      <c r="I14">
        <v>5.7507372739999996</v>
      </c>
      <c r="L14">
        <f t="shared" si="0"/>
        <v>2.0745070000000001</v>
      </c>
    </row>
    <row r="15" spans="1:12" x14ac:dyDescent="0.2">
      <c r="A15" s="54">
        <v>1971</v>
      </c>
      <c r="B15" s="21">
        <v>2.2637854439999998</v>
      </c>
      <c r="C15" s="21">
        <v>1.7609999999999999</v>
      </c>
      <c r="D15" s="21">
        <v>0.421011368</v>
      </c>
      <c r="E15">
        <v>-0.46112635600000002</v>
      </c>
      <c r="F15" s="21">
        <v>0.311</v>
      </c>
      <c r="G15">
        <v>2112900</v>
      </c>
      <c r="H15">
        <v>22.3</v>
      </c>
      <c r="I15">
        <v>5.9023653310000004</v>
      </c>
      <c r="L15">
        <f t="shared" si="0"/>
        <v>2.1128999999999998</v>
      </c>
    </row>
    <row r="16" spans="1:12" x14ac:dyDescent="0.2">
      <c r="A16" s="54">
        <v>1972</v>
      </c>
      <c r="B16" s="21">
        <v>2.7214409810000002</v>
      </c>
      <c r="C16" s="21">
        <v>2.0808</v>
      </c>
      <c r="D16" s="21">
        <v>0.54889041900000002</v>
      </c>
      <c r="E16">
        <v>-0.42386993099999998</v>
      </c>
      <c r="F16" s="21">
        <v>0.42699999999999999</v>
      </c>
      <c r="G16">
        <v>2152400</v>
      </c>
      <c r="H16">
        <v>23.1</v>
      </c>
      <c r="I16">
        <v>6.0453455180000004</v>
      </c>
      <c r="L16">
        <f t="shared" si="0"/>
        <v>2.1524000000000001</v>
      </c>
    </row>
    <row r="17" spans="1:12" x14ac:dyDescent="0.2">
      <c r="A17" s="54">
        <v>1973</v>
      </c>
      <c r="B17" s="21">
        <v>3.6962133330000002</v>
      </c>
      <c r="C17" s="21">
        <v>19.636700000000001</v>
      </c>
      <c r="D17" s="21">
        <v>0.78716444399999996</v>
      </c>
      <c r="E17">
        <v>-0.33472000000000002</v>
      </c>
      <c r="F17" s="21">
        <v>0.54300000000000004</v>
      </c>
      <c r="G17">
        <v>2193000</v>
      </c>
      <c r="H17">
        <v>22</v>
      </c>
      <c r="I17">
        <v>6.1923823249999996</v>
      </c>
      <c r="L17">
        <f t="shared" si="0"/>
        <v>2.1930000000000001</v>
      </c>
    </row>
    <row r="18" spans="1:12" x14ac:dyDescent="0.2">
      <c r="A18" s="54">
        <v>1974</v>
      </c>
      <c r="B18" s="21">
        <v>5.2215349560000002</v>
      </c>
      <c r="C18" s="21">
        <v>22.368400000000001</v>
      </c>
      <c r="D18" s="21">
        <v>1.1486530479999999</v>
      </c>
      <c r="E18">
        <v>-0.78436558999999995</v>
      </c>
      <c r="F18" s="21">
        <v>0.67900000000000005</v>
      </c>
      <c r="G18">
        <v>2229800</v>
      </c>
      <c r="H18">
        <v>19.399999999999999</v>
      </c>
      <c r="I18">
        <v>6.350505171</v>
      </c>
      <c r="L18">
        <f t="shared" si="0"/>
        <v>2.2298</v>
      </c>
    </row>
    <row r="19" spans="1:12" x14ac:dyDescent="0.2">
      <c r="A19" s="54">
        <v>1975</v>
      </c>
      <c r="B19" s="21">
        <v>5.6336739299999996</v>
      </c>
      <c r="C19" s="21">
        <v>2.5365000000000002</v>
      </c>
      <c r="D19" s="21">
        <v>1.207681891</v>
      </c>
      <c r="E19">
        <v>-0.52546267800000002</v>
      </c>
      <c r="F19" s="21">
        <v>0.81499999999999995</v>
      </c>
      <c r="G19">
        <v>2262600</v>
      </c>
      <c r="H19">
        <v>17.7</v>
      </c>
      <c r="I19">
        <v>6.5174013320000004</v>
      </c>
      <c r="L19">
        <f t="shared" si="0"/>
        <v>2.2625999999999999</v>
      </c>
    </row>
    <row r="20" spans="1:12" x14ac:dyDescent="0.2">
      <c r="A20" s="54">
        <v>1976</v>
      </c>
      <c r="B20" s="21">
        <v>6.3270779739999998</v>
      </c>
      <c r="C20" s="21">
        <v>-1.8419000000000001</v>
      </c>
      <c r="D20" s="21">
        <v>1.397166111</v>
      </c>
      <c r="E20">
        <v>-0.43899970500000002</v>
      </c>
      <c r="F20" s="21">
        <v>0.95</v>
      </c>
      <c r="G20">
        <v>2293300</v>
      </c>
      <c r="H20">
        <v>18.7</v>
      </c>
      <c r="I20">
        <v>6.6349555489999998</v>
      </c>
      <c r="L20">
        <f t="shared" si="0"/>
        <v>2.2932999999999999</v>
      </c>
    </row>
    <row r="21" spans="1:12" x14ac:dyDescent="0.2">
      <c r="A21" s="54">
        <v>1977</v>
      </c>
      <c r="B21" s="21">
        <v>6.6185850740000003</v>
      </c>
      <c r="C21" s="21">
        <v>3.1640000000000001</v>
      </c>
      <c r="D21" s="21">
        <v>1.495588473</v>
      </c>
      <c r="E21">
        <v>-9.7013112999999998E-2</v>
      </c>
      <c r="F21" s="21">
        <v>1.0860000000000001</v>
      </c>
      <c r="G21">
        <v>2325300</v>
      </c>
      <c r="H21">
        <v>16.5</v>
      </c>
      <c r="I21">
        <v>6.737297925</v>
      </c>
      <c r="L21">
        <f t="shared" si="0"/>
        <v>2.3252999999999999</v>
      </c>
    </row>
    <row r="22" spans="1:12" x14ac:dyDescent="0.2">
      <c r="A22" s="54">
        <v>1978</v>
      </c>
      <c r="B22" s="21">
        <v>7.5171763550000001</v>
      </c>
      <c r="C22" s="21">
        <v>4.8724999999999996</v>
      </c>
      <c r="D22" s="21">
        <v>1.7542018530000001</v>
      </c>
      <c r="E22">
        <v>-0.28002787600000001</v>
      </c>
      <c r="F22" s="21">
        <v>1.222</v>
      </c>
      <c r="G22">
        <v>2353600</v>
      </c>
      <c r="H22">
        <v>16.8</v>
      </c>
      <c r="I22">
        <v>6.820147092</v>
      </c>
      <c r="L22">
        <f t="shared" si="0"/>
        <v>2.3536000000000001</v>
      </c>
    </row>
    <row r="23" spans="1:12" x14ac:dyDescent="0.2">
      <c r="A23" s="54">
        <v>1979</v>
      </c>
      <c r="B23" s="21">
        <v>9.2969217240000006</v>
      </c>
      <c r="C23" s="21">
        <v>4.0765000000000002</v>
      </c>
      <c r="D23" s="21">
        <v>2.3475373789999998</v>
      </c>
      <c r="E23">
        <v>-0.52581354400000002</v>
      </c>
      <c r="F23" s="21">
        <v>3.1320000000000001</v>
      </c>
      <c r="G23">
        <v>2383500</v>
      </c>
      <c r="H23">
        <v>17.100000000000001</v>
      </c>
      <c r="I23">
        <v>6.8818367670000002</v>
      </c>
      <c r="L23">
        <f t="shared" si="0"/>
        <v>2.3835000000000002</v>
      </c>
    </row>
    <row r="24" spans="1:12" x14ac:dyDescent="0.2">
      <c r="A24" s="54">
        <v>1980</v>
      </c>
      <c r="B24" s="21">
        <v>11.89625678</v>
      </c>
      <c r="C24" s="21">
        <v>8.5268999999999995</v>
      </c>
      <c r="D24" s="21">
        <v>3.1556148259999999</v>
      </c>
      <c r="E24">
        <v>-0.82373769900000005</v>
      </c>
      <c r="F24" s="21">
        <v>5.0419999999999998</v>
      </c>
      <c r="G24">
        <v>2413945</v>
      </c>
      <c r="H24">
        <v>17.600000000000001</v>
      </c>
      <c r="I24">
        <v>6.9261709109999998</v>
      </c>
      <c r="L24">
        <f t="shared" si="0"/>
        <v>2.413945</v>
      </c>
    </row>
    <row r="25" spans="1:12" x14ac:dyDescent="0.2">
      <c r="A25" s="54">
        <v>1981</v>
      </c>
      <c r="B25" s="21">
        <v>14.175228840000001</v>
      </c>
      <c r="C25" s="21">
        <v>8.1820000000000004</v>
      </c>
      <c r="D25" s="21">
        <v>3.6512703160000002</v>
      </c>
      <c r="E25">
        <v>-0.48379413399999999</v>
      </c>
      <c r="F25" s="21">
        <v>6.952</v>
      </c>
      <c r="G25">
        <v>2532835</v>
      </c>
      <c r="H25">
        <v>17.600000000000001</v>
      </c>
      <c r="I25">
        <v>7.0329637639999998</v>
      </c>
      <c r="L25">
        <f t="shared" si="0"/>
        <v>2.5328349999999999</v>
      </c>
    </row>
    <row r="26" spans="1:12" x14ac:dyDescent="0.2">
      <c r="A26" s="54">
        <v>1982</v>
      </c>
      <c r="B26" s="21">
        <v>16.084252379999999</v>
      </c>
      <c r="C26" s="21">
        <v>3.9163000000000001</v>
      </c>
      <c r="D26" s="21">
        <v>3.5856486959999998</v>
      </c>
      <c r="E26">
        <v>-0.29469399299999999</v>
      </c>
      <c r="F26" s="21">
        <v>8.8620000000000001</v>
      </c>
      <c r="G26">
        <v>2646466</v>
      </c>
      <c r="H26">
        <v>17.5</v>
      </c>
      <c r="I26">
        <v>7.1441306669999998</v>
      </c>
      <c r="L26">
        <f t="shared" si="0"/>
        <v>2.6464660000000002</v>
      </c>
    </row>
    <row r="27" spans="1:12" x14ac:dyDescent="0.2">
      <c r="A27" s="54">
        <v>1983</v>
      </c>
      <c r="B27" s="21">
        <v>17.784112149999999</v>
      </c>
      <c r="C27" s="21">
        <v>1.1963999999999999</v>
      </c>
      <c r="D27" s="21">
        <v>3.8172429910000001</v>
      </c>
      <c r="E27">
        <v>0.103878505</v>
      </c>
      <c r="F27" s="21">
        <v>10.772</v>
      </c>
      <c r="G27">
        <v>2681061</v>
      </c>
      <c r="H27">
        <v>16.3</v>
      </c>
      <c r="I27">
        <v>7.2594705299999998</v>
      </c>
      <c r="L27">
        <f t="shared" si="0"/>
        <v>2.6810610000000001</v>
      </c>
    </row>
    <row r="28" spans="1:12" x14ac:dyDescent="0.2">
      <c r="A28" s="54">
        <v>1984</v>
      </c>
      <c r="B28" s="21">
        <v>19.749361100000002</v>
      </c>
      <c r="C28" s="21">
        <v>2.601</v>
      </c>
      <c r="D28" s="21">
        <v>4.2268338849999996</v>
      </c>
      <c r="E28">
        <v>-3.8570752E-2</v>
      </c>
      <c r="F28" s="21">
        <v>10.294</v>
      </c>
      <c r="G28">
        <v>2732221</v>
      </c>
      <c r="H28">
        <v>16.5</v>
      </c>
      <c r="I28">
        <v>7.3766018640000004</v>
      </c>
      <c r="L28">
        <f t="shared" si="0"/>
        <v>2.732221</v>
      </c>
    </row>
    <row r="29" spans="1:12" x14ac:dyDescent="0.2">
      <c r="A29" s="54">
        <v>1985</v>
      </c>
      <c r="B29" s="21">
        <v>19.15653275</v>
      </c>
      <c r="C29" s="21">
        <v>0.48010000000000003</v>
      </c>
      <c r="D29" s="21">
        <v>3.8534058409999998</v>
      </c>
      <c r="E29">
        <v>5.7428156000000001E-2</v>
      </c>
      <c r="F29" s="21">
        <v>9.8149999999999995</v>
      </c>
      <c r="G29">
        <v>2735957</v>
      </c>
      <c r="H29">
        <v>14.8</v>
      </c>
      <c r="I29">
        <v>7.5378889349999998</v>
      </c>
      <c r="L29">
        <f t="shared" si="0"/>
        <v>2.735957</v>
      </c>
    </row>
    <row r="30" spans="1:12" x14ac:dyDescent="0.2">
      <c r="A30" s="54">
        <v>1986</v>
      </c>
      <c r="B30" s="21">
        <v>18.586746059999999</v>
      </c>
      <c r="C30" s="21">
        <v>-1.3856999999999999</v>
      </c>
      <c r="D30" s="21">
        <v>4.2031725829999997</v>
      </c>
      <c r="E30">
        <v>0.48984137100000003</v>
      </c>
      <c r="F30" s="21">
        <v>9.3369999999999997</v>
      </c>
      <c r="G30">
        <v>2733373</v>
      </c>
      <c r="H30">
        <v>16.600000000000001</v>
      </c>
      <c r="I30">
        <v>7.4947336739999999</v>
      </c>
      <c r="L30">
        <f t="shared" si="0"/>
        <v>2.7333729999999998</v>
      </c>
    </row>
    <row r="31" spans="1:12" x14ac:dyDescent="0.2">
      <c r="A31" s="54">
        <v>1987</v>
      </c>
      <c r="B31" s="21">
        <v>20.919215579999999</v>
      </c>
      <c r="C31" s="21">
        <v>0.52329999999999999</v>
      </c>
      <c r="D31" s="21">
        <v>5.0394507209999997</v>
      </c>
      <c r="E31">
        <v>0.62092403799999996</v>
      </c>
      <c r="F31" s="21">
        <v>8.8580000000000005</v>
      </c>
      <c r="G31">
        <v>2774789</v>
      </c>
      <c r="H31">
        <v>16.600000000000001</v>
      </c>
      <c r="I31">
        <v>7.5596750760000004</v>
      </c>
      <c r="L31">
        <f t="shared" si="0"/>
        <v>2.7747890000000002</v>
      </c>
    </row>
    <row r="32" spans="1:12" x14ac:dyDescent="0.2">
      <c r="A32" s="54">
        <v>1988</v>
      </c>
      <c r="B32" s="21">
        <v>25.371462489999999</v>
      </c>
      <c r="C32" s="21">
        <v>1.5232000000000001</v>
      </c>
      <c r="D32" s="21">
        <v>6.6164767329999998</v>
      </c>
      <c r="E32">
        <v>2.4257834759999999</v>
      </c>
      <c r="F32" s="21">
        <v>8.3800000000000008</v>
      </c>
      <c r="G32">
        <v>2846108</v>
      </c>
      <c r="H32">
        <v>19.8</v>
      </c>
      <c r="I32">
        <v>7.5793966690000003</v>
      </c>
      <c r="L32">
        <f t="shared" si="0"/>
        <v>2.8461080000000001</v>
      </c>
    </row>
    <row r="33" spans="1:12" x14ac:dyDescent="0.2">
      <c r="A33" s="54">
        <v>1989</v>
      </c>
      <c r="B33" s="21">
        <v>30.465364739999998</v>
      </c>
      <c r="C33" s="21">
        <v>2.3454999999999999</v>
      </c>
      <c r="D33" s="21">
        <v>7.7081097200000004</v>
      </c>
      <c r="E33">
        <v>3.3568872989999998</v>
      </c>
      <c r="F33" s="21">
        <v>10.348000000000001</v>
      </c>
      <c r="G33">
        <v>2930901</v>
      </c>
      <c r="H33">
        <v>17.5</v>
      </c>
      <c r="I33">
        <v>7.615728914</v>
      </c>
      <c r="L33">
        <f t="shared" si="0"/>
        <v>2.930901</v>
      </c>
    </row>
    <row r="34" spans="1:12" x14ac:dyDescent="0.2">
      <c r="A34" s="54">
        <v>1990</v>
      </c>
      <c r="B34" s="21">
        <v>36.144336770000002</v>
      </c>
      <c r="C34" s="21">
        <v>3.4607999999999999</v>
      </c>
      <c r="D34" s="21">
        <v>8.8207455259999996</v>
      </c>
      <c r="E34">
        <v>3.6335435569999999</v>
      </c>
      <c r="F34" s="21">
        <v>12.316000000000001</v>
      </c>
      <c r="G34">
        <v>3047132</v>
      </c>
      <c r="H34">
        <v>18.2</v>
      </c>
      <c r="I34">
        <v>7.6758022879999999</v>
      </c>
      <c r="L34">
        <f t="shared" si="0"/>
        <v>3.047132</v>
      </c>
    </row>
    <row r="35" spans="1:12" x14ac:dyDescent="0.2">
      <c r="A35" s="54">
        <v>1991</v>
      </c>
      <c r="B35" s="21">
        <v>45.466164980000002</v>
      </c>
      <c r="C35" s="21">
        <v>3.4257</v>
      </c>
      <c r="D35" s="21">
        <v>11.57562952</v>
      </c>
      <c r="E35">
        <v>6.0035311140000003</v>
      </c>
      <c r="F35" s="21">
        <v>14.284000000000001</v>
      </c>
      <c r="G35">
        <v>3135083</v>
      </c>
      <c r="H35">
        <v>17.100000000000001</v>
      </c>
      <c r="I35">
        <v>7.7107618259999997</v>
      </c>
      <c r="L35">
        <f t="shared" si="0"/>
        <v>3.1350829999999998</v>
      </c>
    </row>
    <row r="36" spans="1:12" x14ac:dyDescent="0.2">
      <c r="A36" s="54">
        <v>1992</v>
      </c>
      <c r="B36" s="21">
        <v>52.130263970000001</v>
      </c>
      <c r="C36" s="21">
        <v>2.2631000000000001</v>
      </c>
      <c r="D36" s="21">
        <v>12.69355433</v>
      </c>
      <c r="E36">
        <v>6.3284223449999999</v>
      </c>
      <c r="F36" s="21">
        <v>16.251999999999999</v>
      </c>
      <c r="G36">
        <v>3230698</v>
      </c>
      <c r="H36">
        <v>16.8</v>
      </c>
      <c r="I36">
        <v>7.7580100339999998</v>
      </c>
      <c r="L36">
        <f t="shared" si="0"/>
        <v>3.2306979999999998</v>
      </c>
    </row>
    <row r="37" spans="1:12" x14ac:dyDescent="0.2">
      <c r="A37" s="54">
        <v>1993</v>
      </c>
      <c r="B37" s="21">
        <v>60.603478150000001</v>
      </c>
      <c r="C37" s="21">
        <v>2.2892999999999999</v>
      </c>
      <c r="D37" s="21">
        <v>14.830795889999999</v>
      </c>
      <c r="E37">
        <v>5.9905928949999998</v>
      </c>
      <c r="F37" s="21">
        <v>18.22</v>
      </c>
      <c r="G37">
        <v>3313471</v>
      </c>
      <c r="H37">
        <v>16.8</v>
      </c>
      <c r="I37">
        <v>7.8158808310000003</v>
      </c>
      <c r="L37">
        <f t="shared" si="0"/>
        <v>3.3134709999999998</v>
      </c>
    </row>
    <row r="38" spans="1:12" x14ac:dyDescent="0.2">
      <c r="A38" s="54">
        <v>1994</v>
      </c>
      <c r="B38" s="21">
        <v>73.69084719</v>
      </c>
      <c r="C38" s="21">
        <v>3.1000999999999999</v>
      </c>
      <c r="D38" s="21">
        <v>17.40925756</v>
      </c>
      <c r="E38">
        <v>11.915935579999999</v>
      </c>
      <c r="F38" s="21">
        <v>17.981000000000002</v>
      </c>
      <c r="G38">
        <v>3419048</v>
      </c>
      <c r="H38">
        <v>16.2</v>
      </c>
      <c r="I38">
        <v>7.8959234150000004</v>
      </c>
      <c r="L38">
        <f t="shared" si="0"/>
        <v>3.4190480000000001</v>
      </c>
    </row>
    <row r="39" spans="1:12" x14ac:dyDescent="0.2">
      <c r="A39" s="54">
        <v>1995</v>
      </c>
      <c r="B39" s="21">
        <v>87.810991959999996</v>
      </c>
      <c r="C39" s="21">
        <v>1.7204999999999999</v>
      </c>
      <c r="D39" s="21">
        <v>21.061521089999999</v>
      </c>
      <c r="E39">
        <v>14.73698321</v>
      </c>
      <c r="F39" s="21">
        <v>17.742000000000001</v>
      </c>
      <c r="G39">
        <v>3524506</v>
      </c>
      <c r="H39">
        <v>15.6</v>
      </c>
      <c r="I39">
        <v>8.0219506670000005</v>
      </c>
      <c r="L39">
        <f t="shared" si="0"/>
        <v>3.5245060000000001</v>
      </c>
    </row>
    <row r="40" spans="1:12" x14ac:dyDescent="0.2">
      <c r="A40" s="54">
        <v>1996</v>
      </c>
      <c r="B40" s="21">
        <v>96.295886519999996</v>
      </c>
      <c r="C40" s="21">
        <v>1.3832</v>
      </c>
      <c r="D40" s="21">
        <v>22.30907801</v>
      </c>
      <c r="E40">
        <v>15.768510640000001</v>
      </c>
      <c r="F40" s="21">
        <v>17.504000000000001</v>
      </c>
      <c r="G40">
        <v>3670704</v>
      </c>
      <c r="H40">
        <v>15.2</v>
      </c>
      <c r="I40">
        <v>8.1800876030000005</v>
      </c>
      <c r="L40">
        <f t="shared" si="0"/>
        <v>3.6707040000000002</v>
      </c>
    </row>
    <row r="41" spans="1:12" x14ac:dyDescent="0.2">
      <c r="A41" s="54">
        <v>1997</v>
      </c>
      <c r="B41" s="21">
        <v>100.12419180000001</v>
      </c>
      <c r="C41" s="21">
        <v>2.0036</v>
      </c>
      <c r="D41" s="21">
        <v>22.17901401</v>
      </c>
      <c r="E41">
        <v>14.74764278</v>
      </c>
      <c r="F41" s="21">
        <v>17.265000000000001</v>
      </c>
      <c r="G41">
        <v>3796038</v>
      </c>
      <c r="H41">
        <v>14.5</v>
      </c>
      <c r="I41">
        <v>8.3078968050000004</v>
      </c>
      <c r="L41">
        <f t="shared" si="0"/>
        <v>3.7960379999999998</v>
      </c>
    </row>
    <row r="42" spans="1:12" x14ac:dyDescent="0.2">
      <c r="A42" s="54">
        <v>1998</v>
      </c>
      <c r="B42" s="21">
        <v>85.728310230000005</v>
      </c>
      <c r="C42" s="21">
        <v>-0.26750000000000002</v>
      </c>
      <c r="D42" s="21">
        <v>19.449569790000002</v>
      </c>
      <c r="E42">
        <v>18.428059269999999</v>
      </c>
      <c r="F42" s="21">
        <v>17.026</v>
      </c>
      <c r="G42">
        <v>3927213</v>
      </c>
      <c r="H42">
        <v>13.1</v>
      </c>
      <c r="I42">
        <v>8.3895927669999999</v>
      </c>
      <c r="L42">
        <f t="shared" si="0"/>
        <v>3.9272130000000001</v>
      </c>
    </row>
    <row r="43" spans="1:12" x14ac:dyDescent="0.2">
      <c r="A43" s="54">
        <v>1999</v>
      </c>
      <c r="B43" s="21">
        <v>86.284660770000002</v>
      </c>
      <c r="C43" s="21">
        <v>1.67E-2</v>
      </c>
      <c r="D43" s="21">
        <v>19.716637169999998</v>
      </c>
      <c r="E43">
        <v>14.672861360000001</v>
      </c>
      <c r="F43" s="21">
        <v>14.516</v>
      </c>
      <c r="G43">
        <v>3958723</v>
      </c>
      <c r="H43">
        <v>12.8</v>
      </c>
      <c r="I43">
        <v>8.4467961739999993</v>
      </c>
      <c r="L43">
        <f t="shared" si="0"/>
        <v>3.958723</v>
      </c>
    </row>
    <row r="44" spans="1:12" x14ac:dyDescent="0.2">
      <c r="A44" s="54">
        <v>2000</v>
      </c>
      <c r="B44" s="21">
        <v>96.074477959999996</v>
      </c>
      <c r="C44" s="21">
        <v>1.3615999999999999</v>
      </c>
      <c r="D44" s="21">
        <v>24.846287700000001</v>
      </c>
      <c r="E44">
        <v>11.85295824</v>
      </c>
      <c r="F44" s="21">
        <v>12.005000000000001</v>
      </c>
      <c r="G44">
        <v>4027887</v>
      </c>
      <c r="H44">
        <v>13.7</v>
      </c>
      <c r="I44">
        <v>8.5222994110000005</v>
      </c>
      <c r="L44">
        <f t="shared" si="0"/>
        <v>4.0278869999999998</v>
      </c>
    </row>
    <row r="45" spans="1:12" x14ac:dyDescent="0.2">
      <c r="A45" s="54">
        <v>2001</v>
      </c>
      <c r="B45" s="21">
        <v>89.794943349999997</v>
      </c>
      <c r="C45" s="21">
        <v>0.99719999999999998</v>
      </c>
      <c r="D45" s="21">
        <v>21.00725568</v>
      </c>
      <c r="E45">
        <v>14.812803479999999</v>
      </c>
      <c r="F45" s="21">
        <v>9.4949999999999992</v>
      </c>
      <c r="G45">
        <v>4138012</v>
      </c>
      <c r="H45">
        <v>10.5</v>
      </c>
      <c r="I45">
        <v>9.3254822429999997</v>
      </c>
      <c r="L45">
        <f t="shared" si="0"/>
        <v>4.1380119999999998</v>
      </c>
    </row>
    <row r="46" spans="1:12" x14ac:dyDescent="0.2">
      <c r="A46" s="54">
        <v>2002</v>
      </c>
      <c r="B46" s="21">
        <v>92.537752710000007</v>
      </c>
      <c r="C46" s="21">
        <v>-0.39169999999999999</v>
      </c>
      <c r="D46" s="21">
        <v>22.891656430000001</v>
      </c>
      <c r="E46">
        <v>17.05121188</v>
      </c>
      <c r="F46" s="21">
        <v>6.984</v>
      </c>
      <c r="G46">
        <v>4175950</v>
      </c>
      <c r="H46">
        <v>11.8</v>
      </c>
      <c r="I46">
        <v>8.8250973760000004</v>
      </c>
      <c r="L46">
        <f t="shared" si="0"/>
        <v>4.1759500000000003</v>
      </c>
    </row>
    <row r="47" spans="1:12" x14ac:dyDescent="0.2">
      <c r="A47" s="54">
        <v>2003</v>
      </c>
      <c r="B47" s="21">
        <v>97.645448279999997</v>
      </c>
      <c r="C47" s="21">
        <v>0.50790000000000002</v>
      </c>
      <c r="D47" s="21">
        <v>24.182298240000001</v>
      </c>
      <c r="E47">
        <v>27.295660659999999</v>
      </c>
      <c r="F47" s="21">
        <v>4.4740000000000002</v>
      </c>
      <c r="G47">
        <v>4114826</v>
      </c>
      <c r="H47">
        <v>10.3</v>
      </c>
      <c r="I47">
        <v>9.4422825760000002</v>
      </c>
      <c r="L47">
        <f t="shared" si="0"/>
        <v>4.1148259999999999</v>
      </c>
    </row>
    <row r="48" spans="1:12" x14ac:dyDescent="0.2">
      <c r="A48" s="54">
        <v>2004</v>
      </c>
      <c r="B48" s="21">
        <v>115.0354988</v>
      </c>
      <c r="C48" s="21">
        <v>1.6627000000000001</v>
      </c>
      <c r="D48" s="21">
        <v>31.196899779999999</v>
      </c>
      <c r="E48">
        <v>30.345994560000001</v>
      </c>
      <c r="F48" s="21">
        <v>9.7200000000000006</v>
      </c>
      <c r="G48">
        <v>4166664</v>
      </c>
      <c r="H48">
        <v>11.4</v>
      </c>
      <c r="I48">
        <v>9.1109521099999995</v>
      </c>
      <c r="L48">
        <f t="shared" si="0"/>
        <v>4.1666639999999999</v>
      </c>
    </row>
    <row r="49" spans="1:12" x14ac:dyDescent="0.2">
      <c r="A49" s="54">
        <v>2005</v>
      </c>
      <c r="B49" s="21">
        <v>127.8076184</v>
      </c>
      <c r="C49" s="21">
        <v>0.42509999999999998</v>
      </c>
      <c r="D49" s="21">
        <v>34.606164380000003</v>
      </c>
      <c r="E49">
        <v>38.200192260000001</v>
      </c>
      <c r="F49" s="21">
        <v>14.967000000000001</v>
      </c>
      <c r="G49">
        <v>4265762</v>
      </c>
      <c r="H49">
        <v>10.199999999999999</v>
      </c>
      <c r="I49">
        <v>9.4897244710000006</v>
      </c>
      <c r="L49">
        <f t="shared" si="0"/>
        <v>4.2657619999999996</v>
      </c>
    </row>
    <row r="50" spans="1:12" x14ac:dyDescent="0.2">
      <c r="A50" s="54">
        <v>2006</v>
      </c>
      <c r="B50" s="21">
        <v>148.63037320000001</v>
      </c>
      <c r="C50" s="21">
        <v>0.96289999999999998</v>
      </c>
      <c r="D50" s="21">
        <v>39.502989489999997</v>
      </c>
      <c r="E50">
        <v>45.647114360000003</v>
      </c>
      <c r="F50" s="21">
        <v>20.213000000000001</v>
      </c>
      <c r="G50">
        <v>4401365</v>
      </c>
      <c r="H50">
        <v>10.3</v>
      </c>
      <c r="I50">
        <v>9.4723379540000003</v>
      </c>
      <c r="L50">
        <f t="shared" si="0"/>
        <v>4.4013650000000002</v>
      </c>
    </row>
    <row r="51" spans="1:12" x14ac:dyDescent="0.2">
      <c r="A51" s="54">
        <v>2007</v>
      </c>
      <c r="B51" s="21">
        <v>180.94194150000001</v>
      </c>
      <c r="C51" s="21">
        <v>2.1049000000000002</v>
      </c>
      <c r="D51" s="21">
        <v>43.10516887</v>
      </c>
      <c r="E51">
        <v>56.581116049999999</v>
      </c>
      <c r="F51" s="21">
        <v>25.46</v>
      </c>
      <c r="G51">
        <v>4588599</v>
      </c>
      <c r="H51">
        <v>10.3</v>
      </c>
      <c r="I51">
        <v>9.3761649620000007</v>
      </c>
      <c r="L51">
        <f t="shared" si="0"/>
        <v>4.5885990000000003</v>
      </c>
    </row>
    <row r="52" spans="1:12" x14ac:dyDescent="0.2">
      <c r="A52" s="54">
        <v>2008</v>
      </c>
      <c r="B52" s="21">
        <v>193.61198669999999</v>
      </c>
      <c r="C52" s="21">
        <v>6.6277999999999997</v>
      </c>
      <c r="D52" s="21">
        <v>39.856314930000003</v>
      </c>
      <c r="E52">
        <v>40.001837590000001</v>
      </c>
      <c r="F52" s="21">
        <v>30.706</v>
      </c>
      <c r="G52">
        <v>4839396</v>
      </c>
      <c r="H52">
        <v>10.199999999999999</v>
      </c>
      <c r="I52">
        <v>9.2329274980000005</v>
      </c>
      <c r="L52">
        <f t="shared" si="0"/>
        <v>4.8393959999999998</v>
      </c>
    </row>
    <row r="53" spans="1:12" x14ac:dyDescent="0.2">
      <c r="A53" s="54">
        <v>2009</v>
      </c>
      <c r="B53" s="21">
        <v>194.152286</v>
      </c>
      <c r="C53" s="21">
        <v>0.59670000000000001</v>
      </c>
      <c r="D53" s="21">
        <v>39.361223789999997</v>
      </c>
      <c r="E53">
        <v>45.620075630000002</v>
      </c>
      <c r="F53" s="21">
        <v>26.93</v>
      </c>
      <c r="G53">
        <v>4987573</v>
      </c>
      <c r="H53">
        <v>9.9</v>
      </c>
      <c r="I53">
        <v>9.1467199830000006</v>
      </c>
      <c r="L53">
        <f t="shared" si="0"/>
        <v>4.9875730000000003</v>
      </c>
    </row>
    <row r="54" spans="1:12" x14ac:dyDescent="0.2">
      <c r="A54" s="54">
        <v>2010</v>
      </c>
      <c r="B54" s="21">
        <v>239.80938760000001</v>
      </c>
      <c r="C54" s="21">
        <v>2.8237000000000001</v>
      </c>
      <c r="D54" s="21">
        <v>49.817601760000002</v>
      </c>
      <c r="E54">
        <v>63.09952329</v>
      </c>
      <c r="F54" s="21">
        <v>23.154</v>
      </c>
      <c r="G54">
        <v>5076732</v>
      </c>
      <c r="H54">
        <v>9.3000000000000007</v>
      </c>
      <c r="I54">
        <v>9.2196686870000004</v>
      </c>
      <c r="L54">
        <f t="shared" si="0"/>
        <v>5.0767319999999998</v>
      </c>
    </row>
    <row r="55" spans="1:12" x14ac:dyDescent="0.2">
      <c r="A55" s="54">
        <v>2011</v>
      </c>
      <c r="B55" s="21">
        <v>279.35116870000002</v>
      </c>
      <c r="C55" s="21">
        <v>5.2477999999999998</v>
      </c>
      <c r="D55" s="21">
        <v>54.704086500000003</v>
      </c>
      <c r="E55">
        <v>76.980203529999997</v>
      </c>
      <c r="F55" s="21">
        <v>19.378</v>
      </c>
      <c r="G55">
        <v>5183688</v>
      </c>
      <c r="H55">
        <v>9.5</v>
      </c>
      <c r="I55">
        <v>9.7267712619999998</v>
      </c>
      <c r="L55">
        <f t="shared" si="0"/>
        <v>5.1836880000000001</v>
      </c>
    </row>
    <row r="56" spans="1:12" x14ac:dyDescent="0.2">
      <c r="A56" s="54">
        <v>2012</v>
      </c>
      <c r="B56" s="21">
        <v>295.08722089999998</v>
      </c>
      <c r="C56" s="21">
        <v>4.5755999999999997</v>
      </c>
      <c r="D56" s="21">
        <v>56.411298709999997</v>
      </c>
      <c r="E56">
        <v>71.488597260000006</v>
      </c>
      <c r="F56" s="21">
        <v>15.602</v>
      </c>
      <c r="G56">
        <v>5312437</v>
      </c>
      <c r="H56">
        <v>10.1</v>
      </c>
      <c r="I56">
        <v>10.25525223</v>
      </c>
      <c r="L56">
        <f t="shared" si="0"/>
        <v>5.3124370000000001</v>
      </c>
    </row>
    <row r="57" spans="1:12" x14ac:dyDescent="0.2">
      <c r="A57" s="54">
        <v>2013</v>
      </c>
      <c r="B57" s="21">
        <v>307.57636059999999</v>
      </c>
      <c r="C57" s="21">
        <v>2.3586</v>
      </c>
      <c r="D57" s="21">
        <v>54.251578360000003</v>
      </c>
      <c r="E57">
        <v>71.092623669999995</v>
      </c>
      <c r="F57" s="21">
        <v>11.826000000000001</v>
      </c>
      <c r="G57">
        <v>5399162</v>
      </c>
      <c r="H57">
        <v>9.3000000000000007</v>
      </c>
      <c r="I57">
        <v>10.723924009999999</v>
      </c>
      <c r="L57">
        <f t="shared" si="0"/>
        <v>5.3991619999999996</v>
      </c>
    </row>
    <row r="58" spans="1:12" x14ac:dyDescent="0.2">
      <c r="A58" s="54">
        <v>2014</v>
      </c>
      <c r="B58" s="21">
        <v>314.85115619999999</v>
      </c>
      <c r="C58" s="21">
        <v>1.0250999999999999</v>
      </c>
      <c r="D58" s="21">
        <v>56.672480470000004</v>
      </c>
      <c r="E58">
        <v>73.800331470000003</v>
      </c>
      <c r="F58" s="21">
        <v>10.406000000000001</v>
      </c>
      <c r="G58">
        <v>5469724</v>
      </c>
      <c r="H58">
        <v>9.8000000000000007</v>
      </c>
      <c r="I58">
        <v>11.1285227</v>
      </c>
      <c r="L58">
        <f t="shared" si="0"/>
        <v>5.4697240000000003</v>
      </c>
    </row>
    <row r="59" spans="1:12" x14ac:dyDescent="0.2">
      <c r="A59" s="54">
        <v>2015</v>
      </c>
      <c r="B59" s="21">
        <v>308.00414610000001</v>
      </c>
      <c r="C59" s="21">
        <v>-0.52259999999999995</v>
      </c>
      <c r="D59" s="21">
        <v>55.715885950000001</v>
      </c>
      <c r="E59">
        <v>84.078411410000001</v>
      </c>
      <c r="F59" s="21">
        <v>8.9849999999999994</v>
      </c>
      <c r="G59">
        <v>5535002</v>
      </c>
      <c r="H59">
        <v>9.6999999999999993</v>
      </c>
      <c r="I59">
        <v>11.55154186</v>
      </c>
      <c r="L59">
        <f t="shared" si="0"/>
        <v>5.5350020000000004</v>
      </c>
    </row>
    <row r="60" spans="1:12" x14ac:dyDescent="0.2">
      <c r="A60" s="54">
        <v>2016</v>
      </c>
      <c r="B60" s="21">
        <v>318.65233439999997</v>
      </c>
      <c r="C60" s="21">
        <v>-0.5323</v>
      </c>
      <c r="D60" s="21">
        <v>55.933116179999999</v>
      </c>
      <c r="E60">
        <v>83.608396670000005</v>
      </c>
      <c r="F60" s="21">
        <v>7.5650000000000004</v>
      </c>
      <c r="G60">
        <v>5607283</v>
      </c>
      <c r="H60">
        <v>9.4</v>
      </c>
      <c r="I60">
        <v>12.53298579</v>
      </c>
      <c r="L60">
        <f t="shared" si="0"/>
        <v>5.6072829999999998</v>
      </c>
    </row>
    <row r="61" spans="1:12" x14ac:dyDescent="0.2">
      <c r="A61" s="54">
        <v>2017</v>
      </c>
      <c r="B61" s="21">
        <v>341.86335000000003</v>
      </c>
      <c r="C61" s="21">
        <v>0.57630000000000003</v>
      </c>
      <c r="D61" s="21">
        <v>63.00948657</v>
      </c>
      <c r="E61">
        <v>86.827069300000005</v>
      </c>
      <c r="F61" s="21">
        <v>6.1440000000000001</v>
      </c>
      <c r="G61">
        <v>5612253</v>
      </c>
      <c r="H61">
        <v>8.9</v>
      </c>
      <c r="I61">
        <v>13.7031835</v>
      </c>
      <c r="L61">
        <f t="shared" si="0"/>
        <v>5.6122529999999999</v>
      </c>
    </row>
    <row r="62" spans="1:12" x14ac:dyDescent="0.2">
      <c r="A62" s="54">
        <v>2018</v>
      </c>
      <c r="B62" s="21">
        <v>373.21708189999998</v>
      </c>
      <c r="C62" s="21">
        <v>0.43859999999999999</v>
      </c>
      <c r="D62" s="21">
        <v>77.410587190000001</v>
      </c>
      <c r="E62">
        <v>106.09638200000001</v>
      </c>
      <c r="F62" s="21">
        <v>4.7240000000000002</v>
      </c>
      <c r="G62">
        <v>5638676</v>
      </c>
      <c r="H62">
        <v>8.8000000000000007</v>
      </c>
      <c r="I62">
        <v>15.03229913</v>
      </c>
      <c r="L62">
        <f t="shared" si="0"/>
        <v>5.6386760000000002</v>
      </c>
    </row>
    <row r="63" spans="1:12" x14ac:dyDescent="0.2">
      <c r="A63" s="54">
        <v>2019</v>
      </c>
      <c r="B63" s="21">
        <v>372.06252749999999</v>
      </c>
      <c r="C63" s="21">
        <v>0.56530000000000002</v>
      </c>
      <c r="D63" s="21">
        <v>73.677759859999995</v>
      </c>
      <c r="E63">
        <v>103.75392170000001</v>
      </c>
      <c r="F63" s="21">
        <v>4.6859999999999999</v>
      </c>
      <c r="G63">
        <v>5703569</v>
      </c>
      <c r="H63">
        <v>8.8000000000000007</v>
      </c>
      <c r="I63">
        <v>16.463730349999999</v>
      </c>
      <c r="L63">
        <f t="shared" si="0"/>
        <v>5.7035689999999999</v>
      </c>
    </row>
    <row r="64" spans="1:12" x14ac:dyDescent="0.2">
      <c r="B64" s="20" t="s">
        <v>53</v>
      </c>
      <c r="C64" s="20" t="s">
        <v>54</v>
      </c>
      <c r="D64" s="20" t="s">
        <v>55</v>
      </c>
      <c r="E64" s="20" t="s">
        <v>55</v>
      </c>
      <c r="F64" s="20" t="s">
        <v>56</v>
      </c>
      <c r="G64" s="20"/>
      <c r="H64" s="20" t="s">
        <v>175</v>
      </c>
      <c r="I64" s="20" t="s">
        <v>175</v>
      </c>
      <c r="L64">
        <f t="shared" si="0"/>
        <v>0</v>
      </c>
    </row>
  </sheetData>
  <autoFilter ref="A4:I64" xr:uid="{D1EB2DAC-FB10-694D-81CF-11FDA58FB63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25B42-8776-FB42-B262-475945D5BAF7}">
  <sheetPr>
    <tabColor theme="9" tint="-0.249977111117893"/>
  </sheetPr>
  <dimension ref="B2:U62"/>
  <sheetViews>
    <sheetView zoomScale="93" zoomScaleNormal="276" workbookViewId="0">
      <selection activeCell="I4" sqref="I4"/>
    </sheetView>
  </sheetViews>
  <sheetFormatPr baseColWidth="10" defaultRowHeight="16" x14ac:dyDescent="0.2"/>
  <cols>
    <col min="3" max="3" width="21" customWidth="1"/>
    <col min="4" max="4" width="17.1640625" customWidth="1"/>
    <col min="5" max="5" width="36.6640625" customWidth="1"/>
    <col min="6" max="6" width="21.33203125" customWidth="1"/>
    <col min="7" max="7" width="34.6640625" customWidth="1"/>
    <col min="8" max="8" width="20.83203125" customWidth="1"/>
    <col min="9" max="9" width="37" customWidth="1"/>
    <col min="10" max="10" width="22.6640625" bestFit="1" customWidth="1"/>
    <col min="13" max="13" width="17.1640625" bestFit="1" customWidth="1"/>
    <col min="14" max="14" width="19.1640625" bestFit="1" customWidth="1"/>
    <col min="21" max="21" width="18.6640625" customWidth="1"/>
  </cols>
  <sheetData>
    <row r="2" spans="2:21" x14ac:dyDescent="0.2">
      <c r="C2" s="39" t="s">
        <v>130</v>
      </c>
      <c r="G2" s="39" t="s">
        <v>131</v>
      </c>
    </row>
    <row r="3" spans="2:21" ht="24" x14ac:dyDescent="0.3">
      <c r="B3" s="40" t="s">
        <v>0</v>
      </c>
      <c r="C3" s="40" t="s">
        <v>132</v>
      </c>
      <c r="D3" s="40" t="s">
        <v>133</v>
      </c>
      <c r="E3" s="40" t="s">
        <v>134</v>
      </c>
      <c r="F3" s="40" t="s">
        <v>40</v>
      </c>
      <c r="G3" s="40" t="s">
        <v>39</v>
      </c>
      <c r="H3" s="40" t="s">
        <v>135</v>
      </c>
      <c r="I3" s="40" t="s">
        <v>136</v>
      </c>
      <c r="J3" s="40" t="s">
        <v>177</v>
      </c>
      <c r="M3" s="59" t="s">
        <v>187</v>
      </c>
    </row>
    <row r="4" spans="2:21" x14ac:dyDescent="0.2">
      <c r="B4">
        <v>1961</v>
      </c>
      <c r="C4">
        <v>0.76463478370000004</v>
      </c>
      <c r="D4">
        <v>0.4</v>
      </c>
      <c r="E4">
        <v>7.8759963000000002E-2</v>
      </c>
      <c r="F4">
        <v>-0.1112962237</v>
      </c>
      <c r="G4">
        <v>3.734</v>
      </c>
      <c r="H4">
        <v>1.7023999999999999</v>
      </c>
      <c r="I4" s="24">
        <v>35.200000000000003</v>
      </c>
      <c r="J4">
        <v>3.9690503189999999</v>
      </c>
    </row>
    <row r="5" spans="2:21" x14ac:dyDescent="0.2">
      <c r="B5">
        <v>1962</v>
      </c>
      <c r="C5">
        <v>0.82624461000000005</v>
      </c>
      <c r="D5">
        <v>0.41959999999999997</v>
      </c>
      <c r="E5">
        <v>8.8658043000000006E-2</v>
      </c>
      <c r="F5">
        <v>-8.5946687569999999E-2</v>
      </c>
      <c r="G5">
        <v>1.891</v>
      </c>
      <c r="H5">
        <v>1.7502</v>
      </c>
      <c r="I5" s="24">
        <v>33.700000000000003</v>
      </c>
      <c r="J5">
        <v>4.2173749430000003</v>
      </c>
      <c r="M5" s="58" t="s">
        <v>186</v>
      </c>
      <c r="N5" s="40" t="s">
        <v>132</v>
      </c>
      <c r="O5" s="40" t="s">
        <v>133</v>
      </c>
      <c r="P5" s="40" t="s">
        <v>134</v>
      </c>
      <c r="Q5" s="40" t="s">
        <v>40</v>
      </c>
      <c r="R5" s="40" t="s">
        <v>39</v>
      </c>
      <c r="S5" s="40" t="s">
        <v>135</v>
      </c>
      <c r="T5" s="40" t="s">
        <v>136</v>
      </c>
      <c r="U5" s="40" t="s">
        <v>177</v>
      </c>
    </row>
    <row r="6" spans="2:21" x14ac:dyDescent="0.2">
      <c r="B6">
        <v>1963</v>
      </c>
      <c r="C6">
        <v>0.9176140076</v>
      </c>
      <c r="D6">
        <v>2.2052</v>
      </c>
      <c r="E6">
        <v>0.107310858</v>
      </c>
      <c r="F6">
        <v>-0.13373840319999999</v>
      </c>
      <c r="G6">
        <v>4.9000000000000002E-2</v>
      </c>
      <c r="H6">
        <v>1.7949999999999999</v>
      </c>
      <c r="I6" s="24">
        <v>33.200000000000003</v>
      </c>
      <c r="J6">
        <v>4.4628468830000001</v>
      </c>
      <c r="M6" s="40" t="s">
        <v>181</v>
      </c>
      <c r="N6">
        <f>AVERAGE(Table1[GDP (Billions of US $)])</f>
        <v>92.647273257483036</v>
      </c>
      <c r="O6">
        <f>AVERAGE(Table1[Inflation rate(%)])</f>
        <v>2.5168474576271196</v>
      </c>
      <c r="P6">
        <f>AVERAGE(Table1[Manufacturing Output (Billions of US $)])</f>
        <v>19.438048357457632</v>
      </c>
      <c r="Q6">
        <f>AVERAGE(Table1[BOT (Billions of US $ )])</f>
        <v>21.367745188445593</v>
      </c>
      <c r="R6">
        <f>AVERAGE(Table1[Net Migration (per 1000 population)])</f>
        <v>9.1574576271186476</v>
      </c>
      <c r="S6">
        <f>AVERAGE(Table1[Population (Millions)])</f>
        <v>3.3833616779661004</v>
      </c>
      <c r="T6">
        <f>AVERAGE(Table1[Crude Birth Rate (per 1000 population)])</f>
        <v>16.735593220338981</v>
      </c>
      <c r="U6">
        <f>AVERAGE(Table1[Age Dependency Ratio])</f>
        <v>8.0253390474915278</v>
      </c>
    </row>
    <row r="7" spans="2:21" x14ac:dyDescent="0.2">
      <c r="B7">
        <v>1964</v>
      </c>
      <c r="C7">
        <v>0.89415915329999995</v>
      </c>
      <c r="D7">
        <v>1.7261</v>
      </c>
      <c r="E7">
        <v>0.114562917</v>
      </c>
      <c r="F7">
        <v>-9.7118776949999999E-2</v>
      </c>
      <c r="G7">
        <v>3.2000000000000001E-2</v>
      </c>
      <c r="H7">
        <v>1.8415999999999999</v>
      </c>
      <c r="I7" s="24">
        <v>31.6</v>
      </c>
      <c r="J7">
        <v>4.6997948970000003</v>
      </c>
      <c r="M7" s="40" t="s">
        <v>182</v>
      </c>
      <c r="N7">
        <f>MEDIAN(Table1[GDP (Billions of US $)])</f>
        <v>36.144336770000002</v>
      </c>
      <c r="O7">
        <f>MEDIAN(Table1[Inflation rate(%)])</f>
        <v>1.7204999999999999</v>
      </c>
      <c r="P7">
        <f>MEDIAN(Table1[Manufacturing Output (Billions of US $)])</f>
        <v>8.8207455259999996</v>
      </c>
      <c r="Q7">
        <f>MEDIAN(Table1[BOT (Billions of US $ )])</f>
        <v>3.6335435569999999</v>
      </c>
      <c r="R7">
        <f>MEDIAN(Table1[Net Migration (per 1000 population)])</f>
        <v>8.8620000000000001</v>
      </c>
      <c r="S7">
        <f>MEDIAN(Table1[Population (Millions)])</f>
        <v>3.047132</v>
      </c>
      <c r="T7">
        <f>MEDIAN(Table1[Crude Birth Rate (per 1000 population)])</f>
        <v>16.5</v>
      </c>
      <c r="U7">
        <f>MEDIAN(Table1[Age Dependency Ratio])</f>
        <v>7.6758022879999999</v>
      </c>
    </row>
    <row r="8" spans="2:21" x14ac:dyDescent="0.2">
      <c r="B8">
        <v>1965</v>
      </c>
      <c r="C8">
        <v>0.97465046389999999</v>
      </c>
      <c r="D8">
        <v>0.17860000000000001</v>
      </c>
      <c r="E8">
        <v>0.13194172200000001</v>
      </c>
      <c r="F8">
        <v>-0.10786619629999999</v>
      </c>
      <c r="G8">
        <v>1.4999999999999999E-2</v>
      </c>
      <c r="H8">
        <v>1.8869</v>
      </c>
      <c r="I8" s="24">
        <v>29.5</v>
      </c>
      <c r="J8">
        <v>4.9323890390000003</v>
      </c>
      <c r="M8" s="40" t="s">
        <v>183</v>
      </c>
      <c r="N8">
        <f>MIN(Table1[GDP (Billions of US $)])</f>
        <v>0.76463478370000004</v>
      </c>
      <c r="O8">
        <f>MIN(Table1[Inflation rate(%)])</f>
        <v>-1.8419000000000001</v>
      </c>
      <c r="P8">
        <f>MIN(Table1[Manufacturing Output (Billions of US $)])</f>
        <v>7.8759963000000002E-2</v>
      </c>
      <c r="Q8">
        <f>MIN(Table1[BOT (Billions of US $ )])</f>
        <v>-0.82373769890000004</v>
      </c>
      <c r="R8">
        <f>MIN(Table1[Net Migration (per 1000 population)])</f>
        <v>-3.6999999999999998E-2</v>
      </c>
      <c r="S8">
        <f>MIN(Table1[Population (Millions)])</f>
        <v>1.7023999999999999</v>
      </c>
      <c r="T8">
        <f>MIN(Table1[Crude Birth Rate (per 1000 population)])</f>
        <v>8.8000000000000007</v>
      </c>
      <c r="U8">
        <f>MIN(Table1[Age Dependency Ratio])</f>
        <v>3.9690503189999999</v>
      </c>
    </row>
    <row r="9" spans="2:21" x14ac:dyDescent="0.2">
      <c r="B9">
        <v>1966</v>
      </c>
      <c r="C9">
        <v>1.0964327709999999</v>
      </c>
      <c r="D9">
        <v>2.0057999999999998</v>
      </c>
      <c r="E9">
        <v>0.15451456899999999</v>
      </c>
      <c r="F9">
        <v>-7.9184633480000002E-2</v>
      </c>
      <c r="G9">
        <v>-3.0000000000000001E-3</v>
      </c>
      <c r="H9">
        <v>1.9343999999999999</v>
      </c>
      <c r="I9" s="24">
        <v>28.3</v>
      </c>
      <c r="J9">
        <v>5.0920384109999999</v>
      </c>
      <c r="M9" s="40" t="s">
        <v>184</v>
      </c>
      <c r="N9">
        <f>MAX(Table1[GDP (Billions of US $)])</f>
        <v>373.21708189999998</v>
      </c>
      <c r="O9">
        <f>MAX(Table1[Inflation rate(%)])</f>
        <v>22.368400000000001</v>
      </c>
      <c r="P9">
        <f>MAX(Table1[Manufacturing Output (Billions of US $)])</f>
        <v>77.410587190000001</v>
      </c>
      <c r="Q9">
        <f>MAX(Table1[BOT (Billions of US $ )])</f>
        <v>106.09638200000001</v>
      </c>
      <c r="R9">
        <f>MAX(Table1[Net Migration (per 1000 population)])</f>
        <v>30.706</v>
      </c>
      <c r="S9">
        <f>MAX(Table1[Population (Millions)])</f>
        <v>5.7035689999999999</v>
      </c>
      <c r="T9">
        <f>MAX(Table1[Crude Birth Rate (per 1000 population)])</f>
        <v>35.200000000000003</v>
      </c>
      <c r="U9">
        <f>MAX(Table1[Age Dependency Ratio])</f>
        <v>16.463730349999999</v>
      </c>
    </row>
    <row r="10" spans="2:21" x14ac:dyDescent="0.2">
      <c r="B10">
        <v>1967</v>
      </c>
      <c r="C10">
        <v>1.238043904</v>
      </c>
      <c r="D10">
        <v>3.3428</v>
      </c>
      <c r="E10">
        <v>0.17894943199999999</v>
      </c>
      <c r="F10">
        <v>-9.0977394490000002E-2</v>
      </c>
      <c r="G10">
        <v>-0.02</v>
      </c>
      <c r="H10">
        <v>1.9776</v>
      </c>
      <c r="I10" s="24">
        <v>25.6</v>
      </c>
      <c r="J10">
        <v>5.2586077280000003</v>
      </c>
      <c r="M10" s="40" t="s">
        <v>185</v>
      </c>
      <c r="N10">
        <f>N9-N8</f>
        <v>372.45244711629999</v>
      </c>
      <c r="O10">
        <f t="shared" ref="O10:U10" si="0">O9-O8</f>
        <v>24.2103</v>
      </c>
      <c r="P10">
        <f t="shared" si="0"/>
        <v>77.331827227000005</v>
      </c>
      <c r="Q10">
        <f t="shared" si="0"/>
        <v>106.92011969890001</v>
      </c>
      <c r="R10">
        <f t="shared" si="0"/>
        <v>30.742999999999999</v>
      </c>
      <c r="S10">
        <f t="shared" si="0"/>
        <v>4.001169</v>
      </c>
      <c r="T10">
        <f t="shared" si="0"/>
        <v>26.400000000000002</v>
      </c>
      <c r="U10">
        <f t="shared" si="0"/>
        <v>12.494680030999998</v>
      </c>
    </row>
    <row r="11" spans="2:21" x14ac:dyDescent="0.2">
      <c r="B11">
        <v>1968</v>
      </c>
      <c r="C11">
        <v>1.4257154059999999</v>
      </c>
      <c r="D11">
        <v>0.65539999999999998</v>
      </c>
      <c r="E11">
        <v>0.21537305600000001</v>
      </c>
      <c r="F11">
        <v>-7.8139291779999995E-2</v>
      </c>
      <c r="G11">
        <v>-3.6999999999999998E-2</v>
      </c>
      <c r="H11">
        <v>2.012</v>
      </c>
      <c r="I11" s="24">
        <v>23.5</v>
      </c>
      <c r="J11">
        <v>5.4270890869999997</v>
      </c>
      <c r="M11" s="40" t="s">
        <v>141</v>
      </c>
      <c r="N11">
        <f t="shared" ref="N11:U11" si="1">STDEV(C4:C62)</f>
        <v>114.26311976100403</v>
      </c>
      <c r="O11">
        <f t="shared" si="1"/>
        <v>4.0478830717470737</v>
      </c>
      <c r="P11">
        <f t="shared" si="1"/>
        <v>22.120537021032142</v>
      </c>
      <c r="Q11">
        <f t="shared" si="1"/>
        <v>31.202603296653134</v>
      </c>
      <c r="R11">
        <f t="shared" si="1"/>
        <v>7.8379004892936788</v>
      </c>
      <c r="S11">
        <f t="shared" si="1"/>
        <v>1.2697762607205394</v>
      </c>
      <c r="T11">
        <f t="shared" si="1"/>
        <v>6.7804171042451058</v>
      </c>
      <c r="U11">
        <f t="shared" si="1"/>
        <v>2.4687225880812687</v>
      </c>
    </row>
    <row r="12" spans="2:21" x14ac:dyDescent="0.2">
      <c r="B12">
        <v>1969</v>
      </c>
      <c r="C12">
        <v>1.6599046129999999</v>
      </c>
      <c r="D12">
        <v>-0.27310000000000001</v>
      </c>
      <c r="E12">
        <v>0.26848948099999997</v>
      </c>
      <c r="F12">
        <v>-0.15680125440000001</v>
      </c>
      <c r="G12">
        <v>7.9000000000000001E-2</v>
      </c>
      <c r="H12">
        <v>2.0425</v>
      </c>
      <c r="I12" s="24">
        <v>21.8</v>
      </c>
      <c r="J12">
        <v>5.5915066940000004</v>
      </c>
      <c r="M12" s="40"/>
    </row>
    <row r="13" spans="2:21" x14ac:dyDescent="0.2">
      <c r="B13">
        <v>1970</v>
      </c>
      <c r="C13">
        <v>1.9205866979999999</v>
      </c>
      <c r="D13">
        <v>0.46339999999999998</v>
      </c>
      <c r="E13">
        <v>0.33522801499999999</v>
      </c>
      <c r="F13">
        <v>-0.3650202535</v>
      </c>
      <c r="G13">
        <v>0.19500000000000001</v>
      </c>
      <c r="H13">
        <v>2.0745070000000001</v>
      </c>
      <c r="I13" s="24">
        <v>22.1</v>
      </c>
      <c r="J13">
        <v>5.7507372739999996</v>
      </c>
    </row>
    <row r="14" spans="2:21" x14ac:dyDescent="0.2">
      <c r="B14">
        <v>1971</v>
      </c>
      <c r="C14">
        <v>2.2637854439999998</v>
      </c>
      <c r="D14">
        <v>1.7609999999999999</v>
      </c>
      <c r="E14">
        <v>0.421011368</v>
      </c>
      <c r="F14">
        <v>-0.46112635569999999</v>
      </c>
      <c r="G14">
        <v>0.311</v>
      </c>
      <c r="H14">
        <v>2.1128999999999998</v>
      </c>
      <c r="I14" s="24">
        <v>22.3</v>
      </c>
      <c r="J14">
        <v>5.9023653310000004</v>
      </c>
    </row>
    <row r="15" spans="2:21" x14ac:dyDescent="0.2">
      <c r="B15">
        <v>1972</v>
      </c>
      <c r="C15">
        <v>2.7214409810000002</v>
      </c>
      <c r="D15">
        <v>2.0808</v>
      </c>
      <c r="E15">
        <v>0.54889041900000002</v>
      </c>
      <c r="F15">
        <v>-0.42386993150000002</v>
      </c>
      <c r="G15">
        <v>0.42699999999999999</v>
      </c>
      <c r="H15">
        <v>2.1524000000000001</v>
      </c>
      <c r="I15" s="24">
        <v>23.1</v>
      </c>
      <c r="J15">
        <v>6.0453455180000004</v>
      </c>
    </row>
    <row r="16" spans="2:21" x14ac:dyDescent="0.2">
      <c r="B16">
        <v>1973</v>
      </c>
      <c r="C16">
        <v>3.6962133330000002</v>
      </c>
      <c r="D16" s="78">
        <v>19.636700000000001</v>
      </c>
      <c r="E16">
        <v>0.78716444399999996</v>
      </c>
      <c r="F16">
        <v>-0.33472000000000002</v>
      </c>
      <c r="G16">
        <v>0.54300000000000004</v>
      </c>
      <c r="H16">
        <v>2.1930000000000001</v>
      </c>
      <c r="I16" s="24">
        <v>22</v>
      </c>
      <c r="J16">
        <v>6.1923823249999996</v>
      </c>
    </row>
    <row r="17" spans="2:10" x14ac:dyDescent="0.2">
      <c r="B17">
        <v>1974</v>
      </c>
      <c r="C17">
        <v>5.2215349560000002</v>
      </c>
      <c r="D17" s="78">
        <v>22.368400000000001</v>
      </c>
      <c r="E17">
        <v>1.1486530479999999</v>
      </c>
      <c r="F17">
        <v>-0.78436558960000002</v>
      </c>
      <c r="G17">
        <v>0.67900000000000005</v>
      </c>
      <c r="H17">
        <v>2.2298</v>
      </c>
      <c r="I17" s="24">
        <v>19.399999999999999</v>
      </c>
      <c r="J17">
        <v>6.350505171</v>
      </c>
    </row>
    <row r="18" spans="2:10" x14ac:dyDescent="0.2">
      <c r="B18">
        <v>1975</v>
      </c>
      <c r="C18">
        <v>5.6336739299999996</v>
      </c>
      <c r="D18">
        <v>2.5365000000000002</v>
      </c>
      <c r="E18">
        <v>1.207681891</v>
      </c>
      <c r="F18">
        <v>-0.52546267800000002</v>
      </c>
      <c r="G18">
        <v>0.81499999999999995</v>
      </c>
      <c r="H18">
        <v>2.2625999999999999</v>
      </c>
      <c r="I18" s="24">
        <v>17.7</v>
      </c>
      <c r="J18">
        <v>6.5174013320000004</v>
      </c>
    </row>
    <row r="19" spans="2:10" x14ac:dyDescent="0.2">
      <c r="B19">
        <v>1976</v>
      </c>
      <c r="C19">
        <v>6.3270779739999998</v>
      </c>
      <c r="D19">
        <v>-1.8419000000000001</v>
      </c>
      <c r="E19">
        <v>1.397166111</v>
      </c>
      <c r="F19">
        <v>-0.4389997048</v>
      </c>
      <c r="G19">
        <v>0.95</v>
      </c>
      <c r="H19">
        <v>2.2932999999999999</v>
      </c>
      <c r="I19" s="24">
        <v>18.7</v>
      </c>
      <c r="J19">
        <v>6.6349555489999998</v>
      </c>
    </row>
    <row r="20" spans="2:10" x14ac:dyDescent="0.2">
      <c r="B20">
        <v>1977</v>
      </c>
      <c r="C20">
        <v>6.6185850740000003</v>
      </c>
      <c r="D20">
        <v>3.1640000000000001</v>
      </c>
      <c r="E20">
        <v>1.495588473</v>
      </c>
      <c r="F20">
        <v>-9.7013113159999997E-2</v>
      </c>
      <c r="G20">
        <v>1.0860000000000001</v>
      </c>
      <c r="H20">
        <v>2.3252999999999999</v>
      </c>
      <c r="I20" s="24">
        <v>16.5</v>
      </c>
      <c r="J20">
        <v>6.737297925</v>
      </c>
    </row>
    <row r="21" spans="2:10" x14ac:dyDescent="0.2">
      <c r="B21">
        <v>1978</v>
      </c>
      <c r="C21">
        <v>7.5171763550000001</v>
      </c>
      <c r="D21">
        <v>4.8724999999999996</v>
      </c>
      <c r="E21">
        <v>1.7542018530000001</v>
      </c>
      <c r="F21">
        <v>-0.28002787569999998</v>
      </c>
      <c r="G21">
        <v>1.222</v>
      </c>
      <c r="H21">
        <v>2.3536000000000001</v>
      </c>
      <c r="I21" s="24">
        <v>16.8</v>
      </c>
      <c r="J21">
        <v>6.820147092</v>
      </c>
    </row>
    <row r="22" spans="2:10" x14ac:dyDescent="0.2">
      <c r="B22">
        <v>1979</v>
      </c>
      <c r="C22">
        <v>9.2969217240000006</v>
      </c>
      <c r="D22">
        <v>4.0765000000000002</v>
      </c>
      <c r="E22">
        <v>2.3475373789999998</v>
      </c>
      <c r="F22">
        <v>-0.52581354440000005</v>
      </c>
      <c r="G22">
        <v>3.1320000000000001</v>
      </c>
      <c r="H22">
        <v>2.3835000000000002</v>
      </c>
      <c r="I22" s="24">
        <v>17.100000000000001</v>
      </c>
      <c r="J22">
        <v>6.8818367670000002</v>
      </c>
    </row>
    <row r="23" spans="2:10" x14ac:dyDescent="0.2">
      <c r="B23">
        <v>1980</v>
      </c>
      <c r="C23">
        <v>11.89625678</v>
      </c>
      <c r="D23">
        <v>8.5268999999999995</v>
      </c>
      <c r="E23">
        <v>3.1556148259999999</v>
      </c>
      <c r="F23">
        <v>-0.82373769890000004</v>
      </c>
      <c r="G23">
        <v>5.0419999999999998</v>
      </c>
      <c r="H23">
        <v>2.413945</v>
      </c>
      <c r="I23" s="24">
        <v>17.600000000000001</v>
      </c>
      <c r="J23">
        <v>6.9261709109999998</v>
      </c>
    </row>
    <row r="24" spans="2:10" x14ac:dyDescent="0.2">
      <c r="B24">
        <v>1981</v>
      </c>
      <c r="C24">
        <v>14.175228840000001</v>
      </c>
      <c r="D24">
        <v>8.1820000000000004</v>
      </c>
      <c r="E24">
        <v>3.6512703160000002</v>
      </c>
      <c r="F24">
        <v>-0.4837941341</v>
      </c>
      <c r="G24">
        <v>6.952</v>
      </c>
      <c r="H24">
        <v>2.5328349999999999</v>
      </c>
      <c r="I24" s="24">
        <v>17.600000000000001</v>
      </c>
      <c r="J24">
        <v>7.0329637639999998</v>
      </c>
    </row>
    <row r="25" spans="2:10" x14ac:dyDescent="0.2">
      <c r="B25">
        <v>1982</v>
      </c>
      <c r="C25">
        <v>16.084252379999999</v>
      </c>
      <c r="D25">
        <v>3.9163000000000001</v>
      </c>
      <c r="E25">
        <v>3.5856486959999998</v>
      </c>
      <c r="F25">
        <v>-0.29469399349999997</v>
      </c>
      <c r="G25">
        <v>8.8620000000000001</v>
      </c>
      <c r="H25">
        <v>2.6464660000000002</v>
      </c>
      <c r="I25" s="24">
        <v>17.5</v>
      </c>
      <c r="J25">
        <v>7.1441306669999998</v>
      </c>
    </row>
    <row r="26" spans="2:10" x14ac:dyDescent="0.2">
      <c r="B26">
        <v>1983</v>
      </c>
      <c r="C26">
        <v>17.784112149999999</v>
      </c>
      <c r="D26">
        <v>1.1963999999999999</v>
      </c>
      <c r="E26">
        <v>3.8172429910000001</v>
      </c>
      <c r="F26">
        <v>0.1038785047</v>
      </c>
      <c r="G26">
        <v>10.772</v>
      </c>
      <c r="H26">
        <v>2.6810610000000001</v>
      </c>
      <c r="I26" s="24">
        <v>16.3</v>
      </c>
      <c r="J26">
        <v>7.2594705299999998</v>
      </c>
    </row>
    <row r="27" spans="2:10" x14ac:dyDescent="0.2">
      <c r="B27">
        <v>1984</v>
      </c>
      <c r="C27">
        <v>19.749361100000002</v>
      </c>
      <c r="D27">
        <v>2.601</v>
      </c>
      <c r="E27">
        <v>4.2268338849999996</v>
      </c>
      <c r="F27">
        <v>-3.8570752479999998E-2</v>
      </c>
      <c r="G27">
        <v>10.294</v>
      </c>
      <c r="H27">
        <v>2.732221</v>
      </c>
      <c r="I27" s="24">
        <v>16.5</v>
      </c>
      <c r="J27">
        <v>7.3766018640000004</v>
      </c>
    </row>
    <row r="28" spans="2:10" x14ac:dyDescent="0.2">
      <c r="B28">
        <v>1986</v>
      </c>
      <c r="C28">
        <v>18.586746059999999</v>
      </c>
      <c r="D28">
        <v>-1.3856999999999999</v>
      </c>
      <c r="E28">
        <v>4.2031725829999997</v>
      </c>
      <c r="F28">
        <v>0.48984137080000001</v>
      </c>
      <c r="G28">
        <v>9.3369999999999997</v>
      </c>
      <c r="H28">
        <v>2.7333729999999998</v>
      </c>
      <c r="I28" s="24">
        <v>14.8</v>
      </c>
      <c r="J28">
        <v>7.5378889349999998</v>
      </c>
    </row>
    <row r="29" spans="2:10" x14ac:dyDescent="0.2">
      <c r="B29">
        <v>1985</v>
      </c>
      <c r="C29">
        <v>19.15653275</v>
      </c>
      <c r="D29">
        <v>0.48010000000000003</v>
      </c>
      <c r="E29">
        <v>3.8534058409999998</v>
      </c>
      <c r="F29">
        <v>5.7428156199999997E-2</v>
      </c>
      <c r="G29">
        <v>9.8149999999999995</v>
      </c>
      <c r="H29">
        <v>2.735957</v>
      </c>
      <c r="I29" s="24">
        <v>16.600000000000001</v>
      </c>
      <c r="J29">
        <v>7.4947336739999999</v>
      </c>
    </row>
    <row r="30" spans="2:10" x14ac:dyDescent="0.2">
      <c r="B30">
        <v>1987</v>
      </c>
      <c r="C30">
        <v>20.919215579999999</v>
      </c>
      <c r="D30">
        <v>0.52329999999999999</v>
      </c>
      <c r="E30">
        <v>5.0394507209999997</v>
      </c>
      <c r="F30">
        <v>0.62092403780000005</v>
      </c>
      <c r="G30">
        <v>8.8580000000000005</v>
      </c>
      <c r="H30">
        <v>2.7747890000000002</v>
      </c>
      <c r="I30" s="24">
        <v>16.600000000000001</v>
      </c>
      <c r="J30">
        <v>7.5596750760000004</v>
      </c>
    </row>
    <row r="31" spans="2:10" x14ac:dyDescent="0.2">
      <c r="B31">
        <v>1988</v>
      </c>
      <c r="C31">
        <v>25.371462489999999</v>
      </c>
      <c r="D31">
        <v>1.5232000000000001</v>
      </c>
      <c r="E31">
        <v>6.6164767329999998</v>
      </c>
      <c r="F31">
        <v>2.4257834759999999</v>
      </c>
      <c r="G31">
        <v>8.3800000000000008</v>
      </c>
      <c r="H31">
        <v>2.8461080000000001</v>
      </c>
      <c r="I31" s="24">
        <v>19.8</v>
      </c>
      <c r="J31">
        <v>7.5793966690000003</v>
      </c>
    </row>
    <row r="32" spans="2:10" x14ac:dyDescent="0.2">
      <c r="B32">
        <v>1989</v>
      </c>
      <c r="C32">
        <v>30.465364739999998</v>
      </c>
      <c r="D32">
        <v>2.3454999999999999</v>
      </c>
      <c r="E32">
        <v>7.7081097200000004</v>
      </c>
      <c r="F32">
        <v>3.3568872989999998</v>
      </c>
      <c r="G32">
        <v>10.348000000000001</v>
      </c>
      <c r="H32">
        <v>2.930901</v>
      </c>
      <c r="I32" s="24">
        <v>17.5</v>
      </c>
      <c r="J32">
        <v>7.615728914</v>
      </c>
    </row>
    <row r="33" spans="2:10" x14ac:dyDescent="0.2">
      <c r="B33">
        <v>1990</v>
      </c>
      <c r="C33">
        <v>36.144336770000002</v>
      </c>
      <c r="D33">
        <v>3.4607999999999999</v>
      </c>
      <c r="E33">
        <v>8.8207455259999996</v>
      </c>
      <c r="F33">
        <v>3.6335435569999999</v>
      </c>
      <c r="G33">
        <v>12.316000000000001</v>
      </c>
      <c r="H33">
        <v>3.047132</v>
      </c>
      <c r="I33" s="24">
        <v>18.2</v>
      </c>
      <c r="J33">
        <v>7.6758022879999999</v>
      </c>
    </row>
    <row r="34" spans="2:10" x14ac:dyDescent="0.2">
      <c r="B34">
        <v>1991</v>
      </c>
      <c r="C34">
        <v>45.466164980000002</v>
      </c>
      <c r="D34">
        <v>3.4257</v>
      </c>
      <c r="E34">
        <v>11.57562952</v>
      </c>
      <c r="F34">
        <v>6.0035311140000003</v>
      </c>
      <c r="G34">
        <v>14.284000000000001</v>
      </c>
      <c r="H34">
        <v>3.1350829999999998</v>
      </c>
      <c r="I34" s="24">
        <v>17.100000000000001</v>
      </c>
      <c r="J34">
        <v>7.7107618259999997</v>
      </c>
    </row>
    <row r="35" spans="2:10" x14ac:dyDescent="0.2">
      <c r="B35">
        <v>1992</v>
      </c>
      <c r="C35">
        <v>52.130263970000001</v>
      </c>
      <c r="D35">
        <v>2.2631000000000001</v>
      </c>
      <c r="E35">
        <v>12.69355433</v>
      </c>
      <c r="F35">
        <v>6.3284223449999999</v>
      </c>
      <c r="G35">
        <v>16.251999999999999</v>
      </c>
      <c r="H35">
        <v>3.2306979999999998</v>
      </c>
      <c r="I35" s="24">
        <v>16.8</v>
      </c>
      <c r="J35">
        <v>7.7580100339999998</v>
      </c>
    </row>
    <row r="36" spans="2:10" x14ac:dyDescent="0.2">
      <c r="B36">
        <v>1993</v>
      </c>
      <c r="C36">
        <v>60.603478150000001</v>
      </c>
      <c r="D36">
        <v>2.2892999999999999</v>
      </c>
      <c r="E36">
        <v>14.830795889999999</v>
      </c>
      <c r="F36">
        <v>5.9905928949999998</v>
      </c>
      <c r="G36">
        <v>18.22</v>
      </c>
      <c r="H36">
        <v>3.3134709999999998</v>
      </c>
      <c r="I36" s="24">
        <v>16.8</v>
      </c>
      <c r="J36">
        <v>7.8158808310000003</v>
      </c>
    </row>
    <row r="37" spans="2:10" x14ac:dyDescent="0.2">
      <c r="B37">
        <v>1994</v>
      </c>
      <c r="C37">
        <v>73.69084719</v>
      </c>
      <c r="D37">
        <v>3.1000999999999999</v>
      </c>
      <c r="E37">
        <v>17.40925756</v>
      </c>
      <c r="F37">
        <v>11.915935579999999</v>
      </c>
      <c r="G37">
        <v>17.981000000000002</v>
      </c>
      <c r="H37">
        <v>3.4190480000000001</v>
      </c>
      <c r="I37" s="24">
        <v>16.2</v>
      </c>
      <c r="J37">
        <v>7.8959234150000004</v>
      </c>
    </row>
    <row r="38" spans="2:10" x14ac:dyDescent="0.2">
      <c r="B38">
        <v>1995</v>
      </c>
      <c r="C38">
        <v>87.810991959999996</v>
      </c>
      <c r="D38">
        <v>1.7204999999999999</v>
      </c>
      <c r="E38">
        <v>21.061521089999999</v>
      </c>
      <c r="F38">
        <v>14.73698321</v>
      </c>
      <c r="G38">
        <v>17.742000000000001</v>
      </c>
      <c r="H38">
        <v>3.5245060000000001</v>
      </c>
      <c r="I38" s="24">
        <v>15.6</v>
      </c>
      <c r="J38">
        <v>8.0219506670000005</v>
      </c>
    </row>
    <row r="39" spans="2:10" x14ac:dyDescent="0.2">
      <c r="B39">
        <v>1996</v>
      </c>
      <c r="C39">
        <v>96.295886519999996</v>
      </c>
      <c r="D39">
        <v>1.3832</v>
      </c>
      <c r="E39">
        <v>22.30907801</v>
      </c>
      <c r="F39">
        <v>15.768510640000001</v>
      </c>
      <c r="G39">
        <v>17.504000000000001</v>
      </c>
      <c r="H39">
        <v>3.6707040000000002</v>
      </c>
      <c r="I39" s="24">
        <v>15.2</v>
      </c>
      <c r="J39">
        <v>8.1800876030000005</v>
      </c>
    </row>
    <row r="40" spans="2:10" x14ac:dyDescent="0.2">
      <c r="B40">
        <v>1997</v>
      </c>
      <c r="C40">
        <v>100.12419180000001</v>
      </c>
      <c r="D40">
        <v>2.0036</v>
      </c>
      <c r="E40">
        <v>22.17901401</v>
      </c>
      <c r="F40">
        <v>14.74764278</v>
      </c>
      <c r="G40">
        <v>17.265000000000001</v>
      </c>
      <c r="H40">
        <v>3.7960379999999998</v>
      </c>
      <c r="I40" s="24">
        <v>14.5</v>
      </c>
      <c r="J40">
        <v>8.3078968050000004</v>
      </c>
    </row>
    <row r="41" spans="2:10" x14ac:dyDescent="0.2">
      <c r="B41">
        <v>1998</v>
      </c>
      <c r="C41">
        <v>85.728310230000005</v>
      </c>
      <c r="D41">
        <v>-0.26750000000000002</v>
      </c>
      <c r="E41">
        <v>19.449569790000002</v>
      </c>
      <c r="F41">
        <v>18.428059269999999</v>
      </c>
      <c r="G41">
        <v>17.026</v>
      </c>
      <c r="H41">
        <v>3.9272130000000001</v>
      </c>
      <c r="I41" s="24">
        <v>13.1</v>
      </c>
      <c r="J41">
        <v>8.3895927669999999</v>
      </c>
    </row>
    <row r="42" spans="2:10" x14ac:dyDescent="0.2">
      <c r="B42">
        <v>1999</v>
      </c>
      <c r="C42">
        <v>86.284660770000002</v>
      </c>
      <c r="D42">
        <v>1.67E-2</v>
      </c>
      <c r="E42">
        <v>19.716637169999998</v>
      </c>
      <c r="F42">
        <v>14.672861360000001</v>
      </c>
      <c r="G42">
        <v>14.516</v>
      </c>
      <c r="H42">
        <v>3.958723</v>
      </c>
      <c r="I42" s="24">
        <v>12.8</v>
      </c>
      <c r="J42">
        <v>8.4467961739999993</v>
      </c>
    </row>
    <row r="43" spans="2:10" x14ac:dyDescent="0.2">
      <c r="B43">
        <v>2000</v>
      </c>
      <c r="C43">
        <v>96.074477959999996</v>
      </c>
      <c r="D43">
        <v>1.3615999999999999</v>
      </c>
      <c r="E43">
        <v>24.846287700000001</v>
      </c>
      <c r="F43">
        <v>11.85295824</v>
      </c>
      <c r="G43">
        <v>12.005000000000001</v>
      </c>
      <c r="H43">
        <v>4.0278869999999998</v>
      </c>
      <c r="I43" s="24">
        <v>13.7</v>
      </c>
      <c r="J43">
        <v>8.5222994110000005</v>
      </c>
    </row>
    <row r="44" spans="2:10" x14ac:dyDescent="0.2">
      <c r="B44">
        <v>2003</v>
      </c>
      <c r="C44">
        <v>97.645448279999997</v>
      </c>
      <c r="D44">
        <v>0.50790000000000002</v>
      </c>
      <c r="E44">
        <v>24.182298240000001</v>
      </c>
      <c r="F44">
        <v>27.295660659999999</v>
      </c>
      <c r="G44">
        <v>4.4740000000000002</v>
      </c>
      <c r="H44">
        <v>4.1148259999999999</v>
      </c>
      <c r="I44" s="24">
        <v>10.5</v>
      </c>
      <c r="J44">
        <v>9.3254822429999997</v>
      </c>
    </row>
    <row r="45" spans="2:10" x14ac:dyDescent="0.2">
      <c r="B45">
        <v>2001</v>
      </c>
      <c r="C45">
        <v>89.794943349999997</v>
      </c>
      <c r="D45">
        <v>0.99719999999999998</v>
      </c>
      <c r="E45">
        <v>21.00725568</v>
      </c>
      <c r="F45">
        <v>14.812803479999999</v>
      </c>
      <c r="G45">
        <v>9.4949999999999992</v>
      </c>
      <c r="H45">
        <v>4.1380119999999998</v>
      </c>
      <c r="I45" s="24">
        <v>11.8</v>
      </c>
      <c r="J45">
        <v>8.8250973760000004</v>
      </c>
    </row>
    <row r="46" spans="2:10" x14ac:dyDescent="0.2">
      <c r="B46">
        <v>2004</v>
      </c>
      <c r="C46">
        <v>115.0354988</v>
      </c>
      <c r="D46">
        <v>1.6627000000000001</v>
      </c>
      <c r="E46">
        <v>31.196899779999999</v>
      </c>
      <c r="F46">
        <v>30.345994560000001</v>
      </c>
      <c r="G46">
        <v>9.7200000000000006</v>
      </c>
      <c r="H46">
        <v>4.1666639999999999</v>
      </c>
      <c r="I46" s="24">
        <v>10.3</v>
      </c>
      <c r="J46">
        <v>9.4422825760000002</v>
      </c>
    </row>
    <row r="47" spans="2:10" x14ac:dyDescent="0.2">
      <c r="B47">
        <v>2002</v>
      </c>
      <c r="C47">
        <v>92.537752710000007</v>
      </c>
      <c r="D47">
        <v>-0.39169999999999999</v>
      </c>
      <c r="E47">
        <v>22.891656430000001</v>
      </c>
      <c r="F47">
        <v>17.05121188</v>
      </c>
      <c r="G47">
        <v>6.984</v>
      </c>
      <c r="H47">
        <v>4.1759500000000003</v>
      </c>
      <c r="I47" s="24">
        <v>11.4</v>
      </c>
      <c r="J47">
        <v>9.1109521099999995</v>
      </c>
    </row>
    <row r="48" spans="2:10" x14ac:dyDescent="0.2">
      <c r="B48">
        <v>2005</v>
      </c>
      <c r="C48">
        <v>127.8076184</v>
      </c>
      <c r="D48">
        <v>0.42509999999999998</v>
      </c>
      <c r="E48">
        <v>34.606164380000003</v>
      </c>
      <c r="F48">
        <v>38.200192260000001</v>
      </c>
      <c r="G48">
        <v>14.967000000000001</v>
      </c>
      <c r="H48">
        <v>4.2657619999999996</v>
      </c>
      <c r="I48" s="24">
        <v>10.199999999999999</v>
      </c>
      <c r="J48">
        <v>9.4897244710000006</v>
      </c>
    </row>
    <row r="49" spans="2:10" x14ac:dyDescent="0.2">
      <c r="B49">
        <v>2006</v>
      </c>
      <c r="C49">
        <v>148.63037320000001</v>
      </c>
      <c r="D49">
        <v>0.96289999999999998</v>
      </c>
      <c r="E49">
        <v>39.502989489999997</v>
      </c>
      <c r="F49">
        <v>45.647114360000003</v>
      </c>
      <c r="G49">
        <v>20.213000000000001</v>
      </c>
      <c r="H49">
        <v>4.4013650000000002</v>
      </c>
      <c r="I49" s="24">
        <v>10.3</v>
      </c>
      <c r="J49">
        <v>9.4723379540000003</v>
      </c>
    </row>
    <row r="50" spans="2:10" x14ac:dyDescent="0.2">
      <c r="B50">
        <v>2007</v>
      </c>
      <c r="C50">
        <v>180.94194150000001</v>
      </c>
      <c r="D50">
        <v>2.1049000000000002</v>
      </c>
      <c r="E50">
        <v>43.10516887</v>
      </c>
      <c r="F50">
        <v>56.581116049999999</v>
      </c>
      <c r="G50">
        <v>25.46</v>
      </c>
      <c r="H50">
        <v>4.5885990000000003</v>
      </c>
      <c r="I50" s="24">
        <v>10.3</v>
      </c>
      <c r="J50">
        <v>9.3761649620000007</v>
      </c>
    </row>
    <row r="51" spans="2:10" x14ac:dyDescent="0.2">
      <c r="B51">
        <v>2008</v>
      </c>
      <c r="C51">
        <v>193.61198669999999</v>
      </c>
      <c r="D51">
        <v>6.6277999999999997</v>
      </c>
      <c r="E51">
        <v>39.856314930000003</v>
      </c>
      <c r="F51">
        <v>40.001837590000001</v>
      </c>
      <c r="G51">
        <v>30.706</v>
      </c>
      <c r="H51">
        <v>4.8393959999999998</v>
      </c>
      <c r="I51" s="24">
        <v>10.199999999999999</v>
      </c>
      <c r="J51">
        <v>9.2329274980000005</v>
      </c>
    </row>
    <row r="52" spans="2:10" x14ac:dyDescent="0.2">
      <c r="B52">
        <v>2009</v>
      </c>
      <c r="C52">
        <v>194.152286</v>
      </c>
      <c r="D52">
        <v>0.59670000000000001</v>
      </c>
      <c r="E52">
        <v>39.361223789999997</v>
      </c>
      <c r="F52">
        <v>45.620075630000002</v>
      </c>
      <c r="G52">
        <v>26.93</v>
      </c>
      <c r="H52">
        <v>4.9875730000000003</v>
      </c>
      <c r="I52" s="24">
        <v>9.9</v>
      </c>
      <c r="J52">
        <v>9.1467199830000006</v>
      </c>
    </row>
    <row r="53" spans="2:10" x14ac:dyDescent="0.2">
      <c r="B53">
        <v>2010</v>
      </c>
      <c r="C53">
        <v>239.80938760000001</v>
      </c>
      <c r="D53">
        <v>2.8237000000000001</v>
      </c>
      <c r="E53">
        <v>49.817601760000002</v>
      </c>
      <c r="F53">
        <v>63.09952329</v>
      </c>
      <c r="G53">
        <v>23.154</v>
      </c>
      <c r="H53">
        <v>5.0767319999999998</v>
      </c>
      <c r="I53" s="24">
        <v>9.3000000000000007</v>
      </c>
      <c r="J53">
        <v>9.2196686870000004</v>
      </c>
    </row>
    <row r="54" spans="2:10" x14ac:dyDescent="0.2">
      <c r="B54">
        <v>2011</v>
      </c>
      <c r="C54">
        <v>279.35116870000002</v>
      </c>
      <c r="D54">
        <v>5.2477999999999998</v>
      </c>
      <c r="E54">
        <v>54.704086500000003</v>
      </c>
      <c r="F54">
        <v>76.980203529999997</v>
      </c>
      <c r="G54">
        <v>19.378</v>
      </c>
      <c r="H54">
        <v>5.1836880000000001</v>
      </c>
      <c r="I54" s="24">
        <v>9.5</v>
      </c>
      <c r="J54">
        <v>9.7267712619999998</v>
      </c>
    </row>
    <row r="55" spans="2:10" x14ac:dyDescent="0.2">
      <c r="B55">
        <v>2012</v>
      </c>
      <c r="C55">
        <v>295.08722089999998</v>
      </c>
      <c r="D55">
        <v>4.5755999999999997</v>
      </c>
      <c r="E55">
        <v>56.411298709999997</v>
      </c>
      <c r="F55">
        <v>71.488597260000006</v>
      </c>
      <c r="G55">
        <v>15.602</v>
      </c>
      <c r="H55">
        <v>5.3124370000000001</v>
      </c>
      <c r="I55" s="24">
        <v>10.1</v>
      </c>
      <c r="J55">
        <v>10.25525223</v>
      </c>
    </row>
    <row r="56" spans="2:10" x14ac:dyDescent="0.2">
      <c r="B56">
        <v>2013</v>
      </c>
      <c r="C56">
        <v>307.57636059999999</v>
      </c>
      <c r="D56">
        <v>2.3586</v>
      </c>
      <c r="E56">
        <v>54.251578360000003</v>
      </c>
      <c r="F56">
        <v>71.092623669999995</v>
      </c>
      <c r="G56">
        <v>11.826000000000001</v>
      </c>
      <c r="H56">
        <v>5.3991619999999996</v>
      </c>
      <c r="I56" s="24">
        <v>9.3000000000000007</v>
      </c>
      <c r="J56">
        <v>10.723924009999999</v>
      </c>
    </row>
    <row r="57" spans="2:10" x14ac:dyDescent="0.2">
      <c r="B57">
        <v>2014</v>
      </c>
      <c r="C57">
        <v>314.85115619999999</v>
      </c>
      <c r="D57">
        <v>1.0250999999999999</v>
      </c>
      <c r="E57">
        <v>56.672480470000004</v>
      </c>
      <c r="F57">
        <v>73.800331470000003</v>
      </c>
      <c r="G57">
        <v>10.406000000000001</v>
      </c>
      <c r="H57">
        <v>5.4697240000000003</v>
      </c>
      <c r="I57" s="24">
        <v>9.8000000000000007</v>
      </c>
      <c r="J57">
        <v>11.1285227</v>
      </c>
    </row>
    <row r="58" spans="2:10" x14ac:dyDescent="0.2">
      <c r="B58">
        <v>2015</v>
      </c>
      <c r="C58">
        <v>308.00414610000001</v>
      </c>
      <c r="D58">
        <v>-0.52259999999999995</v>
      </c>
      <c r="E58">
        <v>55.715885950000001</v>
      </c>
      <c r="F58">
        <v>84.078411410000001</v>
      </c>
      <c r="G58">
        <v>8.9849999999999994</v>
      </c>
      <c r="H58">
        <v>5.5350020000000004</v>
      </c>
      <c r="I58" s="24">
        <v>9.6999999999999993</v>
      </c>
      <c r="J58">
        <v>11.55154186</v>
      </c>
    </row>
    <row r="59" spans="2:10" x14ac:dyDescent="0.2">
      <c r="B59">
        <v>2016</v>
      </c>
      <c r="C59">
        <v>318.65233439999997</v>
      </c>
      <c r="D59">
        <v>-0.5323</v>
      </c>
      <c r="E59">
        <v>55.933116179999999</v>
      </c>
      <c r="F59">
        <v>83.608396670000005</v>
      </c>
      <c r="G59">
        <v>7.5650000000000004</v>
      </c>
      <c r="H59">
        <v>5.6072829999999998</v>
      </c>
      <c r="I59" s="24">
        <v>9.4</v>
      </c>
      <c r="J59">
        <v>12.53298579</v>
      </c>
    </row>
    <row r="60" spans="2:10" x14ac:dyDescent="0.2">
      <c r="B60">
        <v>2017</v>
      </c>
      <c r="C60">
        <v>341.86335000000003</v>
      </c>
      <c r="D60">
        <v>0.57630000000000003</v>
      </c>
      <c r="E60">
        <v>63.00948657</v>
      </c>
      <c r="F60">
        <v>86.827069300000005</v>
      </c>
      <c r="G60">
        <v>6.1440000000000001</v>
      </c>
      <c r="H60">
        <v>5.6122529999999999</v>
      </c>
      <c r="I60" s="24">
        <v>8.9</v>
      </c>
      <c r="J60">
        <v>13.7031835</v>
      </c>
    </row>
    <row r="61" spans="2:10" x14ac:dyDescent="0.2">
      <c r="B61">
        <v>2018</v>
      </c>
      <c r="C61">
        <v>373.21708189999998</v>
      </c>
      <c r="D61">
        <v>0.43859999999999999</v>
      </c>
      <c r="E61">
        <v>77.410587190000001</v>
      </c>
      <c r="F61">
        <v>106.09638200000001</v>
      </c>
      <c r="G61">
        <v>4.7240000000000002</v>
      </c>
      <c r="H61">
        <v>5.6386760000000002</v>
      </c>
      <c r="I61" s="24">
        <v>8.8000000000000007</v>
      </c>
      <c r="J61">
        <v>15.03229913</v>
      </c>
    </row>
    <row r="62" spans="2:10" x14ac:dyDescent="0.2">
      <c r="B62">
        <v>2019</v>
      </c>
      <c r="C62">
        <v>372.06252749999999</v>
      </c>
      <c r="D62">
        <v>0.56530000000000002</v>
      </c>
      <c r="E62">
        <v>73.677759859999995</v>
      </c>
      <c r="F62">
        <v>103.75392170000001</v>
      </c>
      <c r="G62">
        <v>4.6859999999999999</v>
      </c>
      <c r="H62">
        <v>5.7035689999999999</v>
      </c>
      <c r="I62">
        <v>8.8000000000000007</v>
      </c>
      <c r="J62">
        <v>16.463730349999999</v>
      </c>
    </row>
  </sheetData>
  <conditionalFormatting sqref="C4:C62">
    <cfRule type="cellIs" dxfId="32" priority="16" operator="equal">
      <formula>$N$8</formula>
    </cfRule>
    <cfRule type="cellIs" dxfId="31" priority="13" operator="equal">
      <formula>$N$9</formula>
    </cfRule>
  </conditionalFormatting>
  <conditionalFormatting sqref="D4:D62">
    <cfRule type="cellIs" dxfId="30" priority="15" operator="equal">
      <formula>$O$8</formula>
    </cfRule>
    <cfRule type="cellIs" dxfId="29" priority="14" operator="equal">
      <formula>$O$9</formula>
    </cfRule>
  </conditionalFormatting>
  <conditionalFormatting sqref="E4:E62">
    <cfRule type="cellIs" dxfId="28" priority="12" operator="equal">
      <formula>$P$8</formula>
    </cfRule>
    <cfRule type="cellIs" dxfId="27" priority="11" operator="equal">
      <formula>$P$9</formula>
    </cfRule>
  </conditionalFormatting>
  <conditionalFormatting sqref="F4:F62">
    <cfRule type="cellIs" dxfId="26" priority="10" operator="equal">
      <formula>$Q$8</formula>
    </cfRule>
    <cfRule type="cellIs" dxfId="25" priority="9" operator="equal">
      <formula>$Q$9</formula>
    </cfRule>
  </conditionalFormatting>
  <conditionalFormatting sqref="G4:G62">
    <cfRule type="cellIs" dxfId="24" priority="8" operator="equal">
      <formula>$R$8</formula>
    </cfRule>
    <cfRule type="cellIs" dxfId="23" priority="7" operator="equal">
      <formula>$R$9</formula>
    </cfRule>
  </conditionalFormatting>
  <conditionalFormatting sqref="H4:H62">
    <cfRule type="cellIs" dxfId="22" priority="6" operator="equal">
      <formula>$S$8</formula>
    </cfRule>
    <cfRule type="cellIs" dxfId="21" priority="5" operator="equal">
      <formula>$S$9</formula>
    </cfRule>
  </conditionalFormatting>
  <conditionalFormatting sqref="I4:I62">
    <cfRule type="cellIs" dxfId="20" priority="4" operator="equal">
      <formula>$T$8</formula>
    </cfRule>
    <cfRule type="cellIs" dxfId="19" priority="3" operator="equal">
      <formula>$T$9</formula>
    </cfRule>
  </conditionalFormatting>
  <conditionalFormatting sqref="J4:J62">
    <cfRule type="cellIs" dxfId="18" priority="2" operator="equal">
      <formula>$U$8</formula>
    </cfRule>
    <cfRule type="cellIs" dxfId="17" priority="1" operator="equal">
      <formula>$U$9</formula>
    </cfRule>
  </conditionalFormatting>
  <pageMargins left="0.7" right="0.7" top="0.75" bottom="0.75" header="0.3" footer="0.3"/>
  <pageSetup paperSize="9" orientation="portrait" horizontalDpi="0" verticalDpi="0"/>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E13CA-5851-A84E-97D8-BA71C0DE9B3F}">
  <sheetPr>
    <tabColor theme="9" tint="-0.249977111117893"/>
  </sheetPr>
  <dimension ref="A1:Q65"/>
  <sheetViews>
    <sheetView zoomScale="50" workbookViewId="0">
      <selection activeCell="S35" sqref="S35"/>
    </sheetView>
  </sheetViews>
  <sheetFormatPr baseColWidth="10" defaultRowHeight="16" x14ac:dyDescent="0.2"/>
  <cols>
    <col min="1" max="1" width="10.83203125" style="1"/>
    <col min="2" max="2" width="19.33203125" bestFit="1" customWidth="1"/>
    <col min="3" max="3" width="18" customWidth="1"/>
    <col min="8" max="8" width="16.83203125" bestFit="1" customWidth="1"/>
  </cols>
  <sheetData>
    <row r="1" spans="1:17" x14ac:dyDescent="0.2">
      <c r="C1" s="40" t="str">
        <f>B6</f>
        <v>GDP (Billions of US $)</v>
      </c>
      <c r="D1" s="40"/>
      <c r="E1" s="40" t="str">
        <f>D6</f>
        <v>Inflation rate(%)</v>
      </c>
      <c r="F1" s="40"/>
      <c r="G1" s="40" t="str">
        <f>F6</f>
        <v>Manufacturing Output (Billions of US $)</v>
      </c>
      <c r="H1" s="40"/>
      <c r="I1" s="40" t="str">
        <f>H6</f>
        <v>BOT (Billions of US $ )</v>
      </c>
      <c r="J1" s="40"/>
      <c r="K1" s="40" t="str">
        <f>J6</f>
        <v>Net Migration (per 1000 population)</v>
      </c>
      <c r="L1" s="40"/>
      <c r="M1" s="40" t="str">
        <f>L6</f>
        <v>Population (Millions)</v>
      </c>
      <c r="N1" s="40"/>
      <c r="O1" s="40" t="str">
        <f>N6</f>
        <v>Crude Birth Rate (per 1000 population)</v>
      </c>
      <c r="P1" s="40"/>
      <c r="Q1" s="40" t="str">
        <f>P6</f>
        <v>Age Dependency Ratio: Older Dependents to Working-Age Population for Singapore</v>
      </c>
    </row>
    <row r="2" spans="1:17" x14ac:dyDescent="0.2">
      <c r="B2" s="40" t="s">
        <v>144</v>
      </c>
      <c r="C2">
        <f>AVERAGE(B7:B65)</f>
        <v>92.647273257483036</v>
      </c>
      <c r="E2">
        <f>AVERAGE(D7:D65)</f>
        <v>2.5168474576271196</v>
      </c>
      <c r="G2">
        <f>AVERAGE(F7:F65)</f>
        <v>19.438048357457632</v>
      </c>
      <c r="I2">
        <f>AVERAGE(H7:H65)</f>
        <v>21.367745188445593</v>
      </c>
      <c r="K2">
        <f>AVERAGE(J7:J65)</f>
        <v>9.1574576271186476</v>
      </c>
      <c r="M2">
        <f>AVERAGE(L7:L65)</f>
        <v>3.3833616779661004</v>
      </c>
      <c r="O2">
        <f>AVERAGE(N7:N65)</f>
        <v>16.735593220338981</v>
      </c>
      <c r="Q2">
        <f>AVERAGE(P7:P65)</f>
        <v>8.0253390474915278</v>
      </c>
    </row>
    <row r="3" spans="1:17" x14ac:dyDescent="0.2">
      <c r="B3" s="40" t="s">
        <v>141</v>
      </c>
      <c r="C3">
        <f>STDEV(B7:B65)</f>
        <v>114.26311976100403</v>
      </c>
      <c r="E3">
        <f>STDEV(D7:D65)</f>
        <v>4.0478830717470737</v>
      </c>
      <c r="G3">
        <f>STDEV(F8:F66)</f>
        <v>22.163352619892351</v>
      </c>
      <c r="I3">
        <f>STDEV(H8:H66)</f>
        <v>31.344055293401432</v>
      </c>
      <c r="K3">
        <f>STDEV(J8:J66)</f>
        <v>7.8730883482367267</v>
      </c>
      <c r="M3">
        <f>STDEV(L8:L66)</f>
        <v>1.2610277879577114</v>
      </c>
      <c r="O3">
        <f>STDEV(N8:N66)</f>
        <v>6.3793564524747728</v>
      </c>
      <c r="Q3">
        <f>STDEV(P8:P66)</f>
        <v>2.4306129891485453</v>
      </c>
    </row>
    <row r="6" spans="1:17" x14ac:dyDescent="0.2">
      <c r="A6" s="51" t="s">
        <v>0</v>
      </c>
      <c r="B6" s="47" t="s">
        <v>132</v>
      </c>
      <c r="C6" t="s">
        <v>143</v>
      </c>
      <c r="D6" s="47" t="s">
        <v>133</v>
      </c>
      <c r="E6" t="s">
        <v>143</v>
      </c>
      <c r="F6" s="47" t="s">
        <v>134</v>
      </c>
      <c r="G6" t="s">
        <v>143</v>
      </c>
      <c r="H6" s="47" t="s">
        <v>40</v>
      </c>
      <c r="I6" t="s">
        <v>143</v>
      </c>
      <c r="J6" s="47" t="s">
        <v>39</v>
      </c>
      <c r="K6" t="s">
        <v>143</v>
      </c>
      <c r="L6" s="47" t="s">
        <v>135</v>
      </c>
      <c r="M6" t="s">
        <v>143</v>
      </c>
      <c r="N6" s="47" t="s">
        <v>136</v>
      </c>
      <c r="O6" t="s">
        <v>143</v>
      </c>
      <c r="P6" s="48" t="s">
        <v>137</v>
      </c>
      <c r="Q6" t="s">
        <v>143</v>
      </c>
    </row>
    <row r="7" spans="1:17" x14ac:dyDescent="0.2">
      <c r="A7" s="52">
        <v>1961</v>
      </c>
      <c r="B7" s="43">
        <v>0.76463478370000004</v>
      </c>
      <c r="C7">
        <f t="shared" ref="C7:C38" si="0">_xlfn.NORM.DIST(B7,$C$2,$C$3,FALSE)</f>
        <v>2.5269137580569306E-3</v>
      </c>
      <c r="D7" s="43">
        <v>0.4</v>
      </c>
      <c r="E7">
        <f>_xlfn.NORM.DIST(D7,$E$2,$E$3,FALSE)</f>
        <v>8.5960117903299327E-2</v>
      </c>
      <c r="F7" s="43">
        <v>7.8759963000000002E-2</v>
      </c>
      <c r="G7">
        <f>_xlfn.NORM.DIST(F7,$G$2,$G$3,FALSE)</f>
        <v>1.2291294506806121E-2</v>
      </c>
      <c r="H7" s="43">
        <v>-0.1112962237</v>
      </c>
      <c r="I7">
        <f>_xlfn.NORM.DIST(H7,$I$2,$I$3,FALSE)</f>
        <v>1.0064323123451093E-2</v>
      </c>
      <c r="J7" s="43">
        <v>3.734</v>
      </c>
      <c r="K7">
        <f>_xlfn.NORM.DIST(J7,$K$2,$K$3,FALSE)</f>
        <v>3.996891856789337E-2</v>
      </c>
      <c r="L7" s="43">
        <v>1.7023999999999999</v>
      </c>
      <c r="M7">
        <f>_xlfn.NORM.DIST(L7,$M$2,$M$3,FALSE)</f>
        <v>0.1301168446509762</v>
      </c>
      <c r="N7" s="49">
        <v>35.200000000000003</v>
      </c>
      <c r="O7">
        <f>_xlfn.NORM.DIST(N7,$O$2,$O$3,FALSE)</f>
        <v>9.4835629741475951E-4</v>
      </c>
      <c r="P7" s="45">
        <v>3.9690503189999999</v>
      </c>
      <c r="Q7">
        <f>_xlfn.NORM.DIST(P7,$Q$2,$Q$3,FALSE)</f>
        <v>4.0779128655050158E-2</v>
      </c>
    </row>
    <row r="8" spans="1:17" x14ac:dyDescent="0.2">
      <c r="A8" s="52">
        <v>1962</v>
      </c>
      <c r="B8" s="44">
        <v>0.82624461000000005</v>
      </c>
      <c r="C8">
        <f t="shared" si="0"/>
        <v>2.5280092525591605E-3</v>
      </c>
      <c r="D8" s="44">
        <v>0.41959999999999997</v>
      </c>
      <c r="E8">
        <f t="shared" ref="E8:E65" si="1">_xlfn.NORM.DIST(D8,$E$2,$E$3,FALSE)</f>
        <v>8.6177047541907206E-2</v>
      </c>
      <c r="F8" s="44">
        <v>8.8658043000000006E-2</v>
      </c>
      <c r="G8">
        <f t="shared" ref="G8:G65" si="2">_xlfn.NORM.DIST(F8,$G$2,$G$3,FALSE)</f>
        <v>1.2296088977988779E-2</v>
      </c>
      <c r="H8" s="44">
        <v>-8.5946687569999999E-2</v>
      </c>
      <c r="I8">
        <f t="shared" ref="I8:I65" si="3">_xlfn.NORM.DIST(H8,$I$2,$I$3,FALSE)</f>
        <v>1.0069899126997697E-2</v>
      </c>
      <c r="J8" s="44">
        <v>1.891</v>
      </c>
      <c r="K8">
        <f t="shared" ref="K8:K65" si="4">_xlfn.NORM.DIST(J8,$K$2,$K$3,FALSE)</f>
        <v>3.3097212843204597E-2</v>
      </c>
      <c r="L8" s="44">
        <v>1.7502</v>
      </c>
      <c r="M8">
        <f t="shared" ref="M8:M65" si="5">_xlfn.NORM.DIST(L8,$M$2,$M$3,FALSE)</f>
        <v>0.13676210188320256</v>
      </c>
      <c r="N8" s="50">
        <v>33.700000000000003</v>
      </c>
      <c r="O8">
        <f t="shared" ref="O8:O65" si="6">_xlfn.NORM.DIST(N8,$O$2,$O$3,FALSE)</f>
        <v>1.8219388754692459E-3</v>
      </c>
      <c r="P8" s="46">
        <v>4.2173749430000003</v>
      </c>
      <c r="Q8">
        <f t="shared" ref="Q8:Q65" si="7">_xlfn.NORM.DIST(P8,$Q$2,$Q$3,FALSE)</f>
        <v>4.8108006516722313E-2</v>
      </c>
    </row>
    <row r="9" spans="1:17" x14ac:dyDescent="0.2">
      <c r="A9" s="52">
        <v>1963</v>
      </c>
      <c r="B9" s="43">
        <v>0.9176140076</v>
      </c>
      <c r="C9">
        <f t="shared" si="0"/>
        <v>2.5296334273299807E-3</v>
      </c>
      <c r="D9" s="43">
        <v>2.2052</v>
      </c>
      <c r="E9">
        <f t="shared" si="1"/>
        <v>9.8264119634850558E-2</v>
      </c>
      <c r="F9" s="43">
        <v>0.107310858</v>
      </c>
      <c r="G9">
        <f t="shared" si="2"/>
        <v>1.2305122515552408E-2</v>
      </c>
      <c r="H9" s="43">
        <v>-0.13373840319999999</v>
      </c>
      <c r="I9">
        <f t="shared" si="3"/>
        <v>1.0059383721599756E-2</v>
      </c>
      <c r="J9" s="43">
        <v>4.9000000000000002E-2</v>
      </c>
      <c r="K9">
        <f t="shared" si="4"/>
        <v>2.5949323167991697E-2</v>
      </c>
      <c r="L9" s="43">
        <v>1.7949999999999999</v>
      </c>
      <c r="M9">
        <f t="shared" si="5"/>
        <v>0.14311127339887053</v>
      </c>
      <c r="N9" s="49">
        <v>33.200000000000003</v>
      </c>
      <c r="O9">
        <f t="shared" si="6"/>
        <v>2.2372717905467915E-3</v>
      </c>
      <c r="P9" s="45">
        <v>4.4628468830000001</v>
      </c>
      <c r="Q9">
        <f t="shared" si="7"/>
        <v>5.6068242511679516E-2</v>
      </c>
    </row>
    <row r="10" spans="1:17" x14ac:dyDescent="0.2">
      <c r="A10" s="52">
        <v>1964</v>
      </c>
      <c r="B10" s="44">
        <v>0.89415915329999995</v>
      </c>
      <c r="C10">
        <f t="shared" si="0"/>
        <v>2.5292165505665441E-3</v>
      </c>
      <c r="D10" s="44">
        <v>1.7261</v>
      </c>
      <c r="E10">
        <f t="shared" si="1"/>
        <v>9.6693115170945351E-2</v>
      </c>
      <c r="F10" s="44">
        <v>0.114562917</v>
      </c>
      <c r="G10">
        <f t="shared" si="2"/>
        <v>1.2308634117421143E-2</v>
      </c>
      <c r="H10" s="44">
        <v>-9.7118776949999999E-2</v>
      </c>
      <c r="I10">
        <f t="shared" si="3"/>
        <v>1.0067442092424061E-2</v>
      </c>
      <c r="J10" s="44">
        <v>3.2000000000000001E-2</v>
      </c>
      <c r="K10">
        <f t="shared" si="4"/>
        <v>2.5884520661859079E-2</v>
      </c>
      <c r="L10" s="44">
        <v>1.8415999999999999</v>
      </c>
      <c r="M10">
        <f t="shared" si="5"/>
        <v>0.14982771312793502</v>
      </c>
      <c r="N10" s="50">
        <v>31.6</v>
      </c>
      <c r="O10">
        <f t="shared" si="6"/>
        <v>4.1417343221299184E-3</v>
      </c>
      <c r="P10" s="46">
        <v>4.6997948970000003</v>
      </c>
      <c r="Q10">
        <f t="shared" si="7"/>
        <v>6.4373316297224231E-2</v>
      </c>
    </row>
    <row r="11" spans="1:17" x14ac:dyDescent="0.2">
      <c r="A11" s="52">
        <v>1965</v>
      </c>
      <c r="B11" s="43">
        <v>0.97465046389999999</v>
      </c>
      <c r="C11">
        <f t="shared" si="0"/>
        <v>2.5306470112303522E-3</v>
      </c>
      <c r="D11" s="43">
        <v>0.17860000000000001</v>
      </c>
      <c r="E11">
        <f t="shared" si="1"/>
        <v>8.3411374020496087E-2</v>
      </c>
      <c r="F11" s="43">
        <v>0.13194172200000001</v>
      </c>
      <c r="G11">
        <f t="shared" si="2"/>
        <v>1.2317048018099868E-2</v>
      </c>
      <c r="H11" s="43">
        <v>-0.10786619629999999</v>
      </c>
      <c r="I11">
        <f t="shared" si="3"/>
        <v>1.0065077812922795E-2</v>
      </c>
      <c r="J11" s="43">
        <v>1.4999999999999999E-2</v>
      </c>
      <c r="K11">
        <f t="shared" si="4"/>
        <v>2.5819759603389662E-2</v>
      </c>
      <c r="L11" s="43">
        <v>1.8869</v>
      </c>
      <c r="M11">
        <f t="shared" si="5"/>
        <v>0.15645386993219221</v>
      </c>
      <c r="N11" s="49">
        <v>29.5</v>
      </c>
      <c r="O11">
        <f t="shared" si="6"/>
        <v>8.448289804980396E-3</v>
      </c>
      <c r="P11" s="45">
        <v>4.9323890390000003</v>
      </c>
      <c r="Q11">
        <f t="shared" si="7"/>
        <v>7.3042960244605784E-2</v>
      </c>
    </row>
    <row r="12" spans="1:17" x14ac:dyDescent="0.2">
      <c r="A12" s="52">
        <v>1966</v>
      </c>
      <c r="B12" s="44">
        <v>1.0964327709999999</v>
      </c>
      <c r="C12">
        <f t="shared" si="0"/>
        <v>2.5328104284204249E-3</v>
      </c>
      <c r="D12" s="44">
        <v>2.0057999999999998</v>
      </c>
      <c r="E12">
        <f t="shared" si="1"/>
        <v>9.7773453067175928E-2</v>
      </c>
      <c r="F12" s="44">
        <v>0.15451456899999999</v>
      </c>
      <c r="G12">
        <f t="shared" si="2"/>
        <v>1.2327973870919417E-2</v>
      </c>
      <c r="H12" s="44">
        <v>-7.9184633480000002E-2</v>
      </c>
      <c r="I12">
        <f t="shared" si="3"/>
        <v>1.007138594921134E-2</v>
      </c>
      <c r="J12" s="44">
        <v>-3.0000000000000001E-3</v>
      </c>
      <c r="K12">
        <f t="shared" si="4"/>
        <v>2.5751234802411583E-2</v>
      </c>
      <c r="L12" s="44">
        <v>1.9343999999999999</v>
      </c>
      <c r="M12">
        <f t="shared" si="5"/>
        <v>0.1634900320787912</v>
      </c>
      <c r="N12" s="50">
        <v>28.3</v>
      </c>
      <c r="O12">
        <f t="shared" si="6"/>
        <v>1.2093321374209152E-2</v>
      </c>
      <c r="P12" s="46">
        <v>5.0920384109999999</v>
      </c>
      <c r="Q12">
        <f t="shared" si="7"/>
        <v>7.9239255770586561E-2</v>
      </c>
    </row>
    <row r="13" spans="1:17" x14ac:dyDescent="0.2">
      <c r="A13" s="52">
        <v>1967</v>
      </c>
      <c r="B13" s="43">
        <v>1.238043904</v>
      </c>
      <c r="C13">
        <f t="shared" si="0"/>
        <v>2.5353248015518881E-3</v>
      </c>
      <c r="D13" s="43">
        <v>3.3428</v>
      </c>
      <c r="E13">
        <f t="shared" si="1"/>
        <v>9.6525324664377424E-2</v>
      </c>
      <c r="F13" s="43">
        <v>0.17894943199999999</v>
      </c>
      <c r="G13">
        <f t="shared" si="2"/>
        <v>1.233979748544326E-2</v>
      </c>
      <c r="H13" s="43">
        <v>-9.0977394490000002E-2</v>
      </c>
      <c r="I13">
        <f t="shared" si="3"/>
        <v>1.0068792827118107E-2</v>
      </c>
      <c r="J13" s="43">
        <v>-0.02</v>
      </c>
      <c r="K13">
        <f t="shared" si="4"/>
        <v>2.5686560647910837E-2</v>
      </c>
      <c r="L13" s="43">
        <v>1.9776</v>
      </c>
      <c r="M13">
        <f t="shared" si="5"/>
        <v>0.16995411859758686</v>
      </c>
      <c r="N13" s="49">
        <v>25.6</v>
      </c>
      <c r="O13">
        <f t="shared" si="6"/>
        <v>2.381536632196652E-2</v>
      </c>
      <c r="P13" s="45">
        <v>5.2586077280000003</v>
      </c>
      <c r="Q13">
        <f t="shared" si="7"/>
        <v>8.5869303731615235E-2</v>
      </c>
    </row>
    <row r="14" spans="1:17" x14ac:dyDescent="0.2">
      <c r="A14" s="52">
        <v>1968</v>
      </c>
      <c r="B14" s="44">
        <v>1.4257154059999999</v>
      </c>
      <c r="C14">
        <f t="shared" si="0"/>
        <v>2.5386548368129527E-3</v>
      </c>
      <c r="D14" s="44">
        <v>0.65539999999999998</v>
      </c>
      <c r="E14">
        <f t="shared" si="1"/>
        <v>8.8667060247243287E-2</v>
      </c>
      <c r="F14" s="44">
        <v>0.21537305600000001</v>
      </c>
      <c r="G14">
        <f t="shared" si="2"/>
        <v>1.2357415428820471E-2</v>
      </c>
      <c r="H14" s="44">
        <v>-7.8139291779999995E-2</v>
      </c>
      <c r="I14">
        <f t="shared" si="3"/>
        <v>1.0071615773882065E-2</v>
      </c>
      <c r="J14" s="44">
        <v>-3.6999999999999998E-2</v>
      </c>
      <c r="K14">
        <f t="shared" si="4"/>
        <v>2.5621929462939463E-2</v>
      </c>
      <c r="L14" s="44">
        <v>2.012</v>
      </c>
      <c r="M14">
        <f t="shared" si="5"/>
        <v>0.17513668700828872</v>
      </c>
      <c r="N14" s="50">
        <v>23.5</v>
      </c>
      <c r="O14">
        <f t="shared" si="6"/>
        <v>3.5643582840355681E-2</v>
      </c>
      <c r="P14" s="46">
        <v>5.4270890869999997</v>
      </c>
      <c r="Q14">
        <f t="shared" si="7"/>
        <v>9.2696052610207899E-2</v>
      </c>
    </row>
    <row r="15" spans="1:17" x14ac:dyDescent="0.2">
      <c r="A15" s="52">
        <v>1969</v>
      </c>
      <c r="B15" s="43">
        <v>1.6599046129999999</v>
      </c>
      <c r="C15">
        <f t="shared" si="0"/>
        <v>2.5428067946350109E-3</v>
      </c>
      <c r="D15" s="43">
        <v>-0.27310000000000001</v>
      </c>
      <c r="E15">
        <f t="shared" si="1"/>
        <v>7.7718975700753715E-2</v>
      </c>
      <c r="F15" s="43">
        <v>0.26848948099999997</v>
      </c>
      <c r="G15">
        <f t="shared" si="2"/>
        <v>1.2383092753911178E-2</v>
      </c>
      <c r="H15" s="43">
        <v>-0.15680125440000001</v>
      </c>
      <c r="I15">
        <f t="shared" si="3"/>
        <v>1.0054304868812614E-2</v>
      </c>
      <c r="J15" s="43">
        <v>7.9000000000000001E-2</v>
      </c>
      <c r="K15">
        <f t="shared" si="4"/>
        <v>2.6063780105554511E-2</v>
      </c>
      <c r="L15" s="43">
        <v>2.0425</v>
      </c>
      <c r="M15">
        <f t="shared" si="5"/>
        <v>0.17975181156866538</v>
      </c>
      <c r="N15" s="49">
        <v>21.8</v>
      </c>
      <c r="O15">
        <f t="shared" si="6"/>
        <v>4.5633010337771236E-2</v>
      </c>
      <c r="P15" s="45">
        <v>5.5915066940000004</v>
      </c>
      <c r="Q15">
        <f t="shared" si="7"/>
        <v>9.9419460779916632E-2</v>
      </c>
    </row>
    <row r="16" spans="1:17" x14ac:dyDescent="0.2">
      <c r="A16" s="52">
        <v>1970</v>
      </c>
      <c r="B16" s="44">
        <v>1.9205866979999999</v>
      </c>
      <c r="C16">
        <f t="shared" si="0"/>
        <v>2.5474238480801652E-3</v>
      </c>
      <c r="D16" s="44">
        <v>0.46339999999999998</v>
      </c>
      <c r="E16">
        <f t="shared" si="1"/>
        <v>8.6656456157624961E-2</v>
      </c>
      <c r="F16" s="44">
        <v>0.33522801499999999</v>
      </c>
      <c r="G16">
        <f t="shared" si="2"/>
        <v>1.2415329784483288E-2</v>
      </c>
      <c r="H16" s="44">
        <v>-0.3650202535</v>
      </c>
      <c r="I16">
        <f t="shared" si="3"/>
        <v>1.0008321947794808E-2</v>
      </c>
      <c r="J16" s="44">
        <v>0.19500000000000001</v>
      </c>
      <c r="K16">
        <f t="shared" si="4"/>
        <v>2.650749552045267E-2</v>
      </c>
      <c r="L16" s="44">
        <v>2.0745070000000001</v>
      </c>
      <c r="M16">
        <f t="shared" si="5"/>
        <v>0.1846096351056172</v>
      </c>
      <c r="N16" s="50">
        <v>22.1</v>
      </c>
      <c r="O16">
        <f t="shared" si="6"/>
        <v>4.3912206560517281E-2</v>
      </c>
      <c r="P16" s="46">
        <v>5.7507372739999996</v>
      </c>
      <c r="Q16">
        <f t="shared" si="7"/>
        <v>0.10593220328212459</v>
      </c>
    </row>
    <row r="17" spans="1:17" x14ac:dyDescent="0.2">
      <c r="A17" s="52">
        <v>1971</v>
      </c>
      <c r="B17" s="43">
        <v>2.2637854439999998</v>
      </c>
      <c r="C17">
        <f t="shared" si="0"/>
        <v>2.5534949090733894E-3</v>
      </c>
      <c r="D17" s="43">
        <v>1.7609999999999999</v>
      </c>
      <c r="E17">
        <f t="shared" si="1"/>
        <v>9.6852508210628643E-2</v>
      </c>
      <c r="F17" s="43">
        <v>0.421011368</v>
      </c>
      <c r="G17">
        <f t="shared" si="2"/>
        <v>1.2456723519881181E-2</v>
      </c>
      <c r="H17" s="43">
        <v>-0.46112635569999999</v>
      </c>
      <c r="I17">
        <f t="shared" si="3"/>
        <v>9.9870202866446569E-3</v>
      </c>
      <c r="J17" s="43">
        <v>0.311</v>
      </c>
      <c r="K17">
        <f t="shared" si="4"/>
        <v>2.6952913189073013E-2</v>
      </c>
      <c r="L17" s="43">
        <v>2.1128999999999998</v>
      </c>
      <c r="M17">
        <f t="shared" si="5"/>
        <v>0.19044826010163154</v>
      </c>
      <c r="N17" s="49">
        <v>22.3</v>
      </c>
      <c r="O17">
        <f t="shared" si="6"/>
        <v>4.2748653537902095E-2</v>
      </c>
      <c r="P17" s="45">
        <v>5.9023653310000004</v>
      </c>
      <c r="Q17">
        <f t="shared" si="7"/>
        <v>0.11208214638231347</v>
      </c>
    </row>
    <row r="18" spans="1:17" x14ac:dyDescent="0.2">
      <c r="A18" s="52">
        <v>1972</v>
      </c>
      <c r="B18" s="44">
        <v>2.7214409810000002</v>
      </c>
      <c r="C18">
        <f t="shared" si="0"/>
        <v>2.5615772311355089E-3</v>
      </c>
      <c r="D18" s="44">
        <v>2.0808</v>
      </c>
      <c r="E18">
        <f t="shared" si="1"/>
        <v>9.7985611632863248E-2</v>
      </c>
      <c r="F18" s="44">
        <v>0.54889041900000002</v>
      </c>
      <c r="G18">
        <f t="shared" si="2"/>
        <v>1.2518338226107395E-2</v>
      </c>
      <c r="H18" s="44">
        <v>-0.42386993150000002</v>
      </c>
      <c r="I18">
        <f t="shared" si="3"/>
        <v>9.9952838403763195E-3</v>
      </c>
      <c r="J18" s="44">
        <v>0.42699999999999999</v>
      </c>
      <c r="K18">
        <f t="shared" si="4"/>
        <v>2.7399866726395578E-2</v>
      </c>
      <c r="L18" s="44">
        <v>2.1524000000000001</v>
      </c>
      <c r="M18">
        <f t="shared" si="5"/>
        <v>0.19645786144324376</v>
      </c>
      <c r="N18" s="50">
        <v>23.1</v>
      </c>
      <c r="O18">
        <f t="shared" si="6"/>
        <v>3.8019159211652914E-2</v>
      </c>
      <c r="P18" s="46">
        <v>6.0453455180000004</v>
      </c>
      <c r="Q18">
        <f t="shared" si="7"/>
        <v>0.11778739426452177</v>
      </c>
    </row>
    <row r="19" spans="1:17" x14ac:dyDescent="0.2">
      <c r="A19" s="52">
        <v>1973</v>
      </c>
      <c r="B19" s="43">
        <v>3.6962133330000002</v>
      </c>
      <c r="C19">
        <f t="shared" si="0"/>
        <v>2.5787394548639027E-3</v>
      </c>
      <c r="D19" s="43">
        <v>19.636700000000001</v>
      </c>
      <c r="E19">
        <f t="shared" si="1"/>
        <v>1.2867976223033577E-5</v>
      </c>
      <c r="F19" s="43">
        <v>0.78716444399999996</v>
      </c>
      <c r="G19">
        <f t="shared" si="2"/>
        <v>1.2632835674877715E-2</v>
      </c>
      <c r="H19" s="43">
        <v>-0.33472000000000002</v>
      </c>
      <c r="I19">
        <f t="shared" si="3"/>
        <v>1.0015027811930859E-2</v>
      </c>
      <c r="J19" s="43">
        <v>0.54300000000000004</v>
      </c>
      <c r="K19">
        <f t="shared" si="4"/>
        <v>2.784818596164023E-2</v>
      </c>
      <c r="L19" s="43">
        <v>2.1930000000000001</v>
      </c>
      <c r="M19">
        <f t="shared" si="5"/>
        <v>0.202625206477211</v>
      </c>
      <c r="N19" s="49">
        <v>22</v>
      </c>
      <c r="O19">
        <f t="shared" si="6"/>
        <v>4.4489404894711107E-2</v>
      </c>
      <c r="P19" s="45">
        <v>6.1923823249999996</v>
      </c>
      <c r="Q19">
        <f t="shared" si="7"/>
        <v>0.12351098425651164</v>
      </c>
    </row>
    <row r="20" spans="1:17" x14ac:dyDescent="0.2">
      <c r="A20" s="52">
        <v>1974</v>
      </c>
      <c r="B20" s="44">
        <v>5.2215349560000002</v>
      </c>
      <c r="C20">
        <f t="shared" si="0"/>
        <v>2.6054453641387119E-3</v>
      </c>
      <c r="D20" s="44">
        <v>22.368400000000001</v>
      </c>
      <c r="E20">
        <f t="shared" si="1"/>
        <v>5.9030305188755949E-7</v>
      </c>
      <c r="F20" s="44">
        <v>1.1486530479999999</v>
      </c>
      <c r="G20">
        <f t="shared" si="2"/>
        <v>1.2805717605336431E-2</v>
      </c>
      <c r="H20" s="44">
        <v>-0.78436558960000002</v>
      </c>
      <c r="I20">
        <f t="shared" si="3"/>
        <v>9.9150232848544441E-3</v>
      </c>
      <c r="J20" s="44">
        <v>0.67900000000000005</v>
      </c>
      <c r="K20">
        <f t="shared" si="4"/>
        <v>2.8375306454340186E-2</v>
      </c>
      <c r="L20" s="44">
        <v>2.2298</v>
      </c>
      <c r="M20">
        <f t="shared" si="5"/>
        <v>0.2081958841661401</v>
      </c>
      <c r="N20" s="50">
        <v>19.399999999999999</v>
      </c>
      <c r="O20">
        <f t="shared" si="6"/>
        <v>5.7313103121301841E-2</v>
      </c>
      <c r="P20" s="46">
        <v>6.350505171</v>
      </c>
      <c r="Q20">
        <f t="shared" si="7"/>
        <v>0.12944714373371652</v>
      </c>
    </row>
    <row r="21" spans="1:17" x14ac:dyDescent="0.2">
      <c r="A21" s="52">
        <v>1975</v>
      </c>
      <c r="B21" s="43">
        <v>5.6336739299999996</v>
      </c>
      <c r="C21">
        <f t="shared" si="0"/>
        <v>2.6126286960283058E-3</v>
      </c>
      <c r="D21" s="43">
        <v>2.5365000000000002</v>
      </c>
      <c r="E21">
        <f t="shared" si="1"/>
        <v>9.8554620176862423E-2</v>
      </c>
      <c r="F21" s="43">
        <v>1.207681891</v>
      </c>
      <c r="G21">
        <f t="shared" si="2"/>
        <v>1.2833847738457341E-2</v>
      </c>
      <c r="H21" s="43">
        <v>-0.52546267800000002</v>
      </c>
      <c r="I21">
        <f t="shared" si="3"/>
        <v>9.9727332624686225E-3</v>
      </c>
      <c r="J21" s="43">
        <v>0.81499999999999995</v>
      </c>
      <c r="K21">
        <f t="shared" si="4"/>
        <v>2.8903778522604218E-2</v>
      </c>
      <c r="L21" s="43">
        <v>2.2625999999999999</v>
      </c>
      <c r="M21">
        <f t="shared" si="5"/>
        <v>0.21313696731390544</v>
      </c>
      <c r="N21" s="49">
        <v>17.7</v>
      </c>
      <c r="O21">
        <f t="shared" si="6"/>
        <v>6.1825902031097717E-2</v>
      </c>
      <c r="P21" s="45">
        <v>6.5174013320000004</v>
      </c>
      <c r="Q21">
        <f t="shared" si="7"/>
        <v>0.13539939653069266</v>
      </c>
    </row>
    <row r="22" spans="1:17" x14ac:dyDescent="0.2">
      <c r="A22" s="52">
        <v>1976</v>
      </c>
      <c r="B22" s="44">
        <v>6.3270779739999998</v>
      </c>
      <c r="C22">
        <f t="shared" si="0"/>
        <v>2.6246819702642672E-3</v>
      </c>
      <c r="D22" s="44">
        <v>-1.8419000000000001</v>
      </c>
      <c r="E22">
        <f t="shared" si="1"/>
        <v>5.5195258171196575E-2</v>
      </c>
      <c r="F22" s="44">
        <v>1.397166111</v>
      </c>
      <c r="G22">
        <f t="shared" si="2"/>
        <v>1.2923944986274194E-2</v>
      </c>
      <c r="H22" s="44">
        <v>-0.4389997048</v>
      </c>
      <c r="I22">
        <f t="shared" si="3"/>
        <v>9.9919289027981494E-3</v>
      </c>
      <c r="J22" s="44">
        <v>0.95</v>
      </c>
      <c r="K22">
        <f t="shared" si="4"/>
        <v>2.9429412317637554E-2</v>
      </c>
      <c r="L22" s="44">
        <v>2.2932999999999999</v>
      </c>
      <c r="M22">
        <f t="shared" si="5"/>
        <v>0.21773438810131054</v>
      </c>
      <c r="N22" s="50">
        <v>18.7</v>
      </c>
      <c r="O22">
        <f t="shared" si="6"/>
        <v>5.9640717670051031E-2</v>
      </c>
      <c r="P22" s="46">
        <v>6.6349555489999998</v>
      </c>
      <c r="Q22">
        <f t="shared" si="7"/>
        <v>0.13936050162281605</v>
      </c>
    </row>
    <row r="23" spans="1:17" x14ac:dyDescent="0.2">
      <c r="A23" s="52">
        <v>1977</v>
      </c>
      <c r="B23" s="43">
        <v>6.6185850740000003</v>
      </c>
      <c r="C23">
        <f t="shared" si="0"/>
        <v>2.6297368405633586E-3</v>
      </c>
      <c r="D23" s="43">
        <v>3.1640000000000001</v>
      </c>
      <c r="E23">
        <f t="shared" si="1"/>
        <v>9.7304262981391165E-2</v>
      </c>
      <c r="F23" s="43">
        <v>1.495588473</v>
      </c>
      <c r="G23">
        <f t="shared" si="2"/>
        <v>1.2970618715832254E-2</v>
      </c>
      <c r="H23" s="43">
        <v>-9.7013113159999997E-2</v>
      </c>
      <c r="I23">
        <f t="shared" si="3"/>
        <v>1.0067465333837032E-2</v>
      </c>
      <c r="J23" s="43">
        <v>1.0860000000000001</v>
      </c>
      <c r="K23">
        <f t="shared" si="4"/>
        <v>2.9959697390630292E-2</v>
      </c>
      <c r="L23" s="43">
        <v>2.3252999999999999</v>
      </c>
      <c r="M23">
        <f t="shared" si="5"/>
        <v>0.22249166826443656</v>
      </c>
      <c r="N23" s="49">
        <v>16.5</v>
      </c>
      <c r="O23">
        <f t="shared" si="6"/>
        <v>6.2493814873035632E-2</v>
      </c>
      <c r="P23" s="45">
        <v>6.737297925</v>
      </c>
      <c r="Q23">
        <f t="shared" si="7"/>
        <v>0.14263134979277042</v>
      </c>
    </row>
    <row r="24" spans="1:17" x14ac:dyDescent="0.2">
      <c r="A24" s="52">
        <v>1978</v>
      </c>
      <c r="B24" s="44">
        <v>7.5171763550000001</v>
      </c>
      <c r="C24">
        <f t="shared" si="0"/>
        <v>2.6452718374973968E-3</v>
      </c>
      <c r="D24" s="44">
        <v>4.8724999999999996</v>
      </c>
      <c r="E24">
        <f t="shared" si="1"/>
        <v>8.3203687600919798E-2</v>
      </c>
      <c r="F24" s="44">
        <v>1.7542018530000001</v>
      </c>
      <c r="G24">
        <f t="shared" si="2"/>
        <v>1.3092832339799224E-2</v>
      </c>
      <c r="H24" s="44">
        <v>-0.28002787569999998</v>
      </c>
      <c r="I24">
        <f t="shared" si="3"/>
        <v>1.0027119588650095E-2</v>
      </c>
      <c r="J24" s="44">
        <v>1.222</v>
      </c>
      <c r="K24">
        <f t="shared" si="4"/>
        <v>3.0490438138593728E-2</v>
      </c>
      <c r="L24" s="44">
        <v>2.3536000000000001</v>
      </c>
      <c r="M24">
        <f t="shared" si="5"/>
        <v>0.22666377158676385</v>
      </c>
      <c r="N24" s="50">
        <v>16.8</v>
      </c>
      <c r="O24">
        <f t="shared" si="6"/>
        <v>6.2533258872015593E-2</v>
      </c>
      <c r="P24" s="46">
        <v>6.820147092</v>
      </c>
      <c r="Q24">
        <f t="shared" si="7"/>
        <v>0.14514674412108788</v>
      </c>
    </row>
    <row r="25" spans="1:17" x14ac:dyDescent="0.2">
      <c r="A25" s="52">
        <v>1979</v>
      </c>
      <c r="B25" s="43">
        <v>9.2969217240000006</v>
      </c>
      <c r="C25">
        <f t="shared" si="0"/>
        <v>2.6758232633229992E-3</v>
      </c>
      <c r="D25" s="43">
        <v>4.0765000000000002</v>
      </c>
      <c r="E25">
        <f t="shared" si="1"/>
        <v>9.1505067251474614E-2</v>
      </c>
      <c r="F25" s="43">
        <v>2.3475373789999998</v>
      </c>
      <c r="G25">
        <f t="shared" si="2"/>
        <v>1.3370714490458674E-2</v>
      </c>
      <c r="H25" s="43">
        <v>-0.52581354440000005</v>
      </c>
      <c r="I25">
        <f t="shared" si="3"/>
        <v>9.9726552872147697E-3</v>
      </c>
      <c r="J25" s="43">
        <v>3.1320000000000001</v>
      </c>
      <c r="K25">
        <f t="shared" si="4"/>
        <v>3.7807462174248692E-2</v>
      </c>
      <c r="L25" s="43">
        <v>2.3835000000000002</v>
      </c>
      <c r="M25">
        <f t="shared" si="5"/>
        <v>0.2310303320294875</v>
      </c>
      <c r="N25" s="49">
        <v>17.100000000000001</v>
      </c>
      <c r="O25">
        <f t="shared" si="6"/>
        <v>6.2434500498953618E-2</v>
      </c>
      <c r="P25" s="45">
        <v>6.8818367670000002</v>
      </c>
      <c r="Q25">
        <f t="shared" si="7"/>
        <v>0.14693755661956312</v>
      </c>
    </row>
    <row r="26" spans="1:17" x14ac:dyDescent="0.2">
      <c r="A26" s="52">
        <v>1980</v>
      </c>
      <c r="B26" s="44">
        <v>11.89625678</v>
      </c>
      <c r="C26">
        <f t="shared" si="0"/>
        <v>2.7198931340303273E-3</v>
      </c>
      <c r="D26" s="44">
        <v>8.5268999999999995</v>
      </c>
      <c r="E26">
        <f t="shared" si="1"/>
        <v>3.2733426345444079E-2</v>
      </c>
      <c r="F26" s="44">
        <v>3.1556148259999999</v>
      </c>
      <c r="G26">
        <f t="shared" si="2"/>
        <v>1.3742828143739561E-2</v>
      </c>
      <c r="H26" s="44">
        <v>-0.82373769890000004</v>
      </c>
      <c r="I26">
        <f t="shared" si="3"/>
        <v>9.9062172578968759E-3</v>
      </c>
      <c r="J26" s="44">
        <v>5.0419999999999998</v>
      </c>
      <c r="K26">
        <f t="shared" si="4"/>
        <v>4.4200928329356751E-2</v>
      </c>
      <c r="L26" s="44">
        <v>2.413945</v>
      </c>
      <c r="M26">
        <f t="shared" si="5"/>
        <v>0.23542688936230827</v>
      </c>
      <c r="N26" s="50">
        <v>17.600000000000001</v>
      </c>
      <c r="O26">
        <f t="shared" si="6"/>
        <v>6.1964975459713266E-2</v>
      </c>
      <c r="P26" s="46">
        <v>6.9261709109999998</v>
      </c>
      <c r="Q26">
        <f t="shared" si="7"/>
        <v>0.14817921892281505</v>
      </c>
    </row>
    <row r="27" spans="1:17" x14ac:dyDescent="0.2">
      <c r="A27" s="52">
        <v>1981</v>
      </c>
      <c r="B27" s="43">
        <v>14.175228840000001</v>
      </c>
      <c r="C27">
        <f t="shared" si="0"/>
        <v>2.7579537420755322E-3</v>
      </c>
      <c r="D27" s="43">
        <v>8.1820000000000004</v>
      </c>
      <c r="E27">
        <f t="shared" si="1"/>
        <v>3.701318155860836E-2</v>
      </c>
      <c r="F27" s="43">
        <v>3.6512703160000002</v>
      </c>
      <c r="G27">
        <f t="shared" si="2"/>
        <v>1.3966989889384348E-2</v>
      </c>
      <c r="H27" s="43">
        <v>-0.4837941341</v>
      </c>
      <c r="I27">
        <f t="shared" si="3"/>
        <v>9.9819889680203226E-3</v>
      </c>
      <c r="J27" s="43">
        <v>6.952</v>
      </c>
      <c r="K27">
        <f t="shared" si="4"/>
        <v>4.8722016918063042E-2</v>
      </c>
      <c r="L27" s="43">
        <v>2.5328349999999999</v>
      </c>
      <c r="M27">
        <f t="shared" si="5"/>
        <v>0.25200125939727452</v>
      </c>
      <c r="N27" s="49">
        <v>17.600000000000001</v>
      </c>
      <c r="O27">
        <f t="shared" si="6"/>
        <v>6.1964975459713266E-2</v>
      </c>
      <c r="P27" s="45">
        <v>7.0329637639999998</v>
      </c>
      <c r="Q27">
        <f t="shared" si="7"/>
        <v>0.15100700211803572</v>
      </c>
    </row>
    <row r="28" spans="1:17" x14ac:dyDescent="0.2">
      <c r="A28" s="52">
        <v>1982</v>
      </c>
      <c r="B28" s="44">
        <v>16.084252379999999</v>
      </c>
      <c r="C28">
        <f t="shared" si="0"/>
        <v>2.7893913583373333E-3</v>
      </c>
      <c r="D28" s="44">
        <v>3.9163000000000001</v>
      </c>
      <c r="E28">
        <f t="shared" si="1"/>
        <v>9.2838364818787975E-2</v>
      </c>
      <c r="F28" s="44">
        <v>3.5856486959999998</v>
      </c>
      <c r="G28">
        <f t="shared" si="2"/>
        <v>1.3937503932983679E-2</v>
      </c>
      <c r="H28" s="44">
        <v>-0.29469399349999997</v>
      </c>
      <c r="I28">
        <f t="shared" si="3"/>
        <v>1.0023878647723352E-2</v>
      </c>
      <c r="J28" s="44">
        <v>8.8620000000000001</v>
      </c>
      <c r="K28">
        <f t="shared" si="4"/>
        <v>5.0635969421540312E-2</v>
      </c>
      <c r="L28" s="44">
        <v>2.6464660000000002</v>
      </c>
      <c r="M28">
        <f t="shared" si="5"/>
        <v>0.26670699586388502</v>
      </c>
      <c r="N28" s="50">
        <v>17.5</v>
      </c>
      <c r="O28">
        <f t="shared" si="6"/>
        <v>6.2089103113956844E-2</v>
      </c>
      <c r="P28" s="46">
        <v>7.1441306669999998</v>
      </c>
      <c r="Q28">
        <f t="shared" si="7"/>
        <v>0.15369245422698002</v>
      </c>
    </row>
    <row r="29" spans="1:17" x14ac:dyDescent="0.2">
      <c r="A29" s="52">
        <v>1983</v>
      </c>
      <c r="B29" s="43">
        <v>17.784112149999999</v>
      </c>
      <c r="C29">
        <f t="shared" si="0"/>
        <v>2.8170240811741013E-3</v>
      </c>
      <c r="D29" s="43">
        <v>1.1963999999999999</v>
      </c>
      <c r="E29">
        <f t="shared" si="1"/>
        <v>9.3449129925027338E-2</v>
      </c>
      <c r="F29" s="43">
        <v>3.8172429910000001</v>
      </c>
      <c r="G29">
        <f t="shared" si="2"/>
        <v>1.4041296204808297E-2</v>
      </c>
      <c r="H29" s="43">
        <v>0.1038785047</v>
      </c>
      <c r="I29">
        <f t="shared" si="3"/>
        <v>1.0111542075473991E-2</v>
      </c>
      <c r="J29" s="43">
        <v>10.772</v>
      </c>
      <c r="K29">
        <f t="shared" si="4"/>
        <v>4.9617285715833251E-2</v>
      </c>
      <c r="L29" s="43">
        <v>2.6810610000000001</v>
      </c>
      <c r="M29">
        <f t="shared" si="5"/>
        <v>0.27091515705464464</v>
      </c>
      <c r="N29" s="49">
        <v>16.3</v>
      </c>
      <c r="O29">
        <f t="shared" si="6"/>
        <v>6.239083119732701E-2</v>
      </c>
      <c r="P29" s="45">
        <v>7.2594705299999998</v>
      </c>
      <c r="Q29">
        <f t="shared" si="7"/>
        <v>0.15618349133128615</v>
      </c>
    </row>
    <row r="30" spans="1:17" x14ac:dyDescent="0.2">
      <c r="A30" s="52">
        <v>1984</v>
      </c>
      <c r="B30" s="44">
        <v>19.749361100000002</v>
      </c>
      <c r="C30">
        <f t="shared" si="0"/>
        <v>2.8485264422043284E-3</v>
      </c>
      <c r="D30" s="44">
        <v>2.601</v>
      </c>
      <c r="E30">
        <f t="shared" si="1"/>
        <v>9.8534486409220648E-2</v>
      </c>
      <c r="F30" s="44">
        <v>4.2268338849999996</v>
      </c>
      <c r="G30">
        <f t="shared" si="2"/>
        <v>1.4222953501618913E-2</v>
      </c>
      <c r="H30" s="44">
        <v>-3.8570752479999998E-2</v>
      </c>
      <c r="I30">
        <f t="shared" si="3"/>
        <v>1.0080310768736023E-2</v>
      </c>
      <c r="J30" s="44">
        <v>10.294</v>
      </c>
      <c r="K30">
        <f t="shared" si="4"/>
        <v>5.0146400675588898E-2</v>
      </c>
      <c r="L30" s="44">
        <v>2.732221</v>
      </c>
      <c r="M30">
        <f t="shared" si="5"/>
        <v>0.27687809371886057</v>
      </c>
      <c r="N30" s="50">
        <v>16.5</v>
      </c>
      <c r="O30">
        <f t="shared" si="6"/>
        <v>6.2493814873035632E-2</v>
      </c>
      <c r="P30" s="46">
        <v>7.3766018640000004</v>
      </c>
      <c r="Q30">
        <f t="shared" si="7"/>
        <v>0.15838911113035556</v>
      </c>
    </row>
    <row r="31" spans="1:17" x14ac:dyDescent="0.2">
      <c r="A31" s="52">
        <v>1986</v>
      </c>
      <c r="B31" s="43">
        <v>18.586746059999999</v>
      </c>
      <c r="C31">
        <f t="shared" si="0"/>
        <v>2.8299488889194499E-3</v>
      </c>
      <c r="D31" s="43">
        <v>-1.3856999999999999</v>
      </c>
      <c r="E31">
        <f t="shared" si="1"/>
        <v>6.1922416281018272E-2</v>
      </c>
      <c r="F31" s="43">
        <v>4.2031725829999997</v>
      </c>
      <c r="G31">
        <f t="shared" si="2"/>
        <v>1.4212527931068947E-2</v>
      </c>
      <c r="H31" s="43">
        <v>0.48984137080000001</v>
      </c>
      <c r="I31">
        <f t="shared" si="3"/>
        <v>1.0195591371908782E-2</v>
      </c>
      <c r="J31" s="43">
        <v>9.3369999999999997</v>
      </c>
      <c r="K31">
        <f t="shared" si="4"/>
        <v>5.0658463568654916E-2</v>
      </c>
      <c r="L31" s="43">
        <v>2.7333729999999998</v>
      </c>
      <c r="M31">
        <f t="shared" si="5"/>
        <v>0.27700861597921522</v>
      </c>
      <c r="N31" s="49">
        <v>14.8</v>
      </c>
      <c r="O31">
        <f t="shared" si="6"/>
        <v>5.9723116392421616E-2</v>
      </c>
      <c r="P31" s="45">
        <v>7.5378889349999998</v>
      </c>
      <c r="Q31">
        <f t="shared" si="7"/>
        <v>0.16086473865041981</v>
      </c>
    </row>
    <row r="32" spans="1:17" x14ac:dyDescent="0.2">
      <c r="A32" s="52">
        <v>1985</v>
      </c>
      <c r="B32" s="44">
        <v>19.15653275</v>
      </c>
      <c r="C32">
        <f t="shared" si="0"/>
        <v>2.8390751107126651E-3</v>
      </c>
      <c r="D32" s="44">
        <v>0.48010000000000003</v>
      </c>
      <c r="E32">
        <f t="shared" si="1"/>
        <v>8.6837268544904492E-2</v>
      </c>
      <c r="F32" s="44">
        <v>3.8534058409999998</v>
      </c>
      <c r="G32">
        <f t="shared" si="2"/>
        <v>1.4057434171541211E-2</v>
      </c>
      <c r="H32" s="44">
        <v>5.7428156199999997E-2</v>
      </c>
      <c r="I32">
        <f t="shared" si="3"/>
        <v>1.0101370369360088E-2</v>
      </c>
      <c r="J32" s="44">
        <v>9.8149999999999995</v>
      </c>
      <c r="K32">
        <f t="shared" si="4"/>
        <v>5.0495222878930865E-2</v>
      </c>
      <c r="L32" s="44">
        <v>2.735957</v>
      </c>
      <c r="M32">
        <f t="shared" si="5"/>
        <v>0.27730076676832438</v>
      </c>
      <c r="N32" s="50">
        <v>16.600000000000001</v>
      </c>
      <c r="O32">
        <f t="shared" si="6"/>
        <v>6.2522321408461479E-2</v>
      </c>
      <c r="P32" s="46">
        <v>7.4947336739999999</v>
      </c>
      <c r="Q32">
        <f t="shared" si="7"/>
        <v>0.16026770712720731</v>
      </c>
    </row>
    <row r="33" spans="1:17" x14ac:dyDescent="0.2">
      <c r="A33" s="52">
        <v>1987</v>
      </c>
      <c r="B33" s="43">
        <v>20.919215579999999</v>
      </c>
      <c r="C33">
        <f t="shared" si="0"/>
        <v>2.867043158760115E-3</v>
      </c>
      <c r="D33" s="43">
        <v>0.52329999999999999</v>
      </c>
      <c r="E33">
        <f t="shared" si="1"/>
        <v>8.7299857239612685E-2</v>
      </c>
      <c r="F33" s="43">
        <v>5.0394507209999997</v>
      </c>
      <c r="G33">
        <f t="shared" si="2"/>
        <v>1.457559996218487E-2</v>
      </c>
      <c r="H33" s="43">
        <v>0.62092403780000005</v>
      </c>
      <c r="I33">
        <f t="shared" si="3"/>
        <v>1.0223942597126929E-2</v>
      </c>
      <c r="J33" s="43">
        <v>8.8580000000000005</v>
      </c>
      <c r="K33">
        <f t="shared" si="4"/>
        <v>5.0634997458364535E-2</v>
      </c>
      <c r="L33" s="43">
        <v>2.7747890000000002</v>
      </c>
      <c r="M33">
        <f t="shared" si="5"/>
        <v>0.28158603097421647</v>
      </c>
      <c r="N33" s="49">
        <v>16.600000000000001</v>
      </c>
      <c r="O33">
        <f t="shared" si="6"/>
        <v>6.2522321408461479E-2</v>
      </c>
      <c r="P33" s="45">
        <v>7.5596750760000004</v>
      </c>
      <c r="Q33">
        <f t="shared" si="7"/>
        <v>0.16114768630256812</v>
      </c>
    </row>
    <row r="34" spans="1:17" x14ac:dyDescent="0.2">
      <c r="A34" s="52">
        <v>1988</v>
      </c>
      <c r="B34" s="44">
        <v>25.371462489999999</v>
      </c>
      <c r="C34">
        <f t="shared" si="0"/>
        <v>2.9358061795796415E-3</v>
      </c>
      <c r="D34" s="44">
        <v>1.5232000000000001</v>
      </c>
      <c r="E34">
        <f t="shared" si="1"/>
        <v>9.5630720680402653E-2</v>
      </c>
      <c r="F34" s="44">
        <v>6.6164767329999998</v>
      </c>
      <c r="G34">
        <f t="shared" si="2"/>
        <v>1.5226595395880208E-2</v>
      </c>
      <c r="H34" s="44">
        <v>2.4257834759999999</v>
      </c>
      <c r="I34">
        <f t="shared" si="3"/>
        <v>1.0603545569804061E-2</v>
      </c>
      <c r="J34" s="44">
        <v>8.3800000000000008</v>
      </c>
      <c r="K34">
        <f t="shared" si="4"/>
        <v>5.0425181448889966E-2</v>
      </c>
      <c r="L34" s="44">
        <v>2.8461080000000001</v>
      </c>
      <c r="M34">
        <f t="shared" si="5"/>
        <v>0.28891507524980259</v>
      </c>
      <c r="N34" s="50">
        <v>19.8</v>
      </c>
      <c r="O34">
        <f t="shared" si="6"/>
        <v>5.5722009858402442E-2</v>
      </c>
      <c r="P34" s="46">
        <v>7.5793966690000003</v>
      </c>
      <c r="Q34">
        <f t="shared" si="7"/>
        <v>0.16139306803420742</v>
      </c>
    </row>
    <row r="35" spans="1:17" x14ac:dyDescent="0.2">
      <c r="A35" s="52">
        <v>1989</v>
      </c>
      <c r="B35" s="43">
        <v>30.465364739999998</v>
      </c>
      <c r="C35">
        <f t="shared" si="0"/>
        <v>3.0108922271019816E-3</v>
      </c>
      <c r="D35" s="43">
        <v>2.3454999999999999</v>
      </c>
      <c r="E35">
        <f t="shared" si="1"/>
        <v>9.8467523117397773E-2</v>
      </c>
      <c r="F35" s="43">
        <v>7.7081097200000004</v>
      </c>
      <c r="G35">
        <f t="shared" si="2"/>
        <v>1.5647704021981932E-2</v>
      </c>
      <c r="H35" s="43">
        <v>3.3568872989999998</v>
      </c>
      <c r="I35">
        <f t="shared" si="3"/>
        <v>1.0790857051072803E-2</v>
      </c>
      <c r="J35" s="43">
        <v>10.348000000000001</v>
      </c>
      <c r="K35">
        <f t="shared" si="4"/>
        <v>5.0095595800430548E-2</v>
      </c>
      <c r="L35" s="43">
        <v>2.930901</v>
      </c>
      <c r="M35">
        <f t="shared" si="5"/>
        <v>0.29664015970143987</v>
      </c>
      <c r="N35" s="49">
        <v>17.5</v>
      </c>
      <c r="O35">
        <f t="shared" si="6"/>
        <v>6.2089103113956844E-2</v>
      </c>
      <c r="P35" s="45">
        <v>7.615728914</v>
      </c>
      <c r="Q35">
        <f t="shared" si="7"/>
        <v>0.16181820957300827</v>
      </c>
    </row>
    <row r="36" spans="1:17" x14ac:dyDescent="0.2">
      <c r="A36" s="52">
        <v>1990</v>
      </c>
      <c r="B36" s="44">
        <v>36.144336770000002</v>
      </c>
      <c r="C36">
        <f t="shared" si="0"/>
        <v>3.0896212991675209E-3</v>
      </c>
      <c r="D36" s="44">
        <v>3.4607999999999999</v>
      </c>
      <c r="E36">
        <f t="shared" si="1"/>
        <v>9.5912121777700768E-2</v>
      </c>
      <c r="F36" s="44">
        <v>8.8207455259999996</v>
      </c>
      <c r="G36">
        <f t="shared" si="2"/>
        <v>1.6048786835227362E-2</v>
      </c>
      <c r="H36" s="44">
        <v>3.6335435569999999</v>
      </c>
      <c r="I36">
        <f t="shared" si="3"/>
        <v>1.0845302982330151E-2</v>
      </c>
      <c r="J36" s="44">
        <v>12.316000000000001</v>
      </c>
      <c r="K36">
        <f t="shared" si="4"/>
        <v>4.6753671539120356E-2</v>
      </c>
      <c r="L36" s="44">
        <v>3.047132</v>
      </c>
      <c r="M36">
        <f t="shared" si="5"/>
        <v>0.30531483354202821</v>
      </c>
      <c r="N36" s="50">
        <v>18.2</v>
      </c>
      <c r="O36">
        <f t="shared" si="6"/>
        <v>6.0910282570149896E-2</v>
      </c>
      <c r="P36" s="46">
        <v>7.6758022879999999</v>
      </c>
      <c r="Q36">
        <f t="shared" si="7"/>
        <v>0.16244397561120394</v>
      </c>
    </row>
    <row r="37" spans="1:17" x14ac:dyDescent="0.2">
      <c r="A37" s="52">
        <v>1991</v>
      </c>
      <c r="B37" s="43">
        <v>45.466164980000002</v>
      </c>
      <c r="C37">
        <f t="shared" si="0"/>
        <v>3.2061246711323067E-3</v>
      </c>
      <c r="D37" s="43">
        <v>3.4257</v>
      </c>
      <c r="E37">
        <f t="shared" si="1"/>
        <v>9.6102648297839044E-2</v>
      </c>
      <c r="F37" s="43">
        <v>11.57562952</v>
      </c>
      <c r="G37">
        <f t="shared" si="2"/>
        <v>1.6902360907459422E-2</v>
      </c>
      <c r="H37" s="43">
        <v>6.0035311140000003</v>
      </c>
      <c r="I37">
        <f t="shared" si="3"/>
        <v>1.1287028410631771E-2</v>
      </c>
      <c r="J37" s="43">
        <v>14.284000000000001</v>
      </c>
      <c r="K37">
        <f t="shared" si="4"/>
        <v>4.0991706215379078E-2</v>
      </c>
      <c r="L37" s="43">
        <v>3.1350829999999998</v>
      </c>
      <c r="M37">
        <f t="shared" si="5"/>
        <v>0.31029008258058188</v>
      </c>
      <c r="N37" s="49">
        <v>17.100000000000001</v>
      </c>
      <c r="O37">
        <f t="shared" si="6"/>
        <v>6.2434500498953618E-2</v>
      </c>
      <c r="P37" s="45">
        <v>7.7107618259999997</v>
      </c>
      <c r="Q37">
        <f t="shared" si="7"/>
        <v>0.16276348015708642</v>
      </c>
    </row>
    <row r="38" spans="1:17" x14ac:dyDescent="0.2">
      <c r="A38" s="52">
        <v>1992</v>
      </c>
      <c r="B38" s="44">
        <v>52.130263970000001</v>
      </c>
      <c r="C38">
        <f t="shared" si="0"/>
        <v>3.2786916622203001E-3</v>
      </c>
      <c r="D38" s="44">
        <v>2.2631000000000001</v>
      </c>
      <c r="E38">
        <f t="shared" si="1"/>
        <v>9.8362329802874252E-2</v>
      </c>
      <c r="F38" s="44">
        <v>12.69355433</v>
      </c>
      <c r="G38">
        <f t="shared" si="2"/>
        <v>1.7185651274637642E-2</v>
      </c>
      <c r="H38" s="44">
        <v>6.3284223449999999</v>
      </c>
      <c r="I38">
        <f t="shared" si="3"/>
        <v>1.1343912844539488E-2</v>
      </c>
      <c r="J38" s="44">
        <v>16.251999999999999</v>
      </c>
      <c r="K38">
        <f t="shared" si="4"/>
        <v>3.3762948660237095E-2</v>
      </c>
      <c r="L38" s="44">
        <v>3.2306979999999998</v>
      </c>
      <c r="M38">
        <f t="shared" si="5"/>
        <v>0.31405293044682453</v>
      </c>
      <c r="N38" s="50">
        <v>16.8</v>
      </c>
      <c r="O38">
        <f t="shared" si="6"/>
        <v>6.2533258872015593E-2</v>
      </c>
      <c r="P38" s="46">
        <v>7.7580100339999998</v>
      </c>
      <c r="Q38">
        <f t="shared" si="7"/>
        <v>0.16314265461235664</v>
      </c>
    </row>
    <row r="39" spans="1:17" x14ac:dyDescent="0.2">
      <c r="A39" s="52">
        <v>1993</v>
      </c>
      <c r="B39" s="43">
        <v>60.603478150000001</v>
      </c>
      <c r="C39">
        <f t="shared" ref="C39:C65" si="8">_xlfn.NORM.DIST(B39,$C$2,$C$3,FALSE)</f>
        <v>3.3568061470961169E-3</v>
      </c>
      <c r="D39" s="43">
        <v>2.2892999999999999</v>
      </c>
      <c r="E39">
        <f t="shared" si="1"/>
        <v>9.8400186177226956E-2</v>
      </c>
      <c r="F39" s="43">
        <v>14.830795889999999</v>
      </c>
      <c r="G39">
        <f t="shared" si="2"/>
        <v>1.7615340978226382E-2</v>
      </c>
      <c r="H39" s="43">
        <v>5.9905928949999998</v>
      </c>
      <c r="I39">
        <f t="shared" si="3"/>
        <v>1.1284743901159291E-2</v>
      </c>
      <c r="J39" s="43">
        <v>18.22</v>
      </c>
      <c r="K39">
        <f t="shared" si="4"/>
        <v>2.6124551300790867E-2</v>
      </c>
      <c r="L39" s="43">
        <v>3.3134709999999998</v>
      </c>
      <c r="M39">
        <f t="shared" si="5"/>
        <v>0.31587727434634638</v>
      </c>
      <c r="N39" s="49">
        <v>16.8</v>
      </c>
      <c r="O39">
        <f t="shared" si="6"/>
        <v>6.2533258872015593E-2</v>
      </c>
      <c r="P39" s="45">
        <v>7.8158808310000003</v>
      </c>
      <c r="Q39">
        <f t="shared" si="7"/>
        <v>0.16352406907582864</v>
      </c>
    </row>
    <row r="40" spans="1:17" x14ac:dyDescent="0.2">
      <c r="A40" s="52">
        <v>1994</v>
      </c>
      <c r="B40" s="44">
        <v>73.69084719</v>
      </c>
      <c r="C40">
        <f t="shared" si="8"/>
        <v>3.4437163771938472E-3</v>
      </c>
      <c r="D40" s="44">
        <v>3.1000999999999999</v>
      </c>
      <c r="E40">
        <f t="shared" si="1"/>
        <v>9.75379938156615E-2</v>
      </c>
      <c r="F40" s="44">
        <v>17.40925756</v>
      </c>
      <c r="G40">
        <f t="shared" si="2"/>
        <v>1.7924831632767681E-2</v>
      </c>
      <c r="H40" s="44">
        <v>11.915935579999999</v>
      </c>
      <c r="I40">
        <f t="shared" si="3"/>
        <v>1.2162115404453291E-2</v>
      </c>
      <c r="J40" s="44">
        <v>17.981000000000002</v>
      </c>
      <c r="K40">
        <f t="shared" si="4"/>
        <v>2.7041090354331016E-2</v>
      </c>
      <c r="L40" s="44">
        <v>3.4190480000000001</v>
      </c>
      <c r="M40">
        <f t="shared" si="5"/>
        <v>0.31623614371620484</v>
      </c>
      <c r="N40" s="50">
        <v>16.2</v>
      </c>
      <c r="O40">
        <f t="shared" si="6"/>
        <v>6.2316429889502714E-2</v>
      </c>
      <c r="P40" s="46">
        <v>7.8959234150000004</v>
      </c>
      <c r="Q40">
        <f t="shared" si="7"/>
        <v>0.16389988726607496</v>
      </c>
    </row>
    <row r="41" spans="1:17" x14ac:dyDescent="0.2">
      <c r="A41" s="52">
        <v>1995</v>
      </c>
      <c r="B41" s="43">
        <v>87.810991959999996</v>
      </c>
      <c r="C41">
        <f t="shared" si="8"/>
        <v>3.4883092069197042E-3</v>
      </c>
      <c r="D41" s="43">
        <v>1.7204999999999999</v>
      </c>
      <c r="E41">
        <f t="shared" si="1"/>
        <v>9.6666894628324715E-2</v>
      </c>
      <c r="F41" s="43">
        <v>21.061521089999999</v>
      </c>
      <c r="G41">
        <f t="shared" si="2"/>
        <v>1.7951861224376059E-2</v>
      </c>
      <c r="H41" s="43">
        <v>14.73698321</v>
      </c>
      <c r="I41">
        <f t="shared" si="3"/>
        <v>1.2446206919518865E-2</v>
      </c>
      <c r="J41" s="43">
        <v>17.742000000000001</v>
      </c>
      <c r="K41">
        <f t="shared" si="4"/>
        <v>2.7964003435823278E-2</v>
      </c>
      <c r="L41" s="43">
        <v>3.5245060000000001</v>
      </c>
      <c r="M41">
        <f t="shared" si="5"/>
        <v>0.31438731519342128</v>
      </c>
      <c r="N41" s="49">
        <v>15.6</v>
      </c>
      <c r="O41">
        <f t="shared" si="6"/>
        <v>6.1553433313941058E-2</v>
      </c>
      <c r="P41" s="45">
        <v>8.0219506670000005</v>
      </c>
      <c r="Q41">
        <f t="shared" si="7"/>
        <v>0.16413221460551064</v>
      </c>
    </row>
    <row r="42" spans="1:17" x14ac:dyDescent="0.2">
      <c r="A42" s="52">
        <v>1996</v>
      </c>
      <c r="B42" s="44">
        <v>96.295886519999996</v>
      </c>
      <c r="C42">
        <f t="shared" si="8"/>
        <v>3.4896556814593008E-3</v>
      </c>
      <c r="D42" s="44">
        <v>1.3832</v>
      </c>
      <c r="E42">
        <f t="shared" si="1"/>
        <v>9.4765562922309199E-2</v>
      </c>
      <c r="F42" s="44">
        <v>22.30907801</v>
      </c>
      <c r="G42">
        <f t="shared" si="2"/>
        <v>1.7849693953041861E-2</v>
      </c>
      <c r="H42" s="44">
        <v>15.768510640000001</v>
      </c>
      <c r="I42">
        <f t="shared" si="3"/>
        <v>1.2526374485794869E-2</v>
      </c>
      <c r="J42" s="44">
        <v>17.504000000000001</v>
      </c>
      <c r="K42">
        <f t="shared" si="4"/>
        <v>2.8887889019381972E-2</v>
      </c>
      <c r="L42" s="44">
        <v>3.6707040000000002</v>
      </c>
      <c r="M42">
        <f t="shared" si="5"/>
        <v>0.30825542591021399</v>
      </c>
      <c r="N42" s="50">
        <v>15.2</v>
      </c>
      <c r="O42">
        <f t="shared" si="6"/>
        <v>6.0750674156376312E-2</v>
      </c>
      <c r="P42" s="46">
        <v>8.1800876030000005</v>
      </c>
      <c r="Q42">
        <f t="shared" si="7"/>
        <v>0.1638000622499606</v>
      </c>
    </row>
    <row r="43" spans="1:17" x14ac:dyDescent="0.2">
      <c r="A43" s="52">
        <v>1997</v>
      </c>
      <c r="B43" s="43">
        <v>100.12419180000001</v>
      </c>
      <c r="C43">
        <f t="shared" si="8"/>
        <v>3.4839682834103447E-3</v>
      </c>
      <c r="D43" s="43">
        <v>2.0036</v>
      </c>
      <c r="E43">
        <f t="shared" si="1"/>
        <v>9.776672999450195E-2</v>
      </c>
      <c r="F43" s="43">
        <v>22.17901401</v>
      </c>
      <c r="G43">
        <f t="shared" si="2"/>
        <v>1.7862960735753528E-2</v>
      </c>
      <c r="H43" s="43">
        <v>14.74764278</v>
      </c>
      <c r="I43">
        <f t="shared" si="3"/>
        <v>1.2447101658084048E-2</v>
      </c>
      <c r="J43" s="43">
        <v>17.265000000000001</v>
      </c>
      <c r="K43">
        <f t="shared" si="4"/>
        <v>2.9818940295814847E-2</v>
      </c>
      <c r="L43" s="43">
        <v>3.7960379999999998</v>
      </c>
      <c r="M43">
        <f t="shared" si="5"/>
        <v>0.29986791050523581</v>
      </c>
      <c r="N43" s="49">
        <v>14.5</v>
      </c>
      <c r="O43">
        <f t="shared" si="6"/>
        <v>5.8811933912729861E-2</v>
      </c>
      <c r="P43" s="45">
        <v>8.3078968050000004</v>
      </c>
      <c r="Q43">
        <f t="shared" si="7"/>
        <v>0.16302707283444456</v>
      </c>
    </row>
    <row r="44" spans="1:17" x14ac:dyDescent="0.2">
      <c r="A44" s="52">
        <v>1998</v>
      </c>
      <c r="B44" s="44">
        <v>85.728310230000005</v>
      </c>
      <c r="C44">
        <f t="shared" si="8"/>
        <v>3.4850401399929643E-3</v>
      </c>
      <c r="D44" s="44">
        <v>-0.26750000000000002</v>
      </c>
      <c r="E44">
        <f t="shared" si="1"/>
        <v>7.7793042910752924E-2</v>
      </c>
      <c r="F44" s="44">
        <v>19.449569790000002</v>
      </c>
      <c r="G44">
        <f t="shared" si="2"/>
        <v>1.8000084794898428E-2</v>
      </c>
      <c r="H44" s="44">
        <v>18.428059269999999</v>
      </c>
      <c r="I44">
        <f t="shared" si="3"/>
        <v>1.2671990139767541E-2</v>
      </c>
      <c r="J44" s="44">
        <v>17.026</v>
      </c>
      <c r="K44">
        <f t="shared" si="4"/>
        <v>3.075164781025274E-2</v>
      </c>
      <c r="L44" s="44">
        <v>3.9272130000000001</v>
      </c>
      <c r="M44">
        <f t="shared" si="5"/>
        <v>0.28826784211846845</v>
      </c>
      <c r="N44" s="50">
        <v>13.1</v>
      </c>
      <c r="O44">
        <f t="shared" si="6"/>
        <v>5.3162682777005692E-2</v>
      </c>
      <c r="P44" s="46">
        <v>8.3895927669999999</v>
      </c>
      <c r="Q44">
        <f t="shared" si="7"/>
        <v>0.16229961862549877</v>
      </c>
    </row>
    <row r="45" spans="1:17" x14ac:dyDescent="0.2">
      <c r="A45" s="52">
        <v>1999</v>
      </c>
      <c r="B45" s="43">
        <v>86.284660770000002</v>
      </c>
      <c r="C45">
        <f t="shared" si="8"/>
        <v>3.4860264766942632E-3</v>
      </c>
      <c r="D45" s="43">
        <v>1.67E-2</v>
      </c>
      <c r="E45">
        <f t="shared" si="1"/>
        <v>8.1441187809984508E-2</v>
      </c>
      <c r="F45" s="43">
        <v>19.716637169999998</v>
      </c>
      <c r="G45">
        <f t="shared" si="2"/>
        <v>1.7998665278448393E-2</v>
      </c>
      <c r="H45" s="43">
        <v>14.672861360000001</v>
      </c>
      <c r="I45">
        <f t="shared" si="3"/>
        <v>1.2440795682774845E-2</v>
      </c>
      <c r="J45" s="43">
        <v>14.516</v>
      </c>
      <c r="K45">
        <f t="shared" si="4"/>
        <v>4.019521348008652E-2</v>
      </c>
      <c r="L45" s="43">
        <v>3.958723</v>
      </c>
      <c r="M45">
        <f t="shared" si="5"/>
        <v>0.28508897600037258</v>
      </c>
      <c r="N45" s="49">
        <v>12.8</v>
      </c>
      <c r="O45">
        <f t="shared" si="6"/>
        <v>5.169962095754236E-2</v>
      </c>
      <c r="P45" s="45">
        <v>8.4467961739999993</v>
      </c>
      <c r="Q45">
        <f t="shared" si="7"/>
        <v>0.16168342842701464</v>
      </c>
    </row>
    <row r="46" spans="1:17" x14ac:dyDescent="0.2">
      <c r="A46" s="52">
        <v>2000</v>
      </c>
      <c r="B46" s="44">
        <v>96.074477959999996</v>
      </c>
      <c r="C46">
        <f t="shared" si="8"/>
        <v>3.489865056309827E-3</v>
      </c>
      <c r="D46" s="44">
        <v>1.3615999999999999</v>
      </c>
      <c r="E46">
        <f t="shared" si="1"/>
        <v>9.4622700938363835E-2</v>
      </c>
      <c r="F46" s="44">
        <v>24.846287700000001</v>
      </c>
      <c r="G46">
        <f t="shared" si="2"/>
        <v>1.7472083975686632E-2</v>
      </c>
      <c r="H46" s="44">
        <v>11.85295824</v>
      </c>
      <c r="I46">
        <f t="shared" si="3"/>
        <v>1.2154724280650446E-2</v>
      </c>
      <c r="J46" s="44">
        <v>12.005000000000001</v>
      </c>
      <c r="K46">
        <f t="shared" si="4"/>
        <v>4.7463450664391768E-2</v>
      </c>
      <c r="L46" s="44">
        <v>4.0278869999999998</v>
      </c>
      <c r="M46">
        <f t="shared" si="5"/>
        <v>0.2776253006979591</v>
      </c>
      <c r="N46" s="50">
        <v>13.7</v>
      </c>
      <c r="O46">
        <f t="shared" si="6"/>
        <v>5.5842468728677236E-2</v>
      </c>
      <c r="P46" s="46">
        <v>8.5222994110000005</v>
      </c>
      <c r="Q46">
        <f t="shared" si="7"/>
        <v>0.16073733103165355</v>
      </c>
    </row>
    <row r="47" spans="1:17" x14ac:dyDescent="0.2">
      <c r="A47" s="52">
        <v>2003</v>
      </c>
      <c r="B47" s="43">
        <v>97.645448279999997</v>
      </c>
      <c r="C47">
        <f t="shared" si="8"/>
        <v>3.4880965204047536E-3</v>
      </c>
      <c r="D47" s="43">
        <v>0.50790000000000002</v>
      </c>
      <c r="E47">
        <f t="shared" si="1"/>
        <v>8.7135809306975273E-2</v>
      </c>
      <c r="F47" s="43">
        <v>24.182298240000001</v>
      </c>
      <c r="G47">
        <f t="shared" si="2"/>
        <v>1.7592384737662121E-2</v>
      </c>
      <c r="H47" s="43">
        <v>27.295660659999999</v>
      </c>
      <c r="I47">
        <f t="shared" si="3"/>
        <v>1.2502244179790782E-2</v>
      </c>
      <c r="J47" s="43">
        <v>4.4740000000000002</v>
      </c>
      <c r="K47">
        <f t="shared" si="4"/>
        <v>4.2454447092875658E-2</v>
      </c>
      <c r="L47" s="43">
        <v>4.1148259999999999</v>
      </c>
      <c r="M47">
        <f t="shared" si="5"/>
        <v>0.26737663456325361</v>
      </c>
      <c r="N47" s="49">
        <v>10.5</v>
      </c>
      <c r="O47">
        <f t="shared" si="6"/>
        <v>3.8784911393276458E-2</v>
      </c>
      <c r="P47" s="45">
        <v>9.3254822429999997</v>
      </c>
      <c r="Q47">
        <f t="shared" si="7"/>
        <v>0.14225374905903604</v>
      </c>
    </row>
    <row r="48" spans="1:17" x14ac:dyDescent="0.2">
      <c r="A48" s="52">
        <v>2001</v>
      </c>
      <c r="B48" s="44">
        <v>89.794943349999997</v>
      </c>
      <c r="C48">
        <f t="shared" si="8"/>
        <v>3.4903475562125851E-3</v>
      </c>
      <c r="D48" s="44">
        <v>0.99719999999999998</v>
      </c>
      <c r="E48">
        <f t="shared" si="1"/>
        <v>9.1849689218454586E-2</v>
      </c>
      <c r="F48" s="44">
        <v>21.00725568</v>
      </c>
      <c r="G48">
        <f t="shared" si="2"/>
        <v>1.7955027329691224E-2</v>
      </c>
      <c r="H48" s="44">
        <v>14.812803479999999</v>
      </c>
      <c r="I48">
        <f t="shared" si="3"/>
        <v>1.2452541177972946E-2</v>
      </c>
      <c r="J48" s="44">
        <v>9.4949999999999992</v>
      </c>
      <c r="K48">
        <f t="shared" si="4"/>
        <v>5.062508962834595E-2</v>
      </c>
      <c r="L48" s="44">
        <v>4.1380119999999998</v>
      </c>
      <c r="M48">
        <f t="shared" si="5"/>
        <v>0.26449544531617158</v>
      </c>
      <c r="N48" s="50">
        <v>11.8</v>
      </c>
      <c r="O48">
        <f t="shared" si="6"/>
        <v>4.6360954593065266E-2</v>
      </c>
      <c r="P48" s="46">
        <v>8.8250973760000004</v>
      </c>
      <c r="Q48">
        <f t="shared" si="7"/>
        <v>0.15548371995857996</v>
      </c>
    </row>
    <row r="49" spans="1:17" x14ac:dyDescent="0.2">
      <c r="A49" s="52">
        <v>2004</v>
      </c>
      <c r="B49" s="43">
        <v>115.0354988</v>
      </c>
      <c r="C49">
        <f t="shared" si="8"/>
        <v>3.4250548544966556E-3</v>
      </c>
      <c r="D49" s="43">
        <v>1.6627000000000001</v>
      </c>
      <c r="E49">
        <f t="shared" si="1"/>
        <v>9.6385897487733338E-2</v>
      </c>
      <c r="F49" s="43">
        <v>31.196899779999999</v>
      </c>
      <c r="G49">
        <f t="shared" si="2"/>
        <v>1.5636890922721552E-2</v>
      </c>
      <c r="H49" s="43">
        <v>30.345994560000001</v>
      </c>
      <c r="I49">
        <f t="shared" si="3"/>
        <v>1.221625756675419E-2</v>
      </c>
      <c r="J49" s="43">
        <v>9.7200000000000006</v>
      </c>
      <c r="K49">
        <f t="shared" si="4"/>
        <v>5.0542456005079534E-2</v>
      </c>
      <c r="L49" s="43">
        <v>4.1666639999999999</v>
      </c>
      <c r="M49">
        <f t="shared" si="5"/>
        <v>0.2608560300762735</v>
      </c>
      <c r="N49" s="49">
        <v>10.3</v>
      </c>
      <c r="O49">
        <f t="shared" si="6"/>
        <v>3.7595908857743374E-2</v>
      </c>
      <c r="P49" s="45">
        <v>9.4422825760000002</v>
      </c>
      <c r="Q49">
        <f t="shared" si="7"/>
        <v>0.13848384388661267</v>
      </c>
    </row>
    <row r="50" spans="1:17" x14ac:dyDescent="0.2">
      <c r="A50" s="52">
        <v>2002</v>
      </c>
      <c r="B50" s="44">
        <v>92.537752710000007</v>
      </c>
      <c r="C50">
        <f t="shared" si="8"/>
        <v>3.4914336137462664E-3</v>
      </c>
      <c r="D50" s="44">
        <v>-0.39169999999999999</v>
      </c>
      <c r="E50">
        <f t="shared" si="1"/>
        <v>7.6132565825760209E-2</v>
      </c>
      <c r="F50" s="44">
        <v>22.891656430000001</v>
      </c>
      <c r="G50">
        <f t="shared" si="2"/>
        <v>1.7782874062845278E-2</v>
      </c>
      <c r="H50" s="44">
        <v>17.05121188</v>
      </c>
      <c r="I50">
        <f t="shared" si="3"/>
        <v>1.2607721808226604E-2</v>
      </c>
      <c r="J50" s="44">
        <v>6.984</v>
      </c>
      <c r="K50">
        <f t="shared" si="4"/>
        <v>4.8777118871754413E-2</v>
      </c>
      <c r="L50" s="44">
        <v>4.1759500000000003</v>
      </c>
      <c r="M50">
        <f t="shared" si="5"/>
        <v>0.25965852444857351</v>
      </c>
      <c r="N50" s="50">
        <v>11.4</v>
      </c>
      <c r="O50">
        <f t="shared" si="6"/>
        <v>4.4078856439372774E-2</v>
      </c>
      <c r="P50" s="46">
        <v>9.1109521099999995</v>
      </c>
      <c r="Q50">
        <f t="shared" si="7"/>
        <v>0.1485510792847213</v>
      </c>
    </row>
    <row r="51" spans="1:17" x14ac:dyDescent="0.2">
      <c r="A51" s="52">
        <v>2005</v>
      </c>
      <c r="B51" s="43">
        <v>127.8076184</v>
      </c>
      <c r="C51">
        <f t="shared" si="8"/>
        <v>3.329988932176529E-3</v>
      </c>
      <c r="D51" s="43">
        <v>0.42509999999999998</v>
      </c>
      <c r="E51">
        <f t="shared" si="1"/>
        <v>8.6237655673323699E-2</v>
      </c>
      <c r="F51" s="43">
        <v>34.606164380000003</v>
      </c>
      <c r="G51">
        <f t="shared" si="2"/>
        <v>1.424192135395414E-2</v>
      </c>
      <c r="H51" s="43">
        <v>38.200192260000001</v>
      </c>
      <c r="I51">
        <f t="shared" si="3"/>
        <v>1.1018721817900881E-2</v>
      </c>
      <c r="J51" s="43">
        <v>14.967000000000001</v>
      </c>
      <c r="K51">
        <f t="shared" si="4"/>
        <v>3.8594856918964957E-2</v>
      </c>
      <c r="L51" s="43">
        <v>4.2657619999999996</v>
      </c>
      <c r="M51">
        <f t="shared" si="5"/>
        <v>0.24766245988717361</v>
      </c>
      <c r="N51" s="49">
        <v>10.199999999999999</v>
      </c>
      <c r="O51">
        <f t="shared" si="6"/>
        <v>3.7001506449933844E-2</v>
      </c>
      <c r="P51" s="45">
        <v>9.4897244710000006</v>
      </c>
      <c r="Q51">
        <f t="shared" si="7"/>
        <v>0.13689096551030874</v>
      </c>
    </row>
    <row r="52" spans="1:17" x14ac:dyDescent="0.2">
      <c r="A52" s="52">
        <v>2006</v>
      </c>
      <c r="B52" s="44">
        <v>148.63037320000001</v>
      </c>
      <c r="C52">
        <f t="shared" si="8"/>
        <v>3.0965478158121043E-3</v>
      </c>
      <c r="D52" s="44">
        <v>0.96289999999999998</v>
      </c>
      <c r="E52">
        <f t="shared" si="1"/>
        <v>9.1554680979275396E-2</v>
      </c>
      <c r="F52" s="44">
        <v>39.502989489999997</v>
      </c>
      <c r="G52">
        <f t="shared" si="2"/>
        <v>1.1948118886006151E-2</v>
      </c>
      <c r="H52" s="44">
        <v>45.647114360000003</v>
      </c>
      <c r="I52">
        <f t="shared" si="3"/>
        <v>9.4289337260722444E-3</v>
      </c>
      <c r="J52" s="44">
        <v>20.213000000000001</v>
      </c>
      <c r="K52">
        <f t="shared" si="4"/>
        <v>1.8905454170180202E-2</v>
      </c>
      <c r="L52" s="44">
        <v>4.4013650000000002</v>
      </c>
      <c r="M52">
        <f t="shared" si="5"/>
        <v>0.22838633237502468</v>
      </c>
      <c r="N52" s="50">
        <v>10.3</v>
      </c>
      <c r="O52">
        <f t="shared" si="6"/>
        <v>3.7595908857743374E-2</v>
      </c>
      <c r="P52" s="46">
        <v>9.4723379540000003</v>
      </c>
      <c r="Q52">
        <f t="shared" si="7"/>
        <v>0.13747866577310736</v>
      </c>
    </row>
    <row r="53" spans="1:17" x14ac:dyDescent="0.2">
      <c r="A53" s="52">
        <v>2007</v>
      </c>
      <c r="B53" s="43">
        <v>180.94194150000001</v>
      </c>
      <c r="C53">
        <f t="shared" si="8"/>
        <v>2.5902546690244666E-3</v>
      </c>
      <c r="D53" s="43">
        <v>2.1049000000000002</v>
      </c>
      <c r="E53">
        <f t="shared" si="1"/>
        <v>9.804673708871392E-2</v>
      </c>
      <c r="F53" s="43">
        <v>43.10516887</v>
      </c>
      <c r="G53">
        <f t="shared" si="2"/>
        <v>1.0177969620725254E-2</v>
      </c>
      <c r="H53" s="43">
        <v>56.581116049999999</v>
      </c>
      <c r="I53">
        <f t="shared" si="3"/>
        <v>6.7715231192260099E-3</v>
      </c>
      <c r="J53" s="43">
        <v>25.46</v>
      </c>
      <c r="K53">
        <f t="shared" si="4"/>
        <v>5.9389711788372596E-3</v>
      </c>
      <c r="L53" s="43">
        <v>4.5885990000000003</v>
      </c>
      <c r="M53">
        <f t="shared" si="5"/>
        <v>0.20036747022276968</v>
      </c>
      <c r="N53" s="49">
        <v>10.3</v>
      </c>
      <c r="O53">
        <f t="shared" si="6"/>
        <v>3.7595908857743374E-2</v>
      </c>
      <c r="P53" s="45">
        <v>9.3761649620000007</v>
      </c>
      <c r="Q53">
        <f t="shared" si="7"/>
        <v>0.14064532780477731</v>
      </c>
    </row>
    <row r="54" spans="1:17" x14ac:dyDescent="0.2">
      <c r="A54" s="52">
        <v>2008</v>
      </c>
      <c r="B54" s="44">
        <v>193.61198669999999</v>
      </c>
      <c r="C54">
        <f t="shared" si="8"/>
        <v>2.3629818758672998E-3</v>
      </c>
      <c r="D54" s="44">
        <v>6.6277999999999997</v>
      </c>
      <c r="E54">
        <f t="shared" si="1"/>
        <v>5.884580011779942E-2</v>
      </c>
      <c r="F54" s="44">
        <v>39.856314930000003</v>
      </c>
      <c r="G54">
        <f t="shared" si="2"/>
        <v>1.1775419531128642E-2</v>
      </c>
      <c r="H54" s="44">
        <v>40.001837590000001</v>
      </c>
      <c r="I54">
        <f t="shared" si="3"/>
        <v>1.0666158988117827E-2</v>
      </c>
      <c r="J54" s="44">
        <v>30.706</v>
      </c>
      <c r="K54">
        <f t="shared" si="4"/>
        <v>1.1969979997632841E-3</v>
      </c>
      <c r="L54" s="44">
        <v>4.8393959999999998</v>
      </c>
      <c r="M54">
        <f t="shared" si="5"/>
        <v>0.16243725300178088</v>
      </c>
      <c r="N54" s="50">
        <v>10.199999999999999</v>
      </c>
      <c r="O54">
        <f t="shared" si="6"/>
        <v>3.7001506449933844E-2</v>
      </c>
      <c r="P54" s="46">
        <v>9.2329274980000005</v>
      </c>
      <c r="Q54">
        <f t="shared" si="7"/>
        <v>0.14507573179452934</v>
      </c>
    </row>
    <row r="55" spans="1:17" x14ac:dyDescent="0.2">
      <c r="A55" s="52">
        <v>2009</v>
      </c>
      <c r="B55" s="43">
        <v>194.152286</v>
      </c>
      <c r="C55">
        <f t="shared" si="8"/>
        <v>2.353103095270156E-3</v>
      </c>
      <c r="D55" s="43">
        <v>0.59670000000000001</v>
      </c>
      <c r="E55">
        <f t="shared" si="1"/>
        <v>8.8068484055699253E-2</v>
      </c>
      <c r="F55" s="43">
        <v>39.361223789999997</v>
      </c>
      <c r="G55">
        <f t="shared" si="2"/>
        <v>1.2017262863514148E-2</v>
      </c>
      <c r="H55" s="43">
        <v>45.620075630000002</v>
      </c>
      <c r="I55">
        <f t="shared" si="3"/>
        <v>9.435232833792986E-3</v>
      </c>
      <c r="J55" s="43">
        <v>26.93</v>
      </c>
      <c r="K55">
        <f t="shared" si="4"/>
        <v>3.9649249167191493E-3</v>
      </c>
      <c r="L55" s="43">
        <v>4.9875730000000003</v>
      </c>
      <c r="M55">
        <f t="shared" si="5"/>
        <v>0.14085233405893402</v>
      </c>
      <c r="N55" s="49">
        <v>9.9</v>
      </c>
      <c r="O55">
        <f t="shared" si="6"/>
        <v>3.5222125647762566E-2</v>
      </c>
      <c r="P55" s="45">
        <v>9.1467199830000006</v>
      </c>
      <c r="Q55">
        <f t="shared" si="7"/>
        <v>0.14756193754103372</v>
      </c>
    </row>
    <row r="56" spans="1:17" x14ac:dyDescent="0.2">
      <c r="A56" s="52">
        <v>2010</v>
      </c>
      <c r="B56" s="44">
        <v>239.80938760000001</v>
      </c>
      <c r="C56">
        <f t="shared" si="8"/>
        <v>1.5233927198829665E-3</v>
      </c>
      <c r="D56" s="44">
        <v>2.8237000000000001</v>
      </c>
      <c r="E56">
        <f t="shared" si="1"/>
        <v>9.8273012656412861E-2</v>
      </c>
      <c r="F56" s="44">
        <v>49.817601760000002</v>
      </c>
      <c r="G56">
        <f t="shared" si="2"/>
        <v>7.0353831106723351E-3</v>
      </c>
      <c r="H56" s="44">
        <v>63.09952329</v>
      </c>
      <c r="I56">
        <f t="shared" si="3"/>
        <v>5.246002063863906E-3</v>
      </c>
      <c r="J56" s="44">
        <v>23.154</v>
      </c>
      <c r="K56">
        <f t="shared" si="4"/>
        <v>1.0434658142372219E-2</v>
      </c>
      <c r="L56" s="44">
        <v>5.0767319999999998</v>
      </c>
      <c r="M56">
        <f t="shared" si="5"/>
        <v>0.12841503623927422</v>
      </c>
      <c r="N56" s="50">
        <v>9.3000000000000007</v>
      </c>
      <c r="O56">
        <f t="shared" si="6"/>
        <v>3.1704910769889856E-2</v>
      </c>
      <c r="P56" s="46">
        <v>9.2196686870000004</v>
      </c>
      <c r="Q56">
        <f t="shared" si="7"/>
        <v>0.14546727646664151</v>
      </c>
    </row>
    <row r="57" spans="1:17" x14ac:dyDescent="0.2">
      <c r="A57" s="52">
        <v>2011</v>
      </c>
      <c r="B57" s="43">
        <v>279.35116870000002</v>
      </c>
      <c r="C57">
        <f t="shared" si="8"/>
        <v>9.1884676958864484E-4</v>
      </c>
      <c r="D57" s="43">
        <v>5.2477999999999998</v>
      </c>
      <c r="E57">
        <f t="shared" si="1"/>
        <v>7.8495268594452466E-2</v>
      </c>
      <c r="F57" s="43">
        <v>54.704086500000003</v>
      </c>
      <c r="G57">
        <f t="shared" si="2"/>
        <v>5.0755688112879465E-3</v>
      </c>
      <c r="H57" s="43">
        <v>76.980203529999997</v>
      </c>
      <c r="I57">
        <f t="shared" si="3"/>
        <v>2.6374048055540981E-3</v>
      </c>
      <c r="J57" s="43">
        <v>19.378</v>
      </c>
      <c r="K57">
        <f t="shared" si="4"/>
        <v>2.1818415007093708E-2</v>
      </c>
      <c r="L57" s="43">
        <v>5.1836880000000001</v>
      </c>
      <c r="M57">
        <f t="shared" si="5"/>
        <v>0.11417983985229371</v>
      </c>
      <c r="N57" s="49">
        <v>9.5</v>
      </c>
      <c r="O57">
        <f t="shared" si="6"/>
        <v>3.2868741500178801E-2</v>
      </c>
      <c r="P57" s="45">
        <v>9.7267712619999998</v>
      </c>
      <c r="Q57">
        <f t="shared" si="7"/>
        <v>0.12846703856153538</v>
      </c>
    </row>
    <row r="58" spans="1:17" x14ac:dyDescent="0.2">
      <c r="A58" s="52">
        <v>2012</v>
      </c>
      <c r="B58" s="44">
        <v>295.08722089999998</v>
      </c>
      <c r="C58">
        <f t="shared" si="8"/>
        <v>7.2676854606261053E-4</v>
      </c>
      <c r="D58" s="44">
        <v>4.5755999999999997</v>
      </c>
      <c r="E58">
        <f t="shared" si="1"/>
        <v>8.6598787875012129E-2</v>
      </c>
      <c r="F58" s="44">
        <v>56.411298709999997</v>
      </c>
      <c r="G58">
        <f t="shared" si="2"/>
        <v>4.4767842062490015E-3</v>
      </c>
      <c r="H58" s="44">
        <v>71.488597260000006</v>
      </c>
      <c r="I58">
        <f t="shared" si="3"/>
        <v>3.5441717855645197E-3</v>
      </c>
      <c r="J58" s="44">
        <v>15.602</v>
      </c>
      <c r="K58">
        <f t="shared" si="4"/>
        <v>3.6246817899707622E-2</v>
      </c>
      <c r="L58" s="44">
        <v>5.3124370000000001</v>
      </c>
      <c r="M58">
        <f t="shared" si="5"/>
        <v>9.8179772216032649E-2</v>
      </c>
      <c r="N58" s="50">
        <v>10.1</v>
      </c>
      <c r="O58">
        <f t="shared" si="6"/>
        <v>3.6407554437461749E-2</v>
      </c>
      <c r="P58" s="46">
        <v>10.25525223</v>
      </c>
      <c r="Q58">
        <f t="shared" si="7"/>
        <v>0.10775238932429508</v>
      </c>
    </row>
    <row r="59" spans="1:17" x14ac:dyDescent="0.2">
      <c r="A59" s="52">
        <v>2013</v>
      </c>
      <c r="B59" s="43">
        <v>307.57636059999999</v>
      </c>
      <c r="C59">
        <f t="shared" si="8"/>
        <v>5.9525212133833619E-4</v>
      </c>
      <c r="D59" s="43">
        <v>2.3586</v>
      </c>
      <c r="E59">
        <f t="shared" si="1"/>
        <v>9.8480497524162589E-2</v>
      </c>
      <c r="F59" s="43">
        <v>54.251578360000003</v>
      </c>
      <c r="G59">
        <f t="shared" si="2"/>
        <v>5.2420747483253489E-3</v>
      </c>
      <c r="H59" s="43">
        <v>71.092623669999995</v>
      </c>
      <c r="I59">
        <f t="shared" si="3"/>
        <v>3.6162073101004698E-3</v>
      </c>
      <c r="J59" s="43">
        <v>11.826000000000001</v>
      </c>
      <c r="K59">
        <f t="shared" si="4"/>
        <v>4.7842987263694202E-2</v>
      </c>
      <c r="L59" s="43">
        <v>5.3991619999999996</v>
      </c>
      <c r="M59">
        <f t="shared" si="5"/>
        <v>8.8166620417738692E-2</v>
      </c>
      <c r="N59" s="49">
        <v>9.3000000000000007</v>
      </c>
      <c r="O59">
        <f t="shared" si="6"/>
        <v>3.1704910769889856E-2</v>
      </c>
      <c r="P59" s="45">
        <v>10.723924009999999</v>
      </c>
      <c r="Q59">
        <f t="shared" si="7"/>
        <v>8.8619076964419272E-2</v>
      </c>
    </row>
    <row r="60" spans="1:17" x14ac:dyDescent="0.2">
      <c r="A60" s="52">
        <v>2014</v>
      </c>
      <c r="B60" s="44">
        <v>314.85115619999999</v>
      </c>
      <c r="C60">
        <f t="shared" si="8"/>
        <v>5.269999720636223E-4</v>
      </c>
      <c r="D60" s="44">
        <v>1.0250999999999999</v>
      </c>
      <c r="E60">
        <f t="shared" si="1"/>
        <v>9.2085476587872944E-2</v>
      </c>
      <c r="F60" s="44">
        <v>56.672480470000004</v>
      </c>
      <c r="G60">
        <f t="shared" si="2"/>
        <v>4.3893301311441609E-3</v>
      </c>
      <c r="H60" s="44">
        <v>73.800331470000003</v>
      </c>
      <c r="I60">
        <f t="shared" si="3"/>
        <v>3.141338009726559E-3</v>
      </c>
      <c r="J60" s="44">
        <v>10.406000000000001</v>
      </c>
      <c r="K60">
        <f t="shared" si="4"/>
        <v>5.0038462881223759E-2</v>
      </c>
      <c r="L60" s="44">
        <v>5.4697240000000003</v>
      </c>
      <c r="M60">
        <f t="shared" si="5"/>
        <v>8.0496622312842617E-2</v>
      </c>
      <c r="N60" s="50">
        <v>9.8000000000000007</v>
      </c>
      <c r="O60">
        <f t="shared" si="6"/>
        <v>3.4631197956064001E-2</v>
      </c>
      <c r="P60" s="46">
        <v>11.1285227</v>
      </c>
      <c r="Q60">
        <f t="shared" si="7"/>
        <v>7.2652026616965112E-2</v>
      </c>
    </row>
    <row r="61" spans="1:17" x14ac:dyDescent="0.2">
      <c r="A61" s="52">
        <v>2015</v>
      </c>
      <c r="B61" s="43">
        <v>308.00414610000001</v>
      </c>
      <c r="C61">
        <f t="shared" si="8"/>
        <v>5.9107081278311627E-4</v>
      </c>
      <c r="D61" s="43">
        <v>-0.52259999999999995</v>
      </c>
      <c r="E61">
        <f t="shared" si="1"/>
        <v>7.4345066662238363E-2</v>
      </c>
      <c r="F61" s="43">
        <v>55.715885950000001</v>
      </c>
      <c r="G61">
        <f t="shared" si="2"/>
        <v>4.715032557554049E-3</v>
      </c>
      <c r="H61" s="43">
        <v>84.078411410000001</v>
      </c>
      <c r="I61">
        <f t="shared" si="3"/>
        <v>1.7200487487062427E-3</v>
      </c>
      <c r="J61" s="43">
        <v>8.9849999999999994</v>
      </c>
      <c r="K61">
        <f t="shared" si="4"/>
        <v>5.0659482636433682E-2</v>
      </c>
      <c r="L61" s="43">
        <v>5.5350020000000004</v>
      </c>
      <c r="M61">
        <f t="shared" si="5"/>
        <v>7.3790451972253451E-2</v>
      </c>
      <c r="N61" s="49">
        <v>9.6999999999999993</v>
      </c>
      <c r="O61">
        <f t="shared" si="6"/>
        <v>3.4041818466143063E-2</v>
      </c>
      <c r="P61" s="45">
        <v>11.55154186</v>
      </c>
      <c r="Q61">
        <f t="shared" si="7"/>
        <v>5.7302304486219223E-2</v>
      </c>
    </row>
    <row r="62" spans="1:17" x14ac:dyDescent="0.2">
      <c r="A62" s="52">
        <v>2016</v>
      </c>
      <c r="B62" s="44">
        <v>318.65233439999997</v>
      </c>
      <c r="C62">
        <f t="shared" si="8"/>
        <v>4.9371285795479487E-4</v>
      </c>
      <c r="D62" s="44">
        <v>-0.5323</v>
      </c>
      <c r="E62">
        <f t="shared" si="1"/>
        <v>7.421120267001298E-2</v>
      </c>
      <c r="F62" s="44">
        <v>55.933116179999999</v>
      </c>
      <c r="G62">
        <f t="shared" si="2"/>
        <v>4.6397690793471271E-3</v>
      </c>
      <c r="H62" s="44">
        <v>83.608396670000005</v>
      </c>
      <c r="I62">
        <f t="shared" si="3"/>
        <v>1.7722353719804916E-3</v>
      </c>
      <c r="J62" s="44">
        <v>7.5650000000000004</v>
      </c>
      <c r="K62">
        <f t="shared" si="4"/>
        <v>4.9645640620100288E-2</v>
      </c>
      <c r="L62" s="44">
        <v>5.6072829999999998</v>
      </c>
      <c r="M62">
        <f t="shared" si="5"/>
        <v>6.6805494576646404E-2</v>
      </c>
      <c r="N62" s="50">
        <v>9.4</v>
      </c>
      <c r="O62">
        <f t="shared" si="6"/>
        <v>3.2285548100924474E-2</v>
      </c>
      <c r="P62" s="46">
        <v>12.53298579</v>
      </c>
      <c r="Q62">
        <f t="shared" si="7"/>
        <v>2.9401066453906673E-2</v>
      </c>
    </row>
    <row r="63" spans="1:17" x14ac:dyDescent="0.2">
      <c r="A63" s="52">
        <v>2017</v>
      </c>
      <c r="B63" s="43">
        <v>341.86335000000003</v>
      </c>
      <c r="C63">
        <f t="shared" si="8"/>
        <v>3.2360735321179494E-4</v>
      </c>
      <c r="D63" s="43">
        <v>0.57630000000000003</v>
      </c>
      <c r="E63">
        <f t="shared" si="1"/>
        <v>8.7857082348158616E-2</v>
      </c>
      <c r="F63" s="43">
        <v>63.00948657</v>
      </c>
      <c r="G63">
        <f t="shared" si="2"/>
        <v>2.6063494285460303E-3</v>
      </c>
      <c r="H63" s="43">
        <v>86.827069300000005</v>
      </c>
      <c r="I63">
        <f t="shared" si="3"/>
        <v>1.4377196086890135E-3</v>
      </c>
      <c r="J63" s="43">
        <v>6.1440000000000001</v>
      </c>
      <c r="K63">
        <f t="shared" si="4"/>
        <v>4.7092603543865894E-2</v>
      </c>
      <c r="L63" s="43">
        <v>5.6122529999999999</v>
      </c>
      <c r="M63">
        <f t="shared" si="5"/>
        <v>6.6342246572669586E-2</v>
      </c>
      <c r="N63" s="49">
        <v>8.9</v>
      </c>
      <c r="O63">
        <f t="shared" si="6"/>
        <v>2.9412562226589511E-2</v>
      </c>
      <c r="P63" s="45">
        <v>13.7031835</v>
      </c>
      <c r="Q63">
        <f t="shared" si="7"/>
        <v>1.0721918712405274E-2</v>
      </c>
    </row>
    <row r="64" spans="1:17" x14ac:dyDescent="0.2">
      <c r="A64" s="52">
        <v>2018</v>
      </c>
      <c r="B64" s="44">
        <v>373.21708189999998</v>
      </c>
      <c r="C64">
        <f t="shared" si="8"/>
        <v>1.7129694494580816E-4</v>
      </c>
      <c r="D64" s="44">
        <v>0.43859999999999999</v>
      </c>
      <c r="E64">
        <f t="shared" si="1"/>
        <v>8.6385925711927714E-2</v>
      </c>
      <c r="F64" s="44">
        <v>77.410587190000001</v>
      </c>
      <c r="G64">
        <f t="shared" si="2"/>
        <v>5.8828143781522891E-4</v>
      </c>
      <c r="H64" s="44">
        <v>106.09638200000001</v>
      </c>
      <c r="I64">
        <f t="shared" si="3"/>
        <v>3.296248486783143E-4</v>
      </c>
      <c r="J64" s="44">
        <v>4.7240000000000002</v>
      </c>
      <c r="K64">
        <f t="shared" si="4"/>
        <v>4.3242198660339001E-2</v>
      </c>
      <c r="L64" s="44">
        <v>5.6386760000000002</v>
      </c>
      <c r="M64">
        <f t="shared" si="5"/>
        <v>6.3916118429806795E-2</v>
      </c>
      <c r="N64" s="50">
        <v>8.8000000000000007</v>
      </c>
      <c r="O64">
        <f t="shared" si="6"/>
        <v>2.8848128859598723E-2</v>
      </c>
      <c r="P64" s="46">
        <v>15.03229913</v>
      </c>
      <c r="Q64">
        <f t="shared" si="7"/>
        <v>2.5738901674480889E-3</v>
      </c>
    </row>
    <row r="65" spans="1:17" x14ac:dyDescent="0.2">
      <c r="A65" s="52">
        <v>2019</v>
      </c>
      <c r="B65" s="43">
        <v>372.06252749999999</v>
      </c>
      <c r="C65">
        <f t="shared" si="8"/>
        <v>1.7559118130903962E-4</v>
      </c>
      <c r="D65" s="43">
        <v>0.56530000000000002</v>
      </c>
      <c r="E65">
        <f t="shared" si="1"/>
        <v>8.7742377093952995E-2</v>
      </c>
      <c r="F65" s="43">
        <v>73.677759859999995</v>
      </c>
      <c r="G65">
        <f t="shared" si="2"/>
        <v>9.0105497011872438E-4</v>
      </c>
      <c r="H65" s="43">
        <v>103.75392170000001</v>
      </c>
      <c r="I65">
        <f t="shared" si="3"/>
        <v>4.0229335273759832E-4</v>
      </c>
      <c r="J65" s="43">
        <v>4.6859999999999999</v>
      </c>
      <c r="K65">
        <f t="shared" si="4"/>
        <v>4.3124327291443269E-2</v>
      </c>
      <c r="L65" s="43">
        <v>5.7035689999999999</v>
      </c>
      <c r="M65">
        <f t="shared" si="5"/>
        <v>5.8219010170742928E-2</v>
      </c>
      <c r="N65" s="43">
        <v>8.8000000000000007</v>
      </c>
      <c r="O65">
        <f t="shared" si="6"/>
        <v>2.8848128859598723E-2</v>
      </c>
      <c r="P65" s="45">
        <v>16.463730349999999</v>
      </c>
      <c r="Q65">
        <f t="shared" si="7"/>
        <v>3.9624476757696376E-4</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AFC28-377D-2947-A2D3-1116B907A586}">
  <sheetPr>
    <tabColor theme="9" tint="-0.249977111117893"/>
  </sheetPr>
  <dimension ref="A3:C122"/>
  <sheetViews>
    <sheetView zoomScale="33" zoomScaleNormal="75" workbookViewId="0">
      <selection activeCell="X39" sqref="X39"/>
    </sheetView>
  </sheetViews>
  <sheetFormatPr baseColWidth="10" defaultRowHeight="16" x14ac:dyDescent="0.2"/>
  <cols>
    <col min="1" max="1" width="18.83203125" bestFit="1" customWidth="1"/>
    <col min="2" max="2" width="43.5" bestFit="1" customWidth="1"/>
    <col min="3" max="4" width="30" bestFit="1" customWidth="1"/>
    <col min="5" max="9" width="38" bestFit="1" customWidth="1"/>
  </cols>
  <sheetData>
    <row r="3" spans="1:3" x14ac:dyDescent="0.2">
      <c r="A3" s="38" t="s">
        <v>127</v>
      </c>
      <c r="B3" t="s">
        <v>142</v>
      </c>
      <c r="C3" t="s">
        <v>178</v>
      </c>
    </row>
    <row r="4" spans="1:3" x14ac:dyDescent="0.2">
      <c r="A4" s="1">
        <v>1961</v>
      </c>
      <c r="B4" s="37">
        <v>3.734</v>
      </c>
      <c r="C4" s="37">
        <v>-0.1112962237</v>
      </c>
    </row>
    <row r="5" spans="1:3" x14ac:dyDescent="0.2">
      <c r="A5" s="55">
        <v>0.76463478370000004</v>
      </c>
      <c r="B5" s="37">
        <v>3.734</v>
      </c>
      <c r="C5" s="37">
        <v>-0.1112962237</v>
      </c>
    </row>
    <row r="6" spans="1:3" x14ac:dyDescent="0.2">
      <c r="A6" s="1">
        <v>1962</v>
      </c>
      <c r="B6" s="37">
        <v>1.891</v>
      </c>
      <c r="C6" s="37">
        <v>-8.5946687569999999E-2</v>
      </c>
    </row>
    <row r="7" spans="1:3" x14ac:dyDescent="0.2">
      <c r="A7" s="55">
        <v>0.82624461000000005</v>
      </c>
      <c r="B7" s="37">
        <v>1.891</v>
      </c>
      <c r="C7" s="37">
        <v>-8.5946687569999999E-2</v>
      </c>
    </row>
    <row r="8" spans="1:3" x14ac:dyDescent="0.2">
      <c r="A8" s="1">
        <v>1963</v>
      </c>
      <c r="B8" s="37">
        <v>4.9000000000000002E-2</v>
      </c>
      <c r="C8" s="37">
        <v>-0.13373840319999999</v>
      </c>
    </row>
    <row r="9" spans="1:3" x14ac:dyDescent="0.2">
      <c r="A9" s="55">
        <v>0.9176140076</v>
      </c>
      <c r="B9" s="37">
        <v>4.9000000000000002E-2</v>
      </c>
      <c r="C9" s="37">
        <v>-0.13373840319999999</v>
      </c>
    </row>
    <row r="10" spans="1:3" x14ac:dyDescent="0.2">
      <c r="A10" s="1">
        <v>1964</v>
      </c>
      <c r="B10" s="37">
        <v>3.2000000000000001E-2</v>
      </c>
      <c r="C10" s="37">
        <v>-9.7118776949999999E-2</v>
      </c>
    </row>
    <row r="11" spans="1:3" x14ac:dyDescent="0.2">
      <c r="A11" s="55">
        <v>0.89415915329999995</v>
      </c>
      <c r="B11" s="37">
        <v>3.2000000000000001E-2</v>
      </c>
      <c r="C11" s="37">
        <v>-9.7118776949999999E-2</v>
      </c>
    </row>
    <row r="12" spans="1:3" x14ac:dyDescent="0.2">
      <c r="A12" s="1">
        <v>1965</v>
      </c>
      <c r="B12" s="37">
        <v>1.4999999999999999E-2</v>
      </c>
      <c r="C12" s="37">
        <v>-0.10786619629999999</v>
      </c>
    </row>
    <row r="13" spans="1:3" x14ac:dyDescent="0.2">
      <c r="A13" s="55">
        <v>0.97465046389999999</v>
      </c>
      <c r="B13" s="37">
        <v>1.4999999999999999E-2</v>
      </c>
      <c r="C13" s="37">
        <v>-0.10786619629999999</v>
      </c>
    </row>
    <row r="14" spans="1:3" x14ac:dyDescent="0.2">
      <c r="A14" s="1">
        <v>1966</v>
      </c>
      <c r="B14" s="37">
        <v>-3.0000000000000001E-3</v>
      </c>
      <c r="C14" s="37">
        <v>-7.9184633480000002E-2</v>
      </c>
    </row>
    <row r="15" spans="1:3" x14ac:dyDescent="0.2">
      <c r="A15" s="55">
        <v>1.0964327709999999</v>
      </c>
      <c r="B15" s="37">
        <v>-3.0000000000000001E-3</v>
      </c>
      <c r="C15" s="37">
        <v>-7.9184633480000002E-2</v>
      </c>
    </row>
    <row r="16" spans="1:3" x14ac:dyDescent="0.2">
      <c r="A16" s="1">
        <v>1967</v>
      </c>
      <c r="B16" s="37">
        <v>-0.02</v>
      </c>
      <c r="C16" s="37">
        <v>-9.0977394490000002E-2</v>
      </c>
    </row>
    <row r="17" spans="1:3" x14ac:dyDescent="0.2">
      <c r="A17" s="55">
        <v>1.238043904</v>
      </c>
      <c r="B17" s="37">
        <v>-0.02</v>
      </c>
      <c r="C17" s="37">
        <v>-9.0977394490000002E-2</v>
      </c>
    </row>
    <row r="18" spans="1:3" x14ac:dyDescent="0.2">
      <c r="A18" s="1">
        <v>1968</v>
      </c>
      <c r="B18" s="37">
        <v>-3.6999999999999998E-2</v>
      </c>
      <c r="C18" s="37">
        <v>-7.8139291779999995E-2</v>
      </c>
    </row>
    <row r="19" spans="1:3" x14ac:dyDescent="0.2">
      <c r="A19" s="55">
        <v>1.4257154059999999</v>
      </c>
      <c r="B19" s="37">
        <v>-3.6999999999999998E-2</v>
      </c>
      <c r="C19" s="37">
        <v>-7.8139291779999995E-2</v>
      </c>
    </row>
    <row r="20" spans="1:3" x14ac:dyDescent="0.2">
      <c r="A20" s="1">
        <v>1969</v>
      </c>
      <c r="B20" s="37">
        <v>7.9000000000000001E-2</v>
      </c>
      <c r="C20" s="37">
        <v>-0.15680125440000001</v>
      </c>
    </row>
    <row r="21" spans="1:3" x14ac:dyDescent="0.2">
      <c r="A21" s="55">
        <v>1.6599046129999999</v>
      </c>
      <c r="B21" s="37">
        <v>7.9000000000000001E-2</v>
      </c>
      <c r="C21" s="37">
        <v>-0.15680125440000001</v>
      </c>
    </row>
    <row r="22" spans="1:3" x14ac:dyDescent="0.2">
      <c r="A22" s="1">
        <v>1970</v>
      </c>
      <c r="B22" s="37">
        <v>0.19500000000000001</v>
      </c>
      <c r="C22" s="37">
        <v>-0.3650202535</v>
      </c>
    </row>
    <row r="23" spans="1:3" x14ac:dyDescent="0.2">
      <c r="A23" s="55">
        <v>1.9205866979999999</v>
      </c>
      <c r="B23" s="37">
        <v>0.19500000000000001</v>
      </c>
      <c r="C23" s="37">
        <v>-0.3650202535</v>
      </c>
    </row>
    <row r="24" spans="1:3" x14ac:dyDescent="0.2">
      <c r="A24" s="1">
        <v>1971</v>
      </c>
      <c r="B24" s="37">
        <v>0.311</v>
      </c>
      <c r="C24" s="37">
        <v>-0.46112635569999999</v>
      </c>
    </row>
    <row r="25" spans="1:3" x14ac:dyDescent="0.2">
      <c r="A25" s="55">
        <v>2.2637854439999998</v>
      </c>
      <c r="B25" s="37">
        <v>0.311</v>
      </c>
      <c r="C25" s="37">
        <v>-0.46112635569999999</v>
      </c>
    </row>
    <row r="26" spans="1:3" x14ac:dyDescent="0.2">
      <c r="A26" s="1">
        <v>1972</v>
      </c>
      <c r="B26" s="37">
        <v>0.42699999999999999</v>
      </c>
      <c r="C26" s="37">
        <v>-0.42386993150000002</v>
      </c>
    </row>
    <row r="27" spans="1:3" x14ac:dyDescent="0.2">
      <c r="A27" s="55">
        <v>2.7214409810000002</v>
      </c>
      <c r="B27" s="37">
        <v>0.42699999999999999</v>
      </c>
      <c r="C27" s="37">
        <v>-0.42386993150000002</v>
      </c>
    </row>
    <row r="28" spans="1:3" x14ac:dyDescent="0.2">
      <c r="A28" s="1">
        <v>1973</v>
      </c>
      <c r="B28" s="37">
        <v>0.54300000000000004</v>
      </c>
      <c r="C28" s="37">
        <v>-0.33472000000000002</v>
      </c>
    </row>
    <row r="29" spans="1:3" x14ac:dyDescent="0.2">
      <c r="A29" s="55">
        <v>3.6962133330000002</v>
      </c>
      <c r="B29" s="37">
        <v>0.54300000000000004</v>
      </c>
      <c r="C29" s="37">
        <v>-0.33472000000000002</v>
      </c>
    </row>
    <row r="30" spans="1:3" x14ac:dyDescent="0.2">
      <c r="A30" s="1">
        <v>1974</v>
      </c>
      <c r="B30" s="37">
        <v>0.67900000000000005</v>
      </c>
      <c r="C30" s="37">
        <v>-0.78436558960000002</v>
      </c>
    </row>
    <row r="31" spans="1:3" x14ac:dyDescent="0.2">
      <c r="A31" s="55">
        <v>5.2215349560000002</v>
      </c>
      <c r="B31" s="37">
        <v>0.67900000000000005</v>
      </c>
      <c r="C31" s="37">
        <v>-0.78436558960000002</v>
      </c>
    </row>
    <row r="32" spans="1:3" x14ac:dyDescent="0.2">
      <c r="A32" s="1">
        <v>1975</v>
      </c>
      <c r="B32" s="37">
        <v>0.81499999999999995</v>
      </c>
      <c r="C32" s="37">
        <v>-0.52546267800000002</v>
      </c>
    </row>
    <row r="33" spans="1:3" x14ac:dyDescent="0.2">
      <c r="A33" s="55">
        <v>5.6336739299999996</v>
      </c>
      <c r="B33" s="37">
        <v>0.81499999999999995</v>
      </c>
      <c r="C33" s="37">
        <v>-0.52546267800000002</v>
      </c>
    </row>
    <row r="34" spans="1:3" x14ac:dyDescent="0.2">
      <c r="A34" s="1">
        <v>1976</v>
      </c>
      <c r="B34" s="37">
        <v>0.95</v>
      </c>
      <c r="C34" s="37">
        <v>-0.4389997048</v>
      </c>
    </row>
    <row r="35" spans="1:3" x14ac:dyDescent="0.2">
      <c r="A35" s="55">
        <v>6.3270779739999998</v>
      </c>
      <c r="B35" s="37">
        <v>0.95</v>
      </c>
      <c r="C35" s="37">
        <v>-0.4389997048</v>
      </c>
    </row>
    <row r="36" spans="1:3" x14ac:dyDescent="0.2">
      <c r="A36" s="1">
        <v>1977</v>
      </c>
      <c r="B36" s="37">
        <v>1.0860000000000001</v>
      </c>
      <c r="C36" s="37">
        <v>-9.7013113159999997E-2</v>
      </c>
    </row>
    <row r="37" spans="1:3" x14ac:dyDescent="0.2">
      <c r="A37" s="55">
        <v>6.6185850740000003</v>
      </c>
      <c r="B37" s="37">
        <v>1.0860000000000001</v>
      </c>
      <c r="C37" s="37">
        <v>-9.7013113159999997E-2</v>
      </c>
    </row>
    <row r="38" spans="1:3" x14ac:dyDescent="0.2">
      <c r="A38" s="1">
        <v>1978</v>
      </c>
      <c r="B38" s="37">
        <v>1.222</v>
      </c>
      <c r="C38" s="37">
        <v>-0.28002787569999998</v>
      </c>
    </row>
    <row r="39" spans="1:3" x14ac:dyDescent="0.2">
      <c r="A39" s="55">
        <v>7.5171763550000001</v>
      </c>
      <c r="B39" s="37">
        <v>1.222</v>
      </c>
      <c r="C39" s="37">
        <v>-0.28002787569999998</v>
      </c>
    </row>
    <row r="40" spans="1:3" x14ac:dyDescent="0.2">
      <c r="A40" s="1">
        <v>1979</v>
      </c>
      <c r="B40" s="37">
        <v>3.1320000000000001</v>
      </c>
      <c r="C40" s="37">
        <v>-0.52581354440000005</v>
      </c>
    </row>
    <row r="41" spans="1:3" x14ac:dyDescent="0.2">
      <c r="A41" s="55">
        <v>9.2969217240000006</v>
      </c>
      <c r="B41" s="37">
        <v>3.1320000000000001</v>
      </c>
      <c r="C41" s="37">
        <v>-0.52581354440000005</v>
      </c>
    </row>
    <row r="42" spans="1:3" x14ac:dyDescent="0.2">
      <c r="A42" s="1">
        <v>1980</v>
      </c>
      <c r="B42" s="37">
        <v>5.0419999999999998</v>
      </c>
      <c r="C42" s="37">
        <v>-0.82373769890000004</v>
      </c>
    </row>
    <row r="43" spans="1:3" x14ac:dyDescent="0.2">
      <c r="A43" s="55">
        <v>11.89625678</v>
      </c>
      <c r="B43" s="37">
        <v>5.0419999999999998</v>
      </c>
      <c r="C43" s="37">
        <v>-0.82373769890000004</v>
      </c>
    </row>
    <row r="44" spans="1:3" x14ac:dyDescent="0.2">
      <c r="A44" s="1">
        <v>1981</v>
      </c>
      <c r="B44" s="37">
        <v>6.952</v>
      </c>
      <c r="C44" s="37">
        <v>-0.4837941341</v>
      </c>
    </row>
    <row r="45" spans="1:3" x14ac:dyDescent="0.2">
      <c r="A45" s="55">
        <v>14.175228840000001</v>
      </c>
      <c r="B45" s="37">
        <v>6.952</v>
      </c>
      <c r="C45" s="37">
        <v>-0.4837941341</v>
      </c>
    </row>
    <row r="46" spans="1:3" x14ac:dyDescent="0.2">
      <c r="A46" s="1">
        <v>1982</v>
      </c>
      <c r="B46" s="37">
        <v>8.8620000000000001</v>
      </c>
      <c r="C46" s="37">
        <v>-0.29469399349999997</v>
      </c>
    </row>
    <row r="47" spans="1:3" x14ac:dyDescent="0.2">
      <c r="A47" s="55">
        <v>16.084252379999999</v>
      </c>
      <c r="B47" s="37">
        <v>8.8620000000000001</v>
      </c>
      <c r="C47" s="37">
        <v>-0.29469399349999997</v>
      </c>
    </row>
    <row r="48" spans="1:3" x14ac:dyDescent="0.2">
      <c r="A48" s="1">
        <v>1983</v>
      </c>
      <c r="B48" s="37">
        <v>10.772</v>
      </c>
      <c r="C48" s="37">
        <v>0.1038785047</v>
      </c>
    </row>
    <row r="49" spans="1:3" x14ac:dyDescent="0.2">
      <c r="A49" s="55">
        <v>17.784112149999999</v>
      </c>
      <c r="B49" s="37">
        <v>10.772</v>
      </c>
      <c r="C49" s="37">
        <v>0.1038785047</v>
      </c>
    </row>
    <row r="50" spans="1:3" x14ac:dyDescent="0.2">
      <c r="A50" s="1">
        <v>1984</v>
      </c>
      <c r="B50" s="37">
        <v>10.294</v>
      </c>
      <c r="C50" s="37">
        <v>-3.8570752479999998E-2</v>
      </c>
    </row>
    <row r="51" spans="1:3" x14ac:dyDescent="0.2">
      <c r="A51" s="55">
        <v>19.749361100000002</v>
      </c>
      <c r="B51" s="37">
        <v>10.294</v>
      </c>
      <c r="C51" s="37">
        <v>-3.8570752479999998E-2</v>
      </c>
    </row>
    <row r="52" spans="1:3" x14ac:dyDescent="0.2">
      <c r="A52" s="1">
        <v>1985</v>
      </c>
      <c r="B52" s="37">
        <v>9.8149999999999995</v>
      </c>
      <c r="C52" s="37">
        <v>5.7428156199999997E-2</v>
      </c>
    </row>
    <row r="53" spans="1:3" x14ac:dyDescent="0.2">
      <c r="A53" s="55">
        <v>19.15653275</v>
      </c>
      <c r="B53" s="37">
        <v>9.8149999999999995</v>
      </c>
      <c r="C53" s="37">
        <v>5.7428156199999997E-2</v>
      </c>
    </row>
    <row r="54" spans="1:3" x14ac:dyDescent="0.2">
      <c r="A54" s="1">
        <v>1986</v>
      </c>
      <c r="B54" s="37">
        <v>9.3369999999999997</v>
      </c>
      <c r="C54" s="37">
        <v>0.48984137080000001</v>
      </c>
    </row>
    <row r="55" spans="1:3" x14ac:dyDescent="0.2">
      <c r="A55" s="55">
        <v>18.586746059999999</v>
      </c>
      <c r="B55" s="37">
        <v>9.3369999999999997</v>
      </c>
      <c r="C55" s="37">
        <v>0.48984137080000001</v>
      </c>
    </row>
    <row r="56" spans="1:3" x14ac:dyDescent="0.2">
      <c r="A56" s="1">
        <v>1987</v>
      </c>
      <c r="B56" s="37">
        <v>8.8580000000000005</v>
      </c>
      <c r="C56" s="37">
        <v>0.62092403780000005</v>
      </c>
    </row>
    <row r="57" spans="1:3" x14ac:dyDescent="0.2">
      <c r="A57" s="55">
        <v>20.919215579999999</v>
      </c>
      <c r="B57" s="37">
        <v>8.8580000000000005</v>
      </c>
      <c r="C57" s="37">
        <v>0.62092403780000005</v>
      </c>
    </row>
    <row r="58" spans="1:3" x14ac:dyDescent="0.2">
      <c r="A58" s="1">
        <v>1988</v>
      </c>
      <c r="B58" s="37">
        <v>8.3800000000000008</v>
      </c>
      <c r="C58" s="37">
        <v>2.4257834759999999</v>
      </c>
    </row>
    <row r="59" spans="1:3" x14ac:dyDescent="0.2">
      <c r="A59" s="55">
        <v>25.371462489999999</v>
      </c>
      <c r="B59" s="37">
        <v>8.3800000000000008</v>
      </c>
      <c r="C59" s="37">
        <v>2.4257834759999999</v>
      </c>
    </row>
    <row r="60" spans="1:3" x14ac:dyDescent="0.2">
      <c r="A60" s="1">
        <v>1989</v>
      </c>
      <c r="B60" s="37">
        <v>10.348000000000001</v>
      </c>
      <c r="C60" s="37">
        <v>3.3568872989999998</v>
      </c>
    </row>
    <row r="61" spans="1:3" x14ac:dyDescent="0.2">
      <c r="A61" s="55">
        <v>30.465364739999998</v>
      </c>
      <c r="B61" s="37">
        <v>10.348000000000001</v>
      </c>
      <c r="C61" s="37">
        <v>3.3568872989999998</v>
      </c>
    </row>
    <row r="62" spans="1:3" x14ac:dyDescent="0.2">
      <c r="A62" s="1">
        <v>1990</v>
      </c>
      <c r="B62" s="37">
        <v>12.316000000000001</v>
      </c>
      <c r="C62" s="37">
        <v>3.6335435569999999</v>
      </c>
    </row>
    <row r="63" spans="1:3" x14ac:dyDescent="0.2">
      <c r="A63" s="55">
        <v>36.144336770000002</v>
      </c>
      <c r="B63" s="37">
        <v>12.316000000000001</v>
      </c>
      <c r="C63" s="37">
        <v>3.6335435569999999</v>
      </c>
    </row>
    <row r="64" spans="1:3" x14ac:dyDescent="0.2">
      <c r="A64" s="1">
        <v>1991</v>
      </c>
      <c r="B64" s="37">
        <v>14.284000000000001</v>
      </c>
      <c r="C64" s="37">
        <v>6.0035311140000003</v>
      </c>
    </row>
    <row r="65" spans="1:3" x14ac:dyDescent="0.2">
      <c r="A65" s="55">
        <v>45.466164980000002</v>
      </c>
      <c r="B65" s="37">
        <v>14.284000000000001</v>
      </c>
      <c r="C65" s="37">
        <v>6.0035311140000003</v>
      </c>
    </row>
    <row r="66" spans="1:3" x14ac:dyDescent="0.2">
      <c r="A66" s="1">
        <v>1992</v>
      </c>
      <c r="B66" s="37">
        <v>16.251999999999999</v>
      </c>
      <c r="C66" s="37">
        <v>6.3284223449999999</v>
      </c>
    </row>
    <row r="67" spans="1:3" x14ac:dyDescent="0.2">
      <c r="A67" s="55">
        <v>52.130263970000001</v>
      </c>
      <c r="B67" s="37">
        <v>16.251999999999999</v>
      </c>
      <c r="C67" s="37">
        <v>6.3284223449999999</v>
      </c>
    </row>
    <row r="68" spans="1:3" x14ac:dyDescent="0.2">
      <c r="A68" s="1">
        <v>1993</v>
      </c>
      <c r="B68" s="37">
        <v>18.22</v>
      </c>
      <c r="C68" s="37">
        <v>5.9905928949999998</v>
      </c>
    </row>
    <row r="69" spans="1:3" x14ac:dyDescent="0.2">
      <c r="A69" s="55">
        <v>60.603478150000001</v>
      </c>
      <c r="B69" s="37">
        <v>18.22</v>
      </c>
      <c r="C69" s="37">
        <v>5.9905928949999998</v>
      </c>
    </row>
    <row r="70" spans="1:3" x14ac:dyDescent="0.2">
      <c r="A70" s="1">
        <v>1994</v>
      </c>
      <c r="B70" s="37">
        <v>17.981000000000002</v>
      </c>
      <c r="C70" s="37">
        <v>11.915935579999999</v>
      </c>
    </row>
    <row r="71" spans="1:3" x14ac:dyDescent="0.2">
      <c r="A71" s="55">
        <v>73.69084719</v>
      </c>
      <c r="B71" s="37">
        <v>17.981000000000002</v>
      </c>
      <c r="C71" s="37">
        <v>11.915935579999999</v>
      </c>
    </row>
    <row r="72" spans="1:3" x14ac:dyDescent="0.2">
      <c r="A72" s="1">
        <v>1995</v>
      </c>
      <c r="B72" s="37">
        <v>17.742000000000001</v>
      </c>
      <c r="C72" s="37">
        <v>14.73698321</v>
      </c>
    </row>
    <row r="73" spans="1:3" x14ac:dyDescent="0.2">
      <c r="A73" s="55">
        <v>87.810991959999996</v>
      </c>
      <c r="B73" s="37">
        <v>17.742000000000001</v>
      </c>
      <c r="C73" s="37">
        <v>14.73698321</v>
      </c>
    </row>
    <row r="74" spans="1:3" x14ac:dyDescent="0.2">
      <c r="A74" s="1">
        <v>1996</v>
      </c>
      <c r="B74" s="37">
        <v>17.504000000000001</v>
      </c>
      <c r="C74" s="37">
        <v>15.768510640000001</v>
      </c>
    </row>
    <row r="75" spans="1:3" x14ac:dyDescent="0.2">
      <c r="A75" s="55">
        <v>96.295886519999996</v>
      </c>
      <c r="B75" s="37">
        <v>17.504000000000001</v>
      </c>
      <c r="C75" s="37">
        <v>15.768510640000001</v>
      </c>
    </row>
    <row r="76" spans="1:3" x14ac:dyDescent="0.2">
      <c r="A76" s="1">
        <v>1997</v>
      </c>
      <c r="B76" s="37">
        <v>17.265000000000001</v>
      </c>
      <c r="C76" s="37">
        <v>14.74764278</v>
      </c>
    </row>
    <row r="77" spans="1:3" x14ac:dyDescent="0.2">
      <c r="A77" s="55">
        <v>100.12419180000001</v>
      </c>
      <c r="B77" s="37">
        <v>17.265000000000001</v>
      </c>
      <c r="C77" s="37">
        <v>14.74764278</v>
      </c>
    </row>
    <row r="78" spans="1:3" x14ac:dyDescent="0.2">
      <c r="A78" s="1">
        <v>1998</v>
      </c>
      <c r="B78" s="37">
        <v>17.026</v>
      </c>
      <c r="C78" s="37">
        <v>18.428059269999999</v>
      </c>
    </row>
    <row r="79" spans="1:3" x14ac:dyDescent="0.2">
      <c r="A79" s="55">
        <v>85.728310230000005</v>
      </c>
      <c r="B79" s="37">
        <v>17.026</v>
      </c>
      <c r="C79" s="37">
        <v>18.428059269999999</v>
      </c>
    </row>
    <row r="80" spans="1:3" x14ac:dyDescent="0.2">
      <c r="A80" s="1">
        <v>1999</v>
      </c>
      <c r="B80" s="37">
        <v>14.516</v>
      </c>
      <c r="C80" s="37">
        <v>14.672861360000001</v>
      </c>
    </row>
    <row r="81" spans="1:3" x14ac:dyDescent="0.2">
      <c r="A81" s="55">
        <v>86.284660770000002</v>
      </c>
      <c r="B81" s="37">
        <v>14.516</v>
      </c>
      <c r="C81" s="37">
        <v>14.672861360000001</v>
      </c>
    </row>
    <row r="82" spans="1:3" x14ac:dyDescent="0.2">
      <c r="A82" s="1">
        <v>2000</v>
      </c>
      <c r="B82" s="37">
        <v>12.005000000000001</v>
      </c>
      <c r="C82" s="37">
        <v>11.85295824</v>
      </c>
    </row>
    <row r="83" spans="1:3" x14ac:dyDescent="0.2">
      <c r="A83" s="55">
        <v>96.074477959999996</v>
      </c>
      <c r="B83" s="37">
        <v>12.005000000000001</v>
      </c>
      <c r="C83" s="37">
        <v>11.85295824</v>
      </c>
    </row>
    <row r="84" spans="1:3" x14ac:dyDescent="0.2">
      <c r="A84" s="1">
        <v>2001</v>
      </c>
      <c r="B84" s="37">
        <v>9.4949999999999992</v>
      </c>
      <c r="C84" s="37">
        <v>14.812803479999999</v>
      </c>
    </row>
    <row r="85" spans="1:3" x14ac:dyDescent="0.2">
      <c r="A85" s="55">
        <v>89.794943349999997</v>
      </c>
      <c r="B85" s="37">
        <v>9.4949999999999992</v>
      </c>
      <c r="C85" s="37">
        <v>14.812803479999999</v>
      </c>
    </row>
    <row r="86" spans="1:3" x14ac:dyDescent="0.2">
      <c r="A86" s="1">
        <v>2002</v>
      </c>
      <c r="B86" s="37">
        <v>6.984</v>
      </c>
      <c r="C86" s="37">
        <v>17.05121188</v>
      </c>
    </row>
    <row r="87" spans="1:3" x14ac:dyDescent="0.2">
      <c r="A87" s="55">
        <v>92.537752710000007</v>
      </c>
      <c r="B87" s="37">
        <v>6.984</v>
      </c>
      <c r="C87" s="37">
        <v>17.05121188</v>
      </c>
    </row>
    <row r="88" spans="1:3" x14ac:dyDescent="0.2">
      <c r="A88" s="1">
        <v>2003</v>
      </c>
      <c r="B88" s="37">
        <v>4.4740000000000002</v>
      </c>
      <c r="C88" s="37">
        <v>27.295660659999999</v>
      </c>
    </row>
    <row r="89" spans="1:3" x14ac:dyDescent="0.2">
      <c r="A89" s="55">
        <v>97.645448279999997</v>
      </c>
      <c r="B89" s="37">
        <v>4.4740000000000002</v>
      </c>
      <c r="C89" s="37">
        <v>27.295660659999999</v>
      </c>
    </row>
    <row r="90" spans="1:3" x14ac:dyDescent="0.2">
      <c r="A90" s="1">
        <v>2004</v>
      </c>
      <c r="B90" s="37">
        <v>9.7200000000000006</v>
      </c>
      <c r="C90" s="37">
        <v>30.345994560000001</v>
      </c>
    </row>
    <row r="91" spans="1:3" x14ac:dyDescent="0.2">
      <c r="A91" s="55">
        <v>115.0354988</v>
      </c>
      <c r="B91" s="37">
        <v>9.7200000000000006</v>
      </c>
      <c r="C91" s="37">
        <v>30.345994560000001</v>
      </c>
    </row>
    <row r="92" spans="1:3" x14ac:dyDescent="0.2">
      <c r="A92" s="1">
        <v>2005</v>
      </c>
      <c r="B92" s="37">
        <v>14.967000000000001</v>
      </c>
      <c r="C92" s="37">
        <v>38.200192260000001</v>
      </c>
    </row>
    <row r="93" spans="1:3" x14ac:dyDescent="0.2">
      <c r="A93" s="55">
        <v>127.8076184</v>
      </c>
      <c r="B93" s="37">
        <v>14.967000000000001</v>
      </c>
      <c r="C93" s="37">
        <v>38.200192260000001</v>
      </c>
    </row>
    <row r="94" spans="1:3" x14ac:dyDescent="0.2">
      <c r="A94" s="1">
        <v>2006</v>
      </c>
      <c r="B94" s="37">
        <v>20.213000000000001</v>
      </c>
      <c r="C94" s="37">
        <v>45.647114360000003</v>
      </c>
    </row>
    <row r="95" spans="1:3" x14ac:dyDescent="0.2">
      <c r="A95" s="55">
        <v>148.63037320000001</v>
      </c>
      <c r="B95" s="37">
        <v>20.213000000000001</v>
      </c>
      <c r="C95" s="37">
        <v>45.647114360000003</v>
      </c>
    </row>
    <row r="96" spans="1:3" x14ac:dyDescent="0.2">
      <c r="A96" s="1">
        <v>2007</v>
      </c>
      <c r="B96" s="37">
        <v>25.46</v>
      </c>
      <c r="C96" s="37">
        <v>56.581116049999999</v>
      </c>
    </row>
    <row r="97" spans="1:3" x14ac:dyDescent="0.2">
      <c r="A97" s="55">
        <v>180.94194150000001</v>
      </c>
      <c r="B97" s="37">
        <v>25.46</v>
      </c>
      <c r="C97" s="37">
        <v>56.581116049999999</v>
      </c>
    </row>
    <row r="98" spans="1:3" x14ac:dyDescent="0.2">
      <c r="A98" s="1">
        <v>2008</v>
      </c>
      <c r="B98" s="37">
        <v>30.706</v>
      </c>
      <c r="C98" s="37">
        <v>40.001837590000001</v>
      </c>
    </row>
    <row r="99" spans="1:3" x14ac:dyDescent="0.2">
      <c r="A99" s="55">
        <v>193.61198669999999</v>
      </c>
      <c r="B99" s="37">
        <v>30.706</v>
      </c>
      <c r="C99" s="37">
        <v>40.001837590000001</v>
      </c>
    </row>
    <row r="100" spans="1:3" x14ac:dyDescent="0.2">
      <c r="A100" s="1">
        <v>2009</v>
      </c>
      <c r="B100" s="37">
        <v>26.93</v>
      </c>
      <c r="C100" s="37">
        <v>45.620075630000002</v>
      </c>
    </row>
    <row r="101" spans="1:3" x14ac:dyDescent="0.2">
      <c r="A101" s="55">
        <v>194.152286</v>
      </c>
      <c r="B101" s="37">
        <v>26.93</v>
      </c>
      <c r="C101" s="37">
        <v>45.620075630000002</v>
      </c>
    </row>
    <row r="102" spans="1:3" x14ac:dyDescent="0.2">
      <c r="A102" s="1">
        <v>2010</v>
      </c>
      <c r="B102" s="37">
        <v>23.154</v>
      </c>
      <c r="C102" s="37">
        <v>63.09952329</v>
      </c>
    </row>
    <row r="103" spans="1:3" x14ac:dyDescent="0.2">
      <c r="A103" s="55">
        <v>239.80938760000001</v>
      </c>
      <c r="B103" s="37">
        <v>23.154</v>
      </c>
      <c r="C103" s="37">
        <v>63.09952329</v>
      </c>
    </row>
    <row r="104" spans="1:3" x14ac:dyDescent="0.2">
      <c r="A104" s="1">
        <v>2011</v>
      </c>
      <c r="B104" s="37">
        <v>19.378</v>
      </c>
      <c r="C104" s="37">
        <v>76.980203529999997</v>
      </c>
    </row>
    <row r="105" spans="1:3" x14ac:dyDescent="0.2">
      <c r="A105" s="55">
        <v>279.35116870000002</v>
      </c>
      <c r="B105" s="37">
        <v>19.378</v>
      </c>
      <c r="C105" s="37">
        <v>76.980203529999997</v>
      </c>
    </row>
    <row r="106" spans="1:3" x14ac:dyDescent="0.2">
      <c r="A106" s="1">
        <v>2012</v>
      </c>
      <c r="B106" s="37">
        <v>15.602</v>
      </c>
      <c r="C106" s="37">
        <v>71.488597260000006</v>
      </c>
    </row>
    <row r="107" spans="1:3" x14ac:dyDescent="0.2">
      <c r="A107" s="55">
        <v>295.08722089999998</v>
      </c>
      <c r="B107" s="37">
        <v>15.602</v>
      </c>
      <c r="C107" s="37">
        <v>71.488597260000006</v>
      </c>
    </row>
    <row r="108" spans="1:3" x14ac:dyDescent="0.2">
      <c r="A108" s="1">
        <v>2013</v>
      </c>
      <c r="B108" s="37">
        <v>11.826000000000001</v>
      </c>
      <c r="C108" s="37">
        <v>71.092623669999995</v>
      </c>
    </row>
    <row r="109" spans="1:3" x14ac:dyDescent="0.2">
      <c r="A109" s="55">
        <v>307.57636059999999</v>
      </c>
      <c r="B109" s="37">
        <v>11.826000000000001</v>
      </c>
      <c r="C109" s="37">
        <v>71.092623669999995</v>
      </c>
    </row>
    <row r="110" spans="1:3" x14ac:dyDescent="0.2">
      <c r="A110" s="1">
        <v>2014</v>
      </c>
      <c r="B110" s="37">
        <v>10.406000000000001</v>
      </c>
      <c r="C110" s="37">
        <v>73.800331470000003</v>
      </c>
    </row>
    <row r="111" spans="1:3" x14ac:dyDescent="0.2">
      <c r="A111" s="55">
        <v>314.85115619999999</v>
      </c>
      <c r="B111" s="37">
        <v>10.406000000000001</v>
      </c>
      <c r="C111" s="37">
        <v>73.800331470000003</v>
      </c>
    </row>
    <row r="112" spans="1:3" x14ac:dyDescent="0.2">
      <c r="A112" s="1">
        <v>2015</v>
      </c>
      <c r="B112" s="37">
        <v>8.9849999999999994</v>
      </c>
      <c r="C112" s="37">
        <v>84.078411410000001</v>
      </c>
    </row>
    <row r="113" spans="1:3" x14ac:dyDescent="0.2">
      <c r="A113" s="55">
        <v>308.00414610000001</v>
      </c>
      <c r="B113" s="37">
        <v>8.9849999999999994</v>
      </c>
      <c r="C113" s="37">
        <v>84.078411410000001</v>
      </c>
    </row>
    <row r="114" spans="1:3" x14ac:dyDescent="0.2">
      <c r="A114" s="1">
        <v>2016</v>
      </c>
      <c r="B114" s="37">
        <v>7.5650000000000004</v>
      </c>
      <c r="C114" s="37">
        <v>83.608396670000005</v>
      </c>
    </row>
    <row r="115" spans="1:3" x14ac:dyDescent="0.2">
      <c r="A115" s="55">
        <v>318.65233439999997</v>
      </c>
      <c r="B115" s="37">
        <v>7.5650000000000004</v>
      </c>
      <c r="C115" s="37">
        <v>83.608396670000005</v>
      </c>
    </row>
    <row r="116" spans="1:3" x14ac:dyDescent="0.2">
      <c r="A116" s="1">
        <v>2017</v>
      </c>
      <c r="B116" s="37">
        <v>6.1440000000000001</v>
      </c>
      <c r="C116" s="37">
        <v>86.827069300000005</v>
      </c>
    </row>
    <row r="117" spans="1:3" x14ac:dyDescent="0.2">
      <c r="A117" s="55">
        <v>341.86335000000003</v>
      </c>
      <c r="B117" s="37">
        <v>6.1440000000000001</v>
      </c>
      <c r="C117" s="37">
        <v>86.827069300000005</v>
      </c>
    </row>
    <row r="118" spans="1:3" x14ac:dyDescent="0.2">
      <c r="A118" s="1">
        <v>2018</v>
      </c>
      <c r="B118" s="37">
        <v>4.7240000000000002</v>
      </c>
      <c r="C118" s="37">
        <v>106.09638200000001</v>
      </c>
    </row>
    <row r="119" spans="1:3" x14ac:dyDescent="0.2">
      <c r="A119" s="55">
        <v>373.21708189999998</v>
      </c>
      <c r="B119" s="37">
        <v>4.7240000000000002</v>
      </c>
      <c r="C119" s="37">
        <v>106.09638200000001</v>
      </c>
    </row>
    <row r="120" spans="1:3" x14ac:dyDescent="0.2">
      <c r="A120" s="1">
        <v>2019</v>
      </c>
      <c r="B120" s="37">
        <v>4.6859999999999999</v>
      </c>
      <c r="C120" s="37">
        <v>103.75392170000001</v>
      </c>
    </row>
    <row r="121" spans="1:3" x14ac:dyDescent="0.2">
      <c r="A121" s="55">
        <v>372.06252749999999</v>
      </c>
      <c r="B121" s="37">
        <v>4.6859999999999999</v>
      </c>
      <c r="C121" s="37">
        <v>103.75392170000001</v>
      </c>
    </row>
    <row r="122" spans="1:3" x14ac:dyDescent="0.2">
      <c r="A122" s="1" t="s">
        <v>128</v>
      </c>
      <c r="B122" s="37">
        <v>540.29000000000019</v>
      </c>
      <c r="C122" s="37">
        <v>1260.69696611829</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E23C6-5575-E84F-9231-EC0F3A2D6EDB}">
  <sheetPr>
    <tabColor theme="9" tint="-0.249977111117893"/>
  </sheetPr>
  <dimension ref="B2:T62"/>
  <sheetViews>
    <sheetView topLeftCell="I1" zoomScale="63" zoomScaleNormal="160" workbookViewId="0">
      <selection activeCell="Y51" sqref="Y51"/>
    </sheetView>
  </sheetViews>
  <sheetFormatPr baseColWidth="10" defaultRowHeight="16" x14ac:dyDescent="0.2"/>
  <cols>
    <col min="3" max="3" width="21" customWidth="1"/>
    <col min="4" max="4" width="17.1640625" customWidth="1"/>
    <col min="5" max="5" width="36.6640625" customWidth="1"/>
    <col min="6" max="6" width="21.33203125" customWidth="1"/>
    <col min="7" max="7" width="34.6640625" customWidth="1"/>
    <col min="8" max="8" width="20.83203125" customWidth="1"/>
    <col min="9" max="9" width="37" customWidth="1"/>
    <col min="10" max="10" width="22.6640625" bestFit="1" customWidth="1"/>
    <col min="12" max="12" width="23.33203125" customWidth="1"/>
    <col min="13" max="13" width="21.5" customWidth="1"/>
    <col min="14" max="14" width="17" customWidth="1"/>
    <col min="15" max="15" width="36" customWidth="1"/>
    <col min="16" max="16" width="21.83203125" customWidth="1"/>
    <col min="17" max="17" width="33.1640625" customWidth="1"/>
    <col min="18" max="18" width="20.5" customWidth="1"/>
    <col min="19" max="19" width="35.1640625" customWidth="1"/>
    <col min="20" max="20" width="19.6640625" bestFit="1" customWidth="1"/>
    <col min="21" max="21" width="9.5" customWidth="1"/>
  </cols>
  <sheetData>
    <row r="2" spans="2:20" x14ac:dyDescent="0.2">
      <c r="C2" s="39" t="s">
        <v>130</v>
      </c>
      <c r="G2" s="39" t="s">
        <v>131</v>
      </c>
    </row>
    <row r="3" spans="2:20" ht="26" x14ac:dyDescent="0.3">
      <c r="B3" s="40" t="s">
        <v>0</v>
      </c>
      <c r="C3" s="40" t="s">
        <v>132</v>
      </c>
      <c r="D3" s="40" t="s">
        <v>133</v>
      </c>
      <c r="E3" s="40" t="s">
        <v>134</v>
      </c>
      <c r="F3" s="40" t="s">
        <v>40</v>
      </c>
      <c r="G3" s="40" t="s">
        <v>39</v>
      </c>
      <c r="H3" s="40" t="s">
        <v>135</v>
      </c>
      <c r="I3" s="40" t="s">
        <v>136</v>
      </c>
      <c r="J3" s="40" t="s">
        <v>177</v>
      </c>
      <c r="L3" s="60" t="s">
        <v>6</v>
      </c>
    </row>
    <row r="4" spans="2:20" x14ac:dyDescent="0.2">
      <c r="B4">
        <v>1961</v>
      </c>
      <c r="C4">
        <v>0.76463478370000004</v>
      </c>
      <c r="D4">
        <v>0.4</v>
      </c>
      <c r="E4">
        <v>7.8759963000000002E-2</v>
      </c>
      <c r="F4">
        <v>-0.1112962237</v>
      </c>
      <c r="G4">
        <v>3.734</v>
      </c>
      <c r="H4">
        <v>1.7023999999999999</v>
      </c>
      <c r="I4" s="24">
        <v>35.200000000000003</v>
      </c>
      <c r="J4">
        <v>3.9690503189999999</v>
      </c>
    </row>
    <row r="5" spans="2:20" x14ac:dyDescent="0.2">
      <c r="B5">
        <v>1962</v>
      </c>
      <c r="C5">
        <v>0.82624461000000005</v>
      </c>
      <c r="D5">
        <v>0.41959999999999997</v>
      </c>
      <c r="E5">
        <v>8.8658043000000006E-2</v>
      </c>
      <c r="F5">
        <v>-8.5946687569999999E-2</v>
      </c>
      <c r="G5">
        <v>1.891</v>
      </c>
      <c r="H5">
        <v>1.7502</v>
      </c>
      <c r="I5" s="24">
        <v>33.700000000000003</v>
      </c>
      <c r="J5">
        <v>4.2173749430000003</v>
      </c>
      <c r="L5" s="61" t="s">
        <v>138</v>
      </c>
    </row>
    <row r="6" spans="2:20" x14ac:dyDescent="0.2">
      <c r="B6">
        <v>1963</v>
      </c>
      <c r="C6">
        <v>0.9176140076</v>
      </c>
      <c r="D6">
        <v>2.2052</v>
      </c>
      <c r="E6">
        <v>0.107310858</v>
      </c>
      <c r="F6">
        <v>-0.13373840319999999</v>
      </c>
      <c r="G6">
        <v>4.9000000000000002E-2</v>
      </c>
      <c r="H6">
        <v>1.7949999999999999</v>
      </c>
      <c r="I6" s="24">
        <v>33.200000000000003</v>
      </c>
      <c r="J6">
        <v>4.4628468830000001</v>
      </c>
    </row>
    <row r="7" spans="2:20" x14ac:dyDescent="0.2">
      <c r="B7">
        <v>1964</v>
      </c>
      <c r="C7">
        <v>0.89415915329999995</v>
      </c>
      <c r="D7">
        <v>1.7261</v>
      </c>
      <c r="E7">
        <v>0.114562917</v>
      </c>
      <c r="F7">
        <v>-9.7118776949999999E-2</v>
      </c>
      <c r="G7">
        <v>3.2000000000000001E-2</v>
      </c>
      <c r="H7">
        <v>1.8415999999999999</v>
      </c>
      <c r="I7" s="24">
        <v>31.6</v>
      </c>
      <c r="J7">
        <v>4.6997948970000003</v>
      </c>
      <c r="L7" s="77" t="s">
        <v>186</v>
      </c>
      <c r="M7" s="64" t="s">
        <v>132</v>
      </c>
      <c r="N7" s="62" t="s">
        <v>133</v>
      </c>
      <c r="O7" s="62" t="s">
        <v>134</v>
      </c>
      <c r="P7" s="62" t="s">
        <v>40</v>
      </c>
      <c r="Q7" s="62" t="s">
        <v>39</v>
      </c>
      <c r="R7" s="62" t="s">
        <v>135</v>
      </c>
      <c r="S7" s="62" t="s">
        <v>136</v>
      </c>
      <c r="T7" s="62" t="s">
        <v>177</v>
      </c>
    </row>
    <row r="8" spans="2:20" x14ac:dyDescent="0.2">
      <c r="B8">
        <v>1965</v>
      </c>
      <c r="C8">
        <v>0.97465046389999999</v>
      </c>
      <c r="D8">
        <v>0.17860000000000001</v>
      </c>
      <c r="E8">
        <v>0.13194172200000001</v>
      </c>
      <c r="F8">
        <v>-0.10786619629999999</v>
      </c>
      <c r="G8">
        <v>1.4999999999999999E-2</v>
      </c>
      <c r="H8">
        <v>1.8869</v>
      </c>
      <c r="I8" s="24">
        <v>29.5</v>
      </c>
      <c r="J8">
        <v>4.9323890390000003</v>
      </c>
      <c r="L8" s="65" t="s">
        <v>132</v>
      </c>
      <c r="M8" s="63">
        <v>1</v>
      </c>
      <c r="N8" s="13"/>
      <c r="O8" s="13"/>
      <c r="P8" s="13"/>
      <c r="Q8" s="13"/>
      <c r="R8" s="13"/>
      <c r="S8" s="13"/>
      <c r="T8" s="13"/>
    </row>
    <row r="9" spans="2:20" x14ac:dyDescent="0.2">
      <c r="B9">
        <v>1966</v>
      </c>
      <c r="C9">
        <v>1.0964327709999999</v>
      </c>
      <c r="D9">
        <v>2.0057999999999998</v>
      </c>
      <c r="E9">
        <v>0.15451456899999999</v>
      </c>
      <c r="F9">
        <v>-7.9184633480000002E-2</v>
      </c>
      <c r="G9">
        <v>-3.0000000000000001E-3</v>
      </c>
      <c r="H9">
        <v>1.9343999999999999</v>
      </c>
      <c r="I9" s="24">
        <v>28.3</v>
      </c>
      <c r="J9">
        <v>5.0920384109999999</v>
      </c>
      <c r="L9" s="66" t="s">
        <v>133</v>
      </c>
      <c r="M9" s="63">
        <v>-0.17061706679999999</v>
      </c>
      <c r="N9" s="63">
        <v>1</v>
      </c>
      <c r="O9" s="13"/>
      <c r="P9" s="13"/>
      <c r="Q9" s="13"/>
      <c r="R9" s="13"/>
      <c r="S9" s="13"/>
      <c r="T9" s="13"/>
    </row>
    <row r="10" spans="2:20" x14ac:dyDescent="0.2">
      <c r="B10">
        <v>1967</v>
      </c>
      <c r="C10">
        <v>1.238043904</v>
      </c>
      <c r="D10">
        <v>3.3428</v>
      </c>
      <c r="E10">
        <v>0.17894943199999999</v>
      </c>
      <c r="F10">
        <v>-9.0977394490000002E-2</v>
      </c>
      <c r="G10">
        <v>-0.02</v>
      </c>
      <c r="H10">
        <v>1.9776</v>
      </c>
      <c r="I10" s="24">
        <v>25.6</v>
      </c>
      <c r="J10">
        <v>5.2586077280000003</v>
      </c>
      <c r="L10" s="66" t="s">
        <v>134</v>
      </c>
      <c r="M10" s="63">
        <v>0.98966303860000004</v>
      </c>
      <c r="N10" s="63">
        <v>-0.18209177139999999</v>
      </c>
      <c r="O10" s="63">
        <v>1</v>
      </c>
      <c r="P10" s="13"/>
      <c r="Q10" s="13"/>
      <c r="R10" s="13"/>
      <c r="S10" s="13"/>
      <c r="T10" s="13"/>
    </row>
    <row r="11" spans="2:20" x14ac:dyDescent="0.2">
      <c r="B11">
        <v>1968</v>
      </c>
      <c r="C11">
        <v>1.4257154059999999</v>
      </c>
      <c r="D11">
        <v>0.65539999999999998</v>
      </c>
      <c r="E11">
        <v>0.21537305600000001</v>
      </c>
      <c r="F11">
        <v>-7.8139291779999995E-2</v>
      </c>
      <c r="G11">
        <v>-3.6999999999999998E-2</v>
      </c>
      <c r="H11">
        <v>2.012</v>
      </c>
      <c r="I11" s="24">
        <v>23.5</v>
      </c>
      <c r="J11">
        <v>5.4270890869999997</v>
      </c>
      <c r="L11" s="66" t="s">
        <v>40</v>
      </c>
      <c r="M11" s="63">
        <v>0.98854786800000005</v>
      </c>
      <c r="N11" s="63">
        <v>-0.17138456730000001</v>
      </c>
      <c r="O11" s="63">
        <v>0.98218882819999997</v>
      </c>
      <c r="P11" s="63">
        <v>1</v>
      </c>
      <c r="Q11" s="13"/>
      <c r="R11" s="13"/>
      <c r="S11" s="13"/>
      <c r="T11" s="13"/>
    </row>
    <row r="12" spans="2:20" x14ac:dyDescent="0.2">
      <c r="B12">
        <v>1969</v>
      </c>
      <c r="C12">
        <v>1.6599046129999999</v>
      </c>
      <c r="D12">
        <v>-0.27310000000000001</v>
      </c>
      <c r="E12">
        <v>0.26848948099999997</v>
      </c>
      <c r="F12">
        <v>-0.15680125440000001</v>
      </c>
      <c r="G12">
        <v>7.9000000000000001E-2</v>
      </c>
      <c r="H12">
        <v>2.0425</v>
      </c>
      <c r="I12" s="24">
        <v>21.8</v>
      </c>
      <c r="J12">
        <v>5.5915066940000004</v>
      </c>
      <c r="L12" s="66" t="s">
        <v>39</v>
      </c>
      <c r="M12" s="63">
        <v>0.42375241889999998</v>
      </c>
      <c r="N12" s="63">
        <v>-9.3511198889999994E-2</v>
      </c>
      <c r="O12" s="63">
        <v>0.48424063490000002</v>
      </c>
      <c r="P12" s="63">
        <v>0.36511263620000001</v>
      </c>
      <c r="Q12" s="63">
        <v>1</v>
      </c>
      <c r="R12" s="13"/>
      <c r="S12" s="13"/>
      <c r="T12" s="13"/>
    </row>
    <row r="13" spans="2:20" x14ac:dyDescent="0.2">
      <c r="B13">
        <v>1970</v>
      </c>
      <c r="C13">
        <v>1.9205866979999999</v>
      </c>
      <c r="D13">
        <v>0.46339999999999998</v>
      </c>
      <c r="E13">
        <v>0.33522801499999999</v>
      </c>
      <c r="F13">
        <v>-0.3650202535</v>
      </c>
      <c r="G13">
        <v>0.19500000000000001</v>
      </c>
      <c r="H13">
        <v>2.0745070000000001</v>
      </c>
      <c r="I13" s="24">
        <v>22.1</v>
      </c>
      <c r="J13">
        <v>5.7507372739999996</v>
      </c>
      <c r="L13" s="66" t="s">
        <v>135</v>
      </c>
      <c r="M13" s="63">
        <v>0.94852355509999997</v>
      </c>
      <c r="N13" s="63">
        <v>-0.19588985810000001</v>
      </c>
      <c r="O13" s="63">
        <v>0.96601027210000001</v>
      </c>
      <c r="P13" s="63">
        <v>0.91753620859999996</v>
      </c>
      <c r="Q13" s="63">
        <v>0.60298405129999999</v>
      </c>
      <c r="R13" s="63">
        <v>1</v>
      </c>
      <c r="S13" s="13"/>
      <c r="T13" s="13"/>
    </row>
    <row r="14" spans="2:20" x14ac:dyDescent="0.2">
      <c r="B14">
        <v>1971</v>
      </c>
      <c r="C14">
        <v>2.2637854439999998</v>
      </c>
      <c r="D14">
        <v>1.7609999999999999</v>
      </c>
      <c r="E14">
        <v>0.421011368</v>
      </c>
      <c r="F14">
        <v>-0.46112635569999999</v>
      </c>
      <c r="G14">
        <v>0.311</v>
      </c>
      <c r="H14">
        <v>2.1128999999999998</v>
      </c>
      <c r="I14" s="24">
        <v>22.3</v>
      </c>
      <c r="J14">
        <v>5.9023653310000004</v>
      </c>
      <c r="L14" s="66" t="s">
        <v>136</v>
      </c>
      <c r="M14" s="63">
        <v>-0.71782900279999995</v>
      </c>
      <c r="N14" s="63">
        <v>8.542886559E-2</v>
      </c>
      <c r="O14" s="63">
        <v>-0.75434157479999997</v>
      </c>
      <c r="P14" s="63">
        <v>-0.68057863669999996</v>
      </c>
      <c r="Q14" s="63">
        <v>-0.60170249080000004</v>
      </c>
      <c r="R14" s="63">
        <v>-0.85842723489999995</v>
      </c>
      <c r="S14" s="63">
        <v>1</v>
      </c>
      <c r="T14" s="13"/>
    </row>
    <row r="15" spans="2:20" x14ac:dyDescent="0.2">
      <c r="B15">
        <v>1972</v>
      </c>
      <c r="C15">
        <v>2.7214409810000002</v>
      </c>
      <c r="D15">
        <v>2.0808</v>
      </c>
      <c r="E15">
        <v>0.54889041900000002</v>
      </c>
      <c r="F15">
        <v>-0.42386993150000002</v>
      </c>
      <c r="G15">
        <v>0.42699999999999999</v>
      </c>
      <c r="H15">
        <v>2.1524000000000001</v>
      </c>
      <c r="I15" s="24">
        <v>23.1</v>
      </c>
      <c r="J15">
        <v>6.0453455180000004</v>
      </c>
      <c r="L15" s="67" t="s">
        <v>177</v>
      </c>
      <c r="M15" s="63">
        <v>0.90915442540000002</v>
      </c>
      <c r="N15" s="63">
        <v>-0.1783292266</v>
      </c>
      <c r="O15" s="63">
        <v>0.9217829407</v>
      </c>
      <c r="P15" s="63">
        <v>0.89640109079999997</v>
      </c>
      <c r="Q15" s="63">
        <v>0.38691915180000003</v>
      </c>
      <c r="R15" s="63">
        <v>0.91894799329999999</v>
      </c>
      <c r="S15" s="63">
        <v>-0.83602770950000005</v>
      </c>
      <c r="T15" s="63">
        <v>1</v>
      </c>
    </row>
    <row r="16" spans="2:20" x14ac:dyDescent="0.2">
      <c r="B16">
        <v>1973</v>
      </c>
      <c r="C16">
        <v>3.6962133330000002</v>
      </c>
      <c r="D16">
        <v>19.636700000000001</v>
      </c>
      <c r="E16">
        <v>0.78716444399999996</v>
      </c>
      <c r="F16">
        <v>-0.33472000000000002</v>
      </c>
      <c r="G16">
        <v>0.54300000000000004</v>
      </c>
      <c r="H16">
        <v>2.1930000000000001</v>
      </c>
      <c r="I16" s="24">
        <v>22</v>
      </c>
      <c r="J16">
        <v>6.1923823249999996</v>
      </c>
    </row>
    <row r="17" spans="2:12" x14ac:dyDescent="0.2">
      <c r="B17">
        <v>1974</v>
      </c>
      <c r="C17">
        <v>5.2215349560000002</v>
      </c>
      <c r="D17">
        <v>22.368400000000001</v>
      </c>
      <c r="E17">
        <v>1.1486530479999999</v>
      </c>
      <c r="F17">
        <v>-0.78436558960000002</v>
      </c>
      <c r="G17">
        <v>0.67900000000000005</v>
      </c>
      <c r="H17">
        <v>2.2298</v>
      </c>
      <c r="I17" s="24">
        <v>19.399999999999999</v>
      </c>
      <c r="J17">
        <v>6.350505171</v>
      </c>
      <c r="L17" s="41" t="s">
        <v>188</v>
      </c>
    </row>
    <row r="18" spans="2:12" x14ac:dyDescent="0.2">
      <c r="B18">
        <v>1975</v>
      </c>
      <c r="C18">
        <v>5.6336739299999996</v>
      </c>
      <c r="D18">
        <v>2.5365000000000002</v>
      </c>
      <c r="E18">
        <v>1.207681891</v>
      </c>
      <c r="F18">
        <v>-0.52546267800000002</v>
      </c>
      <c r="G18">
        <v>0.81499999999999995</v>
      </c>
      <c r="H18">
        <v>2.2625999999999999</v>
      </c>
      <c r="I18" s="24">
        <v>17.7</v>
      </c>
      <c r="J18">
        <v>6.5174013320000004</v>
      </c>
    </row>
    <row r="19" spans="2:12" x14ac:dyDescent="0.2">
      <c r="B19">
        <v>1976</v>
      </c>
      <c r="C19">
        <v>6.3270779739999998</v>
      </c>
      <c r="D19">
        <v>-1.8419000000000001</v>
      </c>
      <c r="E19">
        <v>1.397166111</v>
      </c>
      <c r="F19">
        <v>-0.4389997048</v>
      </c>
      <c r="G19">
        <v>0.95</v>
      </c>
      <c r="H19">
        <v>2.2932999999999999</v>
      </c>
      <c r="I19" s="24">
        <v>18.7</v>
      </c>
      <c r="J19">
        <v>6.6349555489999998</v>
      </c>
    </row>
    <row r="20" spans="2:12" x14ac:dyDescent="0.2">
      <c r="B20">
        <v>1977</v>
      </c>
      <c r="C20">
        <v>6.6185850740000003</v>
      </c>
      <c r="D20">
        <v>3.1640000000000001</v>
      </c>
      <c r="E20">
        <v>1.495588473</v>
      </c>
      <c r="F20">
        <v>-9.7013113159999997E-2</v>
      </c>
      <c r="G20">
        <v>1.0860000000000001</v>
      </c>
      <c r="H20">
        <v>2.3252999999999999</v>
      </c>
      <c r="I20" s="24">
        <v>16.5</v>
      </c>
      <c r="J20">
        <v>6.737297925</v>
      </c>
    </row>
    <row r="21" spans="2:12" x14ac:dyDescent="0.2">
      <c r="B21">
        <v>1978</v>
      </c>
      <c r="C21">
        <v>7.5171763550000001</v>
      </c>
      <c r="D21">
        <v>4.8724999999999996</v>
      </c>
      <c r="E21">
        <v>1.7542018530000001</v>
      </c>
      <c r="F21">
        <v>-0.28002787569999998</v>
      </c>
      <c r="G21">
        <v>1.222</v>
      </c>
      <c r="H21">
        <v>2.3536000000000001</v>
      </c>
      <c r="I21" s="24">
        <v>16.8</v>
      </c>
      <c r="J21">
        <v>6.820147092</v>
      </c>
    </row>
    <row r="22" spans="2:12" x14ac:dyDescent="0.2">
      <c r="B22">
        <v>1979</v>
      </c>
      <c r="C22">
        <v>9.2969217240000006</v>
      </c>
      <c r="D22">
        <v>4.0765000000000002</v>
      </c>
      <c r="E22">
        <v>2.3475373789999998</v>
      </c>
      <c r="F22">
        <v>-0.52581354440000005</v>
      </c>
      <c r="G22">
        <v>3.1320000000000001</v>
      </c>
      <c r="H22">
        <v>2.3835000000000002</v>
      </c>
      <c r="I22" s="24">
        <v>17.100000000000001</v>
      </c>
      <c r="J22">
        <v>6.8818367670000002</v>
      </c>
    </row>
    <row r="23" spans="2:12" x14ac:dyDescent="0.2">
      <c r="B23">
        <v>1980</v>
      </c>
      <c r="C23">
        <v>11.89625678</v>
      </c>
      <c r="D23">
        <v>8.5268999999999995</v>
      </c>
      <c r="E23">
        <v>3.1556148259999999</v>
      </c>
      <c r="F23">
        <v>-0.82373769890000004</v>
      </c>
      <c r="G23">
        <v>5.0419999999999998</v>
      </c>
      <c r="H23">
        <v>2.413945</v>
      </c>
      <c r="I23" s="24">
        <v>17.600000000000001</v>
      </c>
      <c r="J23">
        <v>6.9261709109999998</v>
      </c>
    </row>
    <row r="24" spans="2:12" x14ac:dyDescent="0.2">
      <c r="B24">
        <v>1981</v>
      </c>
      <c r="C24">
        <v>14.175228840000001</v>
      </c>
      <c r="D24">
        <v>8.1820000000000004</v>
      </c>
      <c r="E24">
        <v>3.6512703160000002</v>
      </c>
      <c r="F24">
        <v>-0.4837941341</v>
      </c>
      <c r="G24">
        <v>6.952</v>
      </c>
      <c r="H24">
        <v>2.5328349999999999</v>
      </c>
      <c r="I24" s="24">
        <v>17.600000000000001</v>
      </c>
      <c r="J24">
        <v>7.0329637639999998</v>
      </c>
    </row>
    <row r="25" spans="2:12" x14ac:dyDescent="0.2">
      <c r="B25">
        <v>1982</v>
      </c>
      <c r="C25">
        <v>16.084252379999999</v>
      </c>
      <c r="D25">
        <v>3.9163000000000001</v>
      </c>
      <c r="E25">
        <v>3.5856486959999998</v>
      </c>
      <c r="F25">
        <v>-0.29469399349999997</v>
      </c>
      <c r="G25">
        <v>8.8620000000000001</v>
      </c>
      <c r="H25">
        <v>2.6464660000000002</v>
      </c>
      <c r="I25" s="24">
        <v>17.5</v>
      </c>
      <c r="J25">
        <v>7.1441306669999998</v>
      </c>
    </row>
    <row r="26" spans="2:12" x14ac:dyDescent="0.2">
      <c r="B26">
        <v>1983</v>
      </c>
      <c r="C26">
        <v>17.784112149999999</v>
      </c>
      <c r="D26">
        <v>1.1963999999999999</v>
      </c>
      <c r="E26">
        <v>3.8172429910000001</v>
      </c>
      <c r="F26">
        <v>0.1038785047</v>
      </c>
      <c r="G26">
        <v>10.772</v>
      </c>
      <c r="H26">
        <v>2.6810610000000001</v>
      </c>
      <c r="I26" s="24">
        <v>16.3</v>
      </c>
      <c r="J26">
        <v>7.2594705299999998</v>
      </c>
    </row>
    <row r="27" spans="2:12" x14ac:dyDescent="0.2">
      <c r="B27">
        <v>1984</v>
      </c>
      <c r="C27">
        <v>19.749361100000002</v>
      </c>
      <c r="D27">
        <v>2.601</v>
      </c>
      <c r="E27">
        <v>4.2268338849999996</v>
      </c>
      <c r="F27">
        <v>-3.8570752479999998E-2</v>
      </c>
      <c r="G27">
        <v>10.294</v>
      </c>
      <c r="H27">
        <v>2.732221</v>
      </c>
      <c r="I27" s="24">
        <v>16.5</v>
      </c>
      <c r="J27">
        <v>7.3766018640000004</v>
      </c>
    </row>
    <row r="28" spans="2:12" x14ac:dyDescent="0.2">
      <c r="B28">
        <v>1985</v>
      </c>
      <c r="C28">
        <v>19.15653275</v>
      </c>
      <c r="D28">
        <v>0.48010000000000003</v>
      </c>
      <c r="E28">
        <v>3.8534058409999998</v>
      </c>
      <c r="F28">
        <v>5.7428156199999997E-2</v>
      </c>
      <c r="G28">
        <v>9.8149999999999995</v>
      </c>
      <c r="H28">
        <v>2.735957</v>
      </c>
      <c r="I28" s="24">
        <v>16.600000000000001</v>
      </c>
      <c r="J28">
        <v>7.4947336739999999</v>
      </c>
    </row>
    <row r="29" spans="2:12" x14ac:dyDescent="0.2">
      <c r="B29">
        <v>1986</v>
      </c>
      <c r="C29">
        <v>18.586746059999999</v>
      </c>
      <c r="D29">
        <v>-1.3856999999999999</v>
      </c>
      <c r="E29">
        <v>4.2031725829999997</v>
      </c>
      <c r="F29">
        <v>0.48984137080000001</v>
      </c>
      <c r="G29">
        <v>9.3369999999999997</v>
      </c>
      <c r="H29">
        <v>2.7333729999999998</v>
      </c>
      <c r="I29" s="24">
        <v>14.8</v>
      </c>
      <c r="J29">
        <v>7.5378889349999998</v>
      </c>
    </row>
    <row r="30" spans="2:12" x14ac:dyDescent="0.2">
      <c r="B30">
        <v>1987</v>
      </c>
      <c r="C30">
        <v>20.919215579999999</v>
      </c>
      <c r="D30">
        <v>0.52329999999999999</v>
      </c>
      <c r="E30">
        <v>5.0394507209999997</v>
      </c>
      <c r="F30">
        <v>0.62092403780000005</v>
      </c>
      <c r="G30">
        <v>8.8580000000000005</v>
      </c>
      <c r="H30">
        <v>2.7747890000000002</v>
      </c>
      <c r="I30" s="24">
        <v>16.600000000000001</v>
      </c>
      <c r="J30">
        <v>7.5596750760000004</v>
      </c>
    </row>
    <row r="31" spans="2:12" x14ac:dyDescent="0.2">
      <c r="B31">
        <v>1988</v>
      </c>
      <c r="C31">
        <v>25.371462489999999</v>
      </c>
      <c r="D31">
        <v>1.5232000000000001</v>
      </c>
      <c r="E31">
        <v>6.6164767329999998</v>
      </c>
      <c r="F31">
        <v>2.4257834759999999</v>
      </c>
      <c r="G31">
        <v>8.3800000000000008</v>
      </c>
      <c r="H31">
        <v>2.8461080000000001</v>
      </c>
      <c r="I31" s="24">
        <v>19.8</v>
      </c>
      <c r="J31">
        <v>7.5793966690000003</v>
      </c>
    </row>
    <row r="32" spans="2:12" x14ac:dyDescent="0.2">
      <c r="B32">
        <v>1989</v>
      </c>
      <c r="C32">
        <v>30.465364739999998</v>
      </c>
      <c r="D32">
        <v>2.3454999999999999</v>
      </c>
      <c r="E32">
        <v>7.7081097200000004</v>
      </c>
      <c r="F32">
        <v>3.3568872989999998</v>
      </c>
      <c r="G32">
        <v>10.348000000000001</v>
      </c>
      <c r="H32">
        <v>2.930901</v>
      </c>
      <c r="I32" s="24">
        <v>17.5</v>
      </c>
      <c r="J32">
        <v>7.615728914</v>
      </c>
    </row>
    <row r="33" spans="2:10" x14ac:dyDescent="0.2">
      <c r="B33">
        <v>1990</v>
      </c>
      <c r="C33">
        <v>36.144336770000002</v>
      </c>
      <c r="D33">
        <v>3.4607999999999999</v>
      </c>
      <c r="E33">
        <v>8.8207455259999996</v>
      </c>
      <c r="F33">
        <v>3.6335435569999999</v>
      </c>
      <c r="G33">
        <v>12.316000000000001</v>
      </c>
      <c r="H33">
        <v>3.047132</v>
      </c>
      <c r="I33" s="24">
        <v>18.2</v>
      </c>
      <c r="J33">
        <v>7.6758022879999999</v>
      </c>
    </row>
    <row r="34" spans="2:10" x14ac:dyDescent="0.2">
      <c r="B34">
        <v>1991</v>
      </c>
      <c r="C34">
        <v>45.466164980000002</v>
      </c>
      <c r="D34">
        <v>3.4257</v>
      </c>
      <c r="E34">
        <v>11.57562952</v>
      </c>
      <c r="F34">
        <v>6.0035311140000003</v>
      </c>
      <c r="G34">
        <v>14.284000000000001</v>
      </c>
      <c r="H34">
        <v>3.1350829999999998</v>
      </c>
      <c r="I34" s="24">
        <v>17.100000000000001</v>
      </c>
      <c r="J34">
        <v>7.7107618259999997</v>
      </c>
    </row>
    <row r="35" spans="2:10" x14ac:dyDescent="0.2">
      <c r="B35">
        <v>1992</v>
      </c>
      <c r="C35">
        <v>52.130263970000001</v>
      </c>
      <c r="D35">
        <v>2.2631000000000001</v>
      </c>
      <c r="E35">
        <v>12.69355433</v>
      </c>
      <c r="F35">
        <v>6.3284223449999999</v>
      </c>
      <c r="G35">
        <v>16.251999999999999</v>
      </c>
      <c r="H35">
        <v>3.2306979999999998</v>
      </c>
      <c r="I35" s="24">
        <v>16.8</v>
      </c>
      <c r="J35">
        <v>7.7580100339999998</v>
      </c>
    </row>
    <row r="36" spans="2:10" x14ac:dyDescent="0.2">
      <c r="B36">
        <v>1993</v>
      </c>
      <c r="C36">
        <v>60.603478150000001</v>
      </c>
      <c r="D36">
        <v>2.2892999999999999</v>
      </c>
      <c r="E36">
        <v>14.830795889999999</v>
      </c>
      <c r="F36">
        <v>5.9905928949999998</v>
      </c>
      <c r="G36">
        <v>18.22</v>
      </c>
      <c r="H36">
        <v>3.3134709999999998</v>
      </c>
      <c r="I36" s="24">
        <v>16.8</v>
      </c>
      <c r="J36">
        <v>7.8158808310000003</v>
      </c>
    </row>
    <row r="37" spans="2:10" x14ac:dyDescent="0.2">
      <c r="B37">
        <v>1994</v>
      </c>
      <c r="C37">
        <v>73.69084719</v>
      </c>
      <c r="D37">
        <v>3.1000999999999999</v>
      </c>
      <c r="E37">
        <v>17.40925756</v>
      </c>
      <c r="F37">
        <v>11.915935579999999</v>
      </c>
      <c r="G37">
        <v>17.981000000000002</v>
      </c>
      <c r="H37">
        <v>3.4190480000000001</v>
      </c>
      <c r="I37" s="24">
        <v>16.2</v>
      </c>
      <c r="J37">
        <v>7.8959234150000004</v>
      </c>
    </row>
    <row r="38" spans="2:10" x14ac:dyDescent="0.2">
      <c r="B38">
        <v>1995</v>
      </c>
      <c r="C38">
        <v>87.810991959999996</v>
      </c>
      <c r="D38">
        <v>1.7204999999999999</v>
      </c>
      <c r="E38">
        <v>21.061521089999999</v>
      </c>
      <c r="F38">
        <v>14.73698321</v>
      </c>
      <c r="G38">
        <v>17.742000000000001</v>
      </c>
      <c r="H38">
        <v>3.5245060000000001</v>
      </c>
      <c r="I38" s="24">
        <v>15.6</v>
      </c>
      <c r="J38">
        <v>8.0219506670000005</v>
      </c>
    </row>
    <row r="39" spans="2:10" x14ac:dyDescent="0.2">
      <c r="B39">
        <v>1996</v>
      </c>
      <c r="C39">
        <v>96.295886519999996</v>
      </c>
      <c r="D39">
        <v>1.3832</v>
      </c>
      <c r="E39">
        <v>22.30907801</v>
      </c>
      <c r="F39">
        <v>15.768510640000001</v>
      </c>
      <c r="G39">
        <v>17.504000000000001</v>
      </c>
      <c r="H39">
        <v>3.6707040000000002</v>
      </c>
      <c r="I39" s="24">
        <v>15.2</v>
      </c>
      <c r="J39">
        <v>8.1800876030000005</v>
      </c>
    </row>
    <row r="40" spans="2:10" x14ac:dyDescent="0.2">
      <c r="B40">
        <v>1997</v>
      </c>
      <c r="C40">
        <v>100.12419180000001</v>
      </c>
      <c r="D40">
        <v>2.0036</v>
      </c>
      <c r="E40">
        <v>22.17901401</v>
      </c>
      <c r="F40">
        <v>14.74764278</v>
      </c>
      <c r="G40">
        <v>17.265000000000001</v>
      </c>
      <c r="H40">
        <v>3.7960379999999998</v>
      </c>
      <c r="I40" s="24">
        <v>14.5</v>
      </c>
      <c r="J40">
        <v>8.3078968050000004</v>
      </c>
    </row>
    <row r="41" spans="2:10" x14ac:dyDescent="0.2">
      <c r="B41">
        <v>1998</v>
      </c>
      <c r="C41">
        <v>85.728310230000005</v>
      </c>
      <c r="D41">
        <v>-0.26750000000000002</v>
      </c>
      <c r="E41">
        <v>19.449569790000002</v>
      </c>
      <c r="F41">
        <v>18.428059269999999</v>
      </c>
      <c r="G41">
        <v>17.026</v>
      </c>
      <c r="H41">
        <v>3.9272130000000001</v>
      </c>
      <c r="I41" s="24">
        <v>13.1</v>
      </c>
      <c r="J41">
        <v>8.3895927669999999</v>
      </c>
    </row>
    <row r="42" spans="2:10" x14ac:dyDescent="0.2">
      <c r="B42">
        <v>1999</v>
      </c>
      <c r="C42">
        <v>86.284660770000002</v>
      </c>
      <c r="D42">
        <v>1.67E-2</v>
      </c>
      <c r="E42">
        <v>19.716637169999998</v>
      </c>
      <c r="F42">
        <v>14.672861360000001</v>
      </c>
      <c r="G42">
        <v>14.516</v>
      </c>
      <c r="H42">
        <v>3.958723</v>
      </c>
      <c r="I42" s="24">
        <v>12.8</v>
      </c>
      <c r="J42">
        <v>8.4467961739999993</v>
      </c>
    </row>
    <row r="43" spans="2:10" x14ac:dyDescent="0.2">
      <c r="B43">
        <v>2000</v>
      </c>
      <c r="C43">
        <v>96.074477959999996</v>
      </c>
      <c r="D43">
        <v>1.3615999999999999</v>
      </c>
      <c r="E43">
        <v>24.846287700000001</v>
      </c>
      <c r="F43">
        <v>11.85295824</v>
      </c>
      <c r="G43">
        <v>12.005000000000001</v>
      </c>
      <c r="H43">
        <v>4.0278869999999998</v>
      </c>
      <c r="I43" s="24">
        <v>13.7</v>
      </c>
      <c r="J43">
        <v>8.5222994110000005</v>
      </c>
    </row>
    <row r="44" spans="2:10" x14ac:dyDescent="0.2">
      <c r="B44">
        <v>2001</v>
      </c>
      <c r="C44">
        <v>89.794943349999997</v>
      </c>
      <c r="D44">
        <v>0.99719999999999998</v>
      </c>
      <c r="E44">
        <v>21.00725568</v>
      </c>
      <c r="F44">
        <v>14.812803479999999</v>
      </c>
      <c r="G44">
        <v>9.4949999999999992</v>
      </c>
      <c r="H44">
        <v>4.1380119999999998</v>
      </c>
      <c r="I44" s="24">
        <v>11.8</v>
      </c>
      <c r="J44">
        <v>8.8250973760000004</v>
      </c>
    </row>
    <row r="45" spans="2:10" x14ac:dyDescent="0.2">
      <c r="B45">
        <v>2002</v>
      </c>
      <c r="C45">
        <v>92.537752710000007</v>
      </c>
      <c r="D45">
        <v>-0.39169999999999999</v>
      </c>
      <c r="E45">
        <v>22.891656430000001</v>
      </c>
      <c r="F45">
        <v>17.05121188</v>
      </c>
      <c r="G45">
        <v>6.984</v>
      </c>
      <c r="H45">
        <v>4.1759500000000003</v>
      </c>
      <c r="I45" s="24">
        <v>11.4</v>
      </c>
      <c r="J45">
        <v>9.1109521099999995</v>
      </c>
    </row>
    <row r="46" spans="2:10" x14ac:dyDescent="0.2">
      <c r="B46">
        <v>2003</v>
      </c>
      <c r="C46">
        <v>97.645448279999997</v>
      </c>
      <c r="D46">
        <v>0.50790000000000002</v>
      </c>
      <c r="E46">
        <v>24.182298240000001</v>
      </c>
      <c r="F46">
        <v>27.295660659999999</v>
      </c>
      <c r="G46">
        <v>4.4740000000000002</v>
      </c>
      <c r="H46">
        <v>4.1148259999999999</v>
      </c>
      <c r="I46" s="24">
        <v>10.5</v>
      </c>
      <c r="J46">
        <v>9.3254822429999997</v>
      </c>
    </row>
    <row r="47" spans="2:10" x14ac:dyDescent="0.2">
      <c r="B47">
        <v>2004</v>
      </c>
      <c r="C47">
        <v>115.0354988</v>
      </c>
      <c r="D47">
        <v>1.6627000000000001</v>
      </c>
      <c r="E47">
        <v>31.196899779999999</v>
      </c>
      <c r="F47">
        <v>30.345994560000001</v>
      </c>
      <c r="G47">
        <v>9.7200000000000006</v>
      </c>
      <c r="H47">
        <v>4.1666639999999999</v>
      </c>
      <c r="I47" s="24">
        <v>10.3</v>
      </c>
      <c r="J47">
        <v>9.4422825760000002</v>
      </c>
    </row>
    <row r="48" spans="2:10" x14ac:dyDescent="0.2">
      <c r="B48">
        <v>2005</v>
      </c>
      <c r="C48">
        <v>127.8076184</v>
      </c>
      <c r="D48">
        <v>0.42509999999999998</v>
      </c>
      <c r="E48">
        <v>34.606164380000003</v>
      </c>
      <c r="F48">
        <v>38.200192260000001</v>
      </c>
      <c r="G48">
        <v>14.967000000000001</v>
      </c>
      <c r="H48">
        <v>4.2657619999999996</v>
      </c>
      <c r="I48" s="24">
        <v>10.199999999999999</v>
      </c>
      <c r="J48">
        <v>9.4897244710000006</v>
      </c>
    </row>
    <row r="49" spans="2:10" x14ac:dyDescent="0.2">
      <c r="B49">
        <v>2006</v>
      </c>
      <c r="C49">
        <v>148.63037320000001</v>
      </c>
      <c r="D49">
        <v>0.96289999999999998</v>
      </c>
      <c r="E49">
        <v>39.502989489999997</v>
      </c>
      <c r="F49">
        <v>45.647114360000003</v>
      </c>
      <c r="G49">
        <v>20.213000000000001</v>
      </c>
      <c r="H49">
        <v>4.4013650000000002</v>
      </c>
      <c r="I49" s="24">
        <v>10.3</v>
      </c>
      <c r="J49">
        <v>9.4723379540000003</v>
      </c>
    </row>
    <row r="50" spans="2:10" x14ac:dyDescent="0.2">
      <c r="B50">
        <v>2007</v>
      </c>
      <c r="C50">
        <v>180.94194150000001</v>
      </c>
      <c r="D50">
        <v>2.1049000000000002</v>
      </c>
      <c r="E50">
        <v>43.10516887</v>
      </c>
      <c r="F50">
        <v>56.581116049999999</v>
      </c>
      <c r="G50">
        <v>25.46</v>
      </c>
      <c r="H50">
        <v>4.5885990000000003</v>
      </c>
      <c r="I50" s="24">
        <v>10.3</v>
      </c>
      <c r="J50">
        <v>9.3761649620000007</v>
      </c>
    </row>
    <row r="51" spans="2:10" x14ac:dyDescent="0.2">
      <c r="B51">
        <v>2008</v>
      </c>
      <c r="C51">
        <v>193.61198669999999</v>
      </c>
      <c r="D51">
        <v>6.6277999999999997</v>
      </c>
      <c r="E51">
        <v>39.856314930000003</v>
      </c>
      <c r="F51">
        <v>40.001837590000001</v>
      </c>
      <c r="G51">
        <v>30.706</v>
      </c>
      <c r="H51">
        <v>4.8393959999999998</v>
      </c>
      <c r="I51" s="24">
        <v>10.199999999999999</v>
      </c>
      <c r="J51">
        <v>9.2329274980000005</v>
      </c>
    </row>
    <row r="52" spans="2:10" x14ac:dyDescent="0.2">
      <c r="B52">
        <v>2009</v>
      </c>
      <c r="C52">
        <v>194.152286</v>
      </c>
      <c r="D52">
        <v>0.59670000000000001</v>
      </c>
      <c r="E52">
        <v>39.361223789999997</v>
      </c>
      <c r="F52">
        <v>45.620075630000002</v>
      </c>
      <c r="G52">
        <v>26.93</v>
      </c>
      <c r="H52">
        <v>4.9875730000000003</v>
      </c>
      <c r="I52" s="24">
        <v>9.9</v>
      </c>
      <c r="J52">
        <v>9.1467199830000006</v>
      </c>
    </row>
    <row r="53" spans="2:10" x14ac:dyDescent="0.2">
      <c r="B53">
        <v>2010</v>
      </c>
      <c r="C53">
        <v>239.80938760000001</v>
      </c>
      <c r="D53">
        <v>2.8237000000000001</v>
      </c>
      <c r="E53">
        <v>49.817601760000002</v>
      </c>
      <c r="F53">
        <v>63.09952329</v>
      </c>
      <c r="G53">
        <v>23.154</v>
      </c>
      <c r="H53">
        <v>5.0767319999999998</v>
      </c>
      <c r="I53" s="24">
        <v>9.3000000000000007</v>
      </c>
      <c r="J53">
        <v>9.2196686870000004</v>
      </c>
    </row>
    <row r="54" spans="2:10" x14ac:dyDescent="0.2">
      <c r="B54">
        <v>2011</v>
      </c>
      <c r="C54">
        <v>279.35116870000002</v>
      </c>
      <c r="D54">
        <v>5.2477999999999998</v>
      </c>
      <c r="E54">
        <v>54.704086500000003</v>
      </c>
      <c r="F54">
        <v>76.980203529999997</v>
      </c>
      <c r="G54">
        <v>19.378</v>
      </c>
      <c r="H54">
        <v>5.1836880000000001</v>
      </c>
      <c r="I54" s="24">
        <v>9.5</v>
      </c>
      <c r="J54">
        <v>9.7267712619999998</v>
      </c>
    </row>
    <row r="55" spans="2:10" x14ac:dyDescent="0.2">
      <c r="B55">
        <v>2012</v>
      </c>
      <c r="C55">
        <v>295.08722089999998</v>
      </c>
      <c r="D55">
        <v>4.5755999999999997</v>
      </c>
      <c r="E55">
        <v>56.411298709999997</v>
      </c>
      <c r="F55">
        <v>71.488597260000006</v>
      </c>
      <c r="G55">
        <v>15.602</v>
      </c>
      <c r="H55">
        <v>5.3124370000000001</v>
      </c>
      <c r="I55" s="24">
        <v>10.1</v>
      </c>
      <c r="J55">
        <v>10.25525223</v>
      </c>
    </row>
    <row r="56" spans="2:10" x14ac:dyDescent="0.2">
      <c r="B56">
        <v>2013</v>
      </c>
      <c r="C56">
        <v>307.57636059999999</v>
      </c>
      <c r="D56">
        <v>2.3586</v>
      </c>
      <c r="E56">
        <v>54.251578360000003</v>
      </c>
      <c r="F56">
        <v>71.092623669999995</v>
      </c>
      <c r="G56">
        <v>11.826000000000001</v>
      </c>
      <c r="H56">
        <v>5.3991619999999996</v>
      </c>
      <c r="I56" s="24">
        <v>9.3000000000000007</v>
      </c>
      <c r="J56">
        <v>10.723924009999999</v>
      </c>
    </row>
    <row r="57" spans="2:10" x14ac:dyDescent="0.2">
      <c r="B57">
        <v>2014</v>
      </c>
      <c r="C57">
        <v>314.85115619999999</v>
      </c>
      <c r="D57">
        <v>1.0250999999999999</v>
      </c>
      <c r="E57">
        <v>56.672480470000004</v>
      </c>
      <c r="F57">
        <v>73.800331470000003</v>
      </c>
      <c r="G57">
        <v>10.406000000000001</v>
      </c>
      <c r="H57">
        <v>5.4697240000000003</v>
      </c>
      <c r="I57" s="24">
        <v>9.8000000000000007</v>
      </c>
      <c r="J57">
        <v>11.1285227</v>
      </c>
    </row>
    <row r="58" spans="2:10" x14ac:dyDescent="0.2">
      <c r="B58">
        <v>2015</v>
      </c>
      <c r="C58">
        <v>308.00414610000001</v>
      </c>
      <c r="D58">
        <v>-0.52259999999999995</v>
      </c>
      <c r="E58">
        <v>55.715885950000001</v>
      </c>
      <c r="F58">
        <v>84.078411410000001</v>
      </c>
      <c r="G58">
        <v>8.9849999999999994</v>
      </c>
      <c r="H58">
        <v>5.5350020000000004</v>
      </c>
      <c r="I58" s="24">
        <v>9.6999999999999993</v>
      </c>
      <c r="J58">
        <v>11.55154186</v>
      </c>
    </row>
    <row r="59" spans="2:10" x14ac:dyDescent="0.2">
      <c r="B59">
        <v>2016</v>
      </c>
      <c r="C59">
        <v>318.65233439999997</v>
      </c>
      <c r="D59">
        <v>-0.5323</v>
      </c>
      <c r="E59">
        <v>55.933116179999999</v>
      </c>
      <c r="F59">
        <v>83.608396670000005</v>
      </c>
      <c r="G59">
        <v>7.5650000000000004</v>
      </c>
      <c r="H59">
        <v>5.6072829999999998</v>
      </c>
      <c r="I59" s="24">
        <v>9.4</v>
      </c>
      <c r="J59">
        <v>12.53298579</v>
      </c>
    </row>
    <row r="60" spans="2:10" x14ac:dyDescent="0.2">
      <c r="B60">
        <v>2017</v>
      </c>
      <c r="C60">
        <v>341.86335000000003</v>
      </c>
      <c r="D60">
        <v>0.57630000000000003</v>
      </c>
      <c r="E60">
        <v>63.00948657</v>
      </c>
      <c r="F60">
        <v>86.827069300000005</v>
      </c>
      <c r="G60">
        <v>6.1440000000000001</v>
      </c>
      <c r="H60">
        <v>5.6122529999999999</v>
      </c>
      <c r="I60" s="24">
        <v>8.9</v>
      </c>
      <c r="J60">
        <v>13.7031835</v>
      </c>
    </row>
    <row r="61" spans="2:10" x14ac:dyDescent="0.2">
      <c r="B61">
        <v>2018</v>
      </c>
      <c r="C61">
        <v>373.21708189999998</v>
      </c>
      <c r="D61">
        <v>0.43859999999999999</v>
      </c>
      <c r="E61">
        <v>77.410587190000001</v>
      </c>
      <c r="F61">
        <v>106.09638200000001</v>
      </c>
      <c r="G61">
        <v>4.7240000000000002</v>
      </c>
      <c r="H61">
        <v>5.6386760000000002</v>
      </c>
      <c r="I61" s="24">
        <v>8.8000000000000007</v>
      </c>
      <c r="J61">
        <v>15.03229913</v>
      </c>
    </row>
    <row r="62" spans="2:10" x14ac:dyDescent="0.2">
      <c r="B62">
        <v>2019</v>
      </c>
      <c r="C62">
        <v>372.06252749999999</v>
      </c>
      <c r="D62">
        <v>0.56530000000000002</v>
      </c>
      <c r="E62">
        <v>73.677759859999995</v>
      </c>
      <c r="F62">
        <v>103.75392170000001</v>
      </c>
      <c r="G62">
        <v>4.6859999999999999</v>
      </c>
      <c r="H62">
        <v>5.7035689999999999</v>
      </c>
      <c r="I62">
        <v>8.8000000000000007</v>
      </c>
      <c r="J62">
        <v>16.463730349999999</v>
      </c>
    </row>
  </sheetData>
  <conditionalFormatting sqref="N8:T8 M15:S15 M14:R14 T14 M13:Q13 S13:T13 M12:P12 R12:T12 M11:O11 Q11:T11 M10:N10 P10:T10 M9 O9:T9">
    <cfRule type="cellIs" dxfId="13" priority="1" operator="greaterThan">
      <formula>0.9</formula>
    </cfRule>
  </conditionalFormatting>
  <pageMargins left="0.7" right="0.7" top="0.75" bottom="0.75" header="0.3" footer="0.3"/>
  <pageSetup paperSize="9" orientation="portrait" horizontalDpi="0" verticalDpi="0"/>
  <drawing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BF53B-FF8E-D74D-8D6C-5B334FF6BB4D}">
  <sheetPr>
    <tabColor theme="7"/>
  </sheetPr>
  <dimension ref="B3:AB67"/>
  <sheetViews>
    <sheetView tabSelected="1" topLeftCell="A12" zoomScaleNormal="150" workbookViewId="0">
      <selection activeCell="B6" sqref="B6"/>
    </sheetView>
  </sheetViews>
  <sheetFormatPr baseColWidth="10" defaultRowHeight="16" x14ac:dyDescent="0.2"/>
  <cols>
    <col min="3" max="3" width="19.83203125" bestFit="1" customWidth="1"/>
    <col min="4" max="4" width="15.1640625" bestFit="1" customWidth="1"/>
    <col min="5" max="5" width="31.33203125" bestFit="1" customWidth="1"/>
    <col min="6" max="6" width="19.6640625" bestFit="1" customWidth="1"/>
    <col min="7" max="7" width="33.5" bestFit="1" customWidth="1"/>
    <col min="11" max="11" width="17.5" customWidth="1"/>
    <col min="16" max="16" width="12.1640625" bestFit="1" customWidth="1"/>
    <col min="19" max="19" width="12.6640625" bestFit="1" customWidth="1"/>
    <col min="43" max="43" width="12.5" bestFit="1" customWidth="1"/>
  </cols>
  <sheetData>
    <row r="3" spans="2:28" ht="18" x14ac:dyDescent="0.2">
      <c r="B3" s="28" t="s">
        <v>126</v>
      </c>
      <c r="C3" s="2"/>
      <c r="D3" s="2"/>
    </row>
    <row r="4" spans="2:28" ht="18" x14ac:dyDescent="0.2">
      <c r="B4" s="29" t="s">
        <v>139</v>
      </c>
    </row>
    <row r="5" spans="2:28" ht="18" x14ac:dyDescent="0.2">
      <c r="B5" s="29"/>
    </row>
    <row r="6" spans="2:28" x14ac:dyDescent="0.2">
      <c r="B6" s="7" t="s">
        <v>0</v>
      </c>
      <c r="C6" s="12" t="s">
        <v>37</v>
      </c>
      <c r="D6" s="3" t="s">
        <v>5</v>
      </c>
      <c r="E6" s="3" t="s">
        <v>39</v>
      </c>
      <c r="F6" s="42" t="s">
        <v>40</v>
      </c>
      <c r="G6" s="42" t="s">
        <v>136</v>
      </c>
      <c r="K6" t="s">
        <v>10</v>
      </c>
      <c r="N6" s="32" t="s">
        <v>50</v>
      </c>
      <c r="O6" s="33"/>
      <c r="P6" s="33"/>
      <c r="Q6" s="33"/>
      <c r="R6" s="33"/>
      <c r="S6" s="33"/>
      <c r="V6" t="s">
        <v>31</v>
      </c>
      <c r="AA6" t="s">
        <v>35</v>
      </c>
    </row>
    <row r="7" spans="2:28" ht="17" thickBot="1" x14ac:dyDescent="0.25">
      <c r="B7" s="1">
        <v>1961</v>
      </c>
      <c r="C7" s="11">
        <v>0.76463478374490002</v>
      </c>
      <c r="D7" s="9">
        <v>0.4</v>
      </c>
      <c r="E7" s="9">
        <v>3.734</v>
      </c>
      <c r="F7">
        <v>-0.1112962237</v>
      </c>
      <c r="G7" s="24">
        <v>35.200000000000003</v>
      </c>
      <c r="N7" s="32"/>
      <c r="O7" s="33"/>
      <c r="P7" s="33"/>
      <c r="Q7" s="33"/>
      <c r="R7" s="33"/>
      <c r="S7" s="33"/>
    </row>
    <row r="8" spans="2:28" x14ac:dyDescent="0.2">
      <c r="B8" s="1">
        <v>1962</v>
      </c>
      <c r="C8" s="9">
        <v>0.82624460995689997</v>
      </c>
      <c r="D8" s="9">
        <v>0.41959999999999997</v>
      </c>
      <c r="E8" s="9">
        <v>1.891</v>
      </c>
      <c r="F8">
        <v>-8.5946687569999999E-2</v>
      </c>
      <c r="G8" s="24">
        <v>33.700000000000003</v>
      </c>
      <c r="K8" s="10" t="s">
        <v>11</v>
      </c>
      <c r="L8" s="10"/>
      <c r="N8" s="33"/>
      <c r="O8" s="33" t="s">
        <v>44</v>
      </c>
      <c r="P8" s="33" t="s">
        <v>45</v>
      </c>
      <c r="Q8" s="33" t="s">
        <v>49</v>
      </c>
      <c r="R8" s="33" t="s">
        <v>140</v>
      </c>
      <c r="S8" s="33"/>
      <c r="V8" s="6" t="s">
        <v>32</v>
      </c>
      <c r="W8" s="6" t="s">
        <v>38</v>
      </c>
      <c r="X8" s="6" t="s">
        <v>33</v>
      </c>
      <c r="Y8" s="6" t="s">
        <v>34</v>
      </c>
      <c r="AA8" s="6" t="s">
        <v>36</v>
      </c>
      <c r="AB8" s="6" t="s">
        <v>37</v>
      </c>
    </row>
    <row r="9" spans="2:28" x14ac:dyDescent="0.2">
      <c r="B9" s="1">
        <v>1963</v>
      </c>
      <c r="C9" s="9">
        <v>0.91761400757870004</v>
      </c>
      <c r="D9" s="9">
        <v>2.2052</v>
      </c>
      <c r="E9" s="9">
        <v>4.9000000000000002E-2</v>
      </c>
      <c r="F9">
        <v>-0.13373840319999999</v>
      </c>
      <c r="G9" s="24">
        <v>33.200000000000003</v>
      </c>
      <c r="K9" s="4" t="s">
        <v>12</v>
      </c>
      <c r="L9" s="4">
        <v>0.99133438216199843</v>
      </c>
      <c r="N9" s="33" t="s">
        <v>48</v>
      </c>
      <c r="O9" s="33" t="str">
        <f>D6</f>
        <v xml:space="preserve">Inflation rate(%) </v>
      </c>
      <c r="P9" s="33" t="str">
        <f t="shared" ref="P9:R9" si="0">E6</f>
        <v>Net Migration (per 1000 population)</v>
      </c>
      <c r="Q9" s="33" t="str">
        <f t="shared" si="0"/>
        <v>BOT (Billions of US $ )</v>
      </c>
      <c r="R9" s="33" t="str">
        <f t="shared" si="0"/>
        <v>Crude Birth Rate (per 1000 population)</v>
      </c>
      <c r="S9" s="33"/>
      <c r="V9" s="4">
        <v>1</v>
      </c>
      <c r="W9" s="4">
        <v>-0.43471401674170451</v>
      </c>
      <c r="X9" s="4">
        <v>1.1993488004866046</v>
      </c>
      <c r="Y9" s="4">
        <v>7.9903824218293312E-2</v>
      </c>
      <c r="AA9" s="4">
        <v>0.84745762711864403</v>
      </c>
      <c r="AB9" s="4">
        <v>0.76463478374490002</v>
      </c>
    </row>
    <row r="10" spans="2:28" x14ac:dyDescent="0.2">
      <c r="B10" s="1">
        <v>1964</v>
      </c>
      <c r="C10" s="9">
        <v>0.89415915327319995</v>
      </c>
      <c r="D10" s="9">
        <v>1.7261</v>
      </c>
      <c r="E10" s="9">
        <v>3.2000000000000001E-2</v>
      </c>
      <c r="F10">
        <v>-9.7118776949999999E-2</v>
      </c>
      <c r="G10" s="24">
        <v>31.6</v>
      </c>
      <c r="K10" s="4" t="s">
        <v>13</v>
      </c>
      <c r="L10" s="4">
        <v>0.98274385725651114</v>
      </c>
      <c r="N10" s="33" t="s">
        <v>47</v>
      </c>
      <c r="O10" s="33" cm="1">
        <f t="array" ref="O10">[1]!TOLERANCE($D$7:$G$65,1)</f>
        <v>0.96463540769900147</v>
      </c>
      <c r="P10" s="33" cm="1">
        <f t="array" ref="P10">[1]!TOLERANCE($D$7:$G$65,2)</f>
        <v>0.63154808608686896</v>
      </c>
      <c r="Q10" s="33" cm="1">
        <f t="array" ref="Q10">[1]!TOLERANCE($D$7:$G$65,3)</f>
        <v>0.52008981195894166</v>
      </c>
      <c r="R10" s="33" cm="1">
        <f t="array" ref="R10">[1]!TOLERANCE($D$7:$G$65,4)</f>
        <v>0.39088201041230874</v>
      </c>
      <c r="S10" s="33"/>
      <c r="V10" s="4">
        <v>2</v>
      </c>
      <c r="W10" s="4">
        <v>-0.49732798475469053</v>
      </c>
      <c r="X10" s="4">
        <v>1.3235725947115906</v>
      </c>
      <c r="Y10" s="4">
        <v>8.817994557136051E-2</v>
      </c>
      <c r="AA10" s="4">
        <v>2.5423728813559321</v>
      </c>
      <c r="AB10" s="4">
        <v>0.82624460995689997</v>
      </c>
    </row>
    <row r="11" spans="2:28" x14ac:dyDescent="0.2">
      <c r="B11" s="1">
        <v>1965</v>
      </c>
      <c r="C11" s="9">
        <v>0.9746504638704</v>
      </c>
      <c r="D11" s="9">
        <v>0.17860000000000001</v>
      </c>
      <c r="E11" s="9">
        <v>1.4999999999999999E-2</v>
      </c>
      <c r="F11">
        <v>-0.10786619629999999</v>
      </c>
      <c r="G11" s="24">
        <v>29.5</v>
      </c>
      <c r="K11" s="4" t="s">
        <v>14</v>
      </c>
      <c r="L11" s="4">
        <v>0.98146562446069718</v>
      </c>
      <c r="N11" s="34" t="s">
        <v>46</v>
      </c>
      <c r="O11" s="72" cm="1">
        <f t="array" ref="O11">[1]!VIF($D$7:$G$65,1)</f>
        <v>1.0366610970515333</v>
      </c>
      <c r="P11" s="72" cm="1">
        <f t="array" ref="P11">[1]!VIF($D$7:$G$65,2)</f>
        <v>1.5834107046323165</v>
      </c>
      <c r="Q11" s="72" cm="1">
        <f t="array" ref="Q11">[1]!VIF($D$7:$G$65,3)</f>
        <v>1.9227448356149393</v>
      </c>
      <c r="R11" s="72" cm="1">
        <f t="array" ref="R11">[1]!VIF($D$7:$G$65,4)</f>
        <v>2.5583167640413627</v>
      </c>
      <c r="S11" s="33"/>
      <c r="V11" s="4">
        <v>3</v>
      </c>
      <c r="W11" s="4">
        <v>-1.7038614024858418</v>
      </c>
      <c r="X11" s="4">
        <v>2.6214754100645417</v>
      </c>
      <c r="Y11" s="4">
        <v>0.17464970179933489</v>
      </c>
      <c r="AA11" s="4">
        <v>4.2372881355932197</v>
      </c>
      <c r="AB11" s="4">
        <v>0.89415915327319995</v>
      </c>
    </row>
    <row r="12" spans="2:28" x14ac:dyDescent="0.2">
      <c r="B12" s="1">
        <v>1966</v>
      </c>
      <c r="C12" s="9">
        <v>1.0964327714622</v>
      </c>
      <c r="D12" s="9">
        <v>2.0057999999999998</v>
      </c>
      <c r="E12" s="9">
        <v>-3.0000000000000001E-3</v>
      </c>
      <c r="F12">
        <v>-7.9184633480000002E-2</v>
      </c>
      <c r="G12" s="24">
        <v>28.3</v>
      </c>
      <c r="K12" s="4" t="s">
        <v>15</v>
      </c>
      <c r="L12" s="4">
        <v>15.555896922118963</v>
      </c>
      <c r="N12" s="33"/>
      <c r="O12" s="36"/>
      <c r="P12" s="33"/>
      <c r="Q12" s="33"/>
      <c r="R12" s="33"/>
      <c r="S12" s="33"/>
      <c r="V12" s="4">
        <v>4</v>
      </c>
      <c r="W12" s="4">
        <v>-0.23777287048868345</v>
      </c>
      <c r="X12" s="4">
        <v>1.1319320237618835</v>
      </c>
      <c r="Y12" s="4">
        <v>7.5412338276430138E-2</v>
      </c>
      <c r="AA12" s="4">
        <v>5.9322033898305087</v>
      </c>
      <c r="AB12" s="4">
        <v>0.91761400757870004</v>
      </c>
    </row>
    <row r="13" spans="2:28" ht="17" thickBot="1" x14ac:dyDescent="0.25">
      <c r="B13" s="1">
        <v>1967</v>
      </c>
      <c r="C13" s="9">
        <v>1.2380439043511999</v>
      </c>
      <c r="D13" s="9">
        <v>3.3428</v>
      </c>
      <c r="E13" s="9">
        <v>-0.02</v>
      </c>
      <c r="F13">
        <v>-9.0977394490000002E-2</v>
      </c>
      <c r="G13" s="24">
        <v>25.6</v>
      </c>
      <c r="K13" s="5" t="s">
        <v>16</v>
      </c>
      <c r="L13" s="5">
        <v>59</v>
      </c>
      <c r="V13" s="4">
        <v>5</v>
      </c>
      <c r="W13" s="4">
        <v>1.5191841777461335</v>
      </c>
      <c r="X13" s="4">
        <v>-0.54453371387573346</v>
      </c>
      <c r="Y13" s="4">
        <v>-3.6278292133871182E-2</v>
      </c>
      <c r="AA13" s="4">
        <v>7.6271186440677958</v>
      </c>
      <c r="AB13" s="4">
        <v>0.9746504638704</v>
      </c>
    </row>
    <row r="14" spans="2:28" x14ac:dyDescent="0.2">
      <c r="B14" s="1">
        <v>1968</v>
      </c>
      <c r="C14" s="9">
        <v>1.4257154057232999</v>
      </c>
      <c r="D14" s="9">
        <v>0.65539999999999998</v>
      </c>
      <c r="E14" s="9">
        <v>-3.6999999999999998E-2</v>
      </c>
      <c r="F14">
        <v>-7.8139291779999995E-2</v>
      </c>
      <c r="G14" s="24">
        <v>23.5</v>
      </c>
      <c r="V14" s="4">
        <v>6</v>
      </c>
      <c r="W14" s="4">
        <v>2.5471715178759098</v>
      </c>
      <c r="X14" s="4">
        <v>-1.4507387464137098</v>
      </c>
      <c r="Y14" s="4">
        <v>-9.6652094647592848E-2</v>
      </c>
      <c r="AA14" s="4">
        <v>9.322033898305083</v>
      </c>
      <c r="AB14" s="4">
        <v>1.0964327714622</v>
      </c>
    </row>
    <row r="15" spans="2:28" ht="17" thickBot="1" x14ac:dyDescent="0.25">
      <c r="B15" s="1">
        <v>1969</v>
      </c>
      <c r="C15" s="9">
        <v>1.6599046125701999</v>
      </c>
      <c r="D15" s="9">
        <v>-0.27310000000000001</v>
      </c>
      <c r="E15" s="9">
        <v>7.9000000000000001E-2</v>
      </c>
      <c r="F15">
        <v>-0.15680125440000001</v>
      </c>
      <c r="G15" s="24">
        <v>21.8</v>
      </c>
      <c r="K15" t="s">
        <v>17</v>
      </c>
      <c r="P15" s="14" t="s">
        <v>41</v>
      </c>
      <c r="V15" s="4">
        <v>7</v>
      </c>
      <c r="W15" s="4">
        <v>4.7075884295544341</v>
      </c>
      <c r="X15" s="4">
        <v>-3.4695445252032342</v>
      </c>
      <c r="Y15" s="4">
        <v>-0.23115033403702268</v>
      </c>
      <c r="AA15" s="4">
        <v>11.016949152542372</v>
      </c>
      <c r="AB15" s="4">
        <v>1.2380439043511999</v>
      </c>
    </row>
    <row r="16" spans="2:28" x14ac:dyDescent="0.2">
      <c r="B16" s="1">
        <v>1970</v>
      </c>
      <c r="C16" s="9">
        <v>1.9205866980269</v>
      </c>
      <c r="D16" s="9">
        <v>0.46339999999999998</v>
      </c>
      <c r="E16" s="9">
        <v>0.19500000000000001</v>
      </c>
      <c r="F16">
        <v>-0.3650202535</v>
      </c>
      <c r="G16" s="24">
        <v>22.1</v>
      </c>
      <c r="K16" s="6"/>
      <c r="L16" s="6" t="s">
        <v>3</v>
      </c>
      <c r="M16" s="6" t="s">
        <v>20</v>
      </c>
      <c r="N16" s="6" t="s">
        <v>21</v>
      </c>
      <c r="O16" s="6" t="s">
        <v>22</v>
      </c>
      <c r="P16" s="6" t="s">
        <v>23</v>
      </c>
      <c r="V16" s="4">
        <v>8</v>
      </c>
      <c r="W16" s="4">
        <v>6.5827512542803639</v>
      </c>
      <c r="X16" s="4">
        <v>-5.1570358485570642</v>
      </c>
      <c r="Y16" s="4">
        <v>-0.34357551845080869</v>
      </c>
      <c r="AA16" s="4">
        <v>12.711864406779661</v>
      </c>
      <c r="AB16" s="4">
        <v>1.4257154057232999</v>
      </c>
    </row>
    <row r="17" spans="2:28" x14ac:dyDescent="0.2">
      <c r="B17" s="1">
        <v>1971</v>
      </c>
      <c r="C17" s="9">
        <v>2.2637854436169</v>
      </c>
      <c r="D17" s="9">
        <v>1.7609999999999999</v>
      </c>
      <c r="E17" s="9">
        <v>0.311</v>
      </c>
      <c r="F17">
        <v>-0.46112635569999999</v>
      </c>
      <c r="G17" s="24">
        <v>22.3</v>
      </c>
      <c r="K17" s="4" t="s">
        <v>18</v>
      </c>
      <c r="L17" s="4">
        <v>4</v>
      </c>
      <c r="M17" s="4">
        <v>744184.2709614475</v>
      </c>
      <c r="N17" s="4">
        <v>186046.06774036188</v>
      </c>
      <c r="O17" s="4">
        <v>768.83010706253822</v>
      </c>
      <c r="P17" s="68">
        <v>6.8762427457729799E-47</v>
      </c>
      <c r="V17" s="4">
        <v>9</v>
      </c>
      <c r="W17" s="4">
        <v>7.8535196889990537</v>
      </c>
      <c r="X17" s="4">
        <v>-6.1936150764288538</v>
      </c>
      <c r="Y17" s="4">
        <v>-0.41263519848600522</v>
      </c>
      <c r="AA17" s="4">
        <v>14.406779661016948</v>
      </c>
      <c r="AB17" s="4">
        <v>1.6599046125701999</v>
      </c>
    </row>
    <row r="18" spans="2:28" x14ac:dyDescent="0.2">
      <c r="B18" s="1">
        <v>1972</v>
      </c>
      <c r="C18" s="9">
        <v>2.7214409807585001</v>
      </c>
      <c r="D18" s="9">
        <v>2.0808</v>
      </c>
      <c r="E18" s="9">
        <v>0.42699999999999999</v>
      </c>
      <c r="F18">
        <v>-0.42386993150000002</v>
      </c>
      <c r="G18" s="24">
        <v>23.1</v>
      </c>
      <c r="K18" s="4" t="s">
        <v>19</v>
      </c>
      <c r="L18" s="4">
        <v>54</v>
      </c>
      <c r="M18" s="4">
        <v>13067.240168785871</v>
      </c>
      <c r="N18" s="4">
        <v>241.9859290515902</v>
      </c>
      <c r="O18" s="4"/>
      <c r="P18" s="4"/>
      <c r="V18" s="4">
        <v>10</v>
      </c>
      <c r="W18" s="4">
        <v>6.9534909196930457</v>
      </c>
      <c r="X18" s="4">
        <v>-5.0329042216661453</v>
      </c>
      <c r="Y18" s="4">
        <v>-0.33530553753199799</v>
      </c>
      <c r="AA18" s="4">
        <v>16.101694915254235</v>
      </c>
      <c r="AB18" s="4">
        <v>1.9205866980269</v>
      </c>
    </row>
    <row r="19" spans="2:28" ht="17" thickBot="1" x14ac:dyDescent="0.25">
      <c r="B19" s="1">
        <v>1973</v>
      </c>
      <c r="C19" s="9">
        <v>3.6962133333332998</v>
      </c>
      <c r="D19" s="9">
        <v>19.636700000000001</v>
      </c>
      <c r="E19" s="9">
        <v>0.54300000000000004</v>
      </c>
      <c r="F19">
        <v>-0.33472000000000002</v>
      </c>
      <c r="G19" s="24">
        <v>22</v>
      </c>
      <c r="K19" s="5" t="s">
        <v>2</v>
      </c>
      <c r="L19" s="5">
        <v>58</v>
      </c>
      <c r="M19" s="5">
        <v>757251.51113023341</v>
      </c>
      <c r="N19" s="5"/>
      <c r="O19" s="5"/>
      <c r="P19" s="5"/>
      <c r="V19" s="4">
        <v>11</v>
      </c>
      <c r="W19" s="4">
        <v>6.5027447870059056</v>
      </c>
      <c r="X19" s="4">
        <v>-4.2389593433890056</v>
      </c>
      <c r="Y19" s="4">
        <v>-0.28241080668544855</v>
      </c>
      <c r="AA19" s="4">
        <v>17.796610169491522</v>
      </c>
      <c r="AB19" s="4">
        <v>2.2637854436169</v>
      </c>
    </row>
    <row r="20" spans="2:28" ht="17" thickBot="1" x14ac:dyDescent="0.25">
      <c r="B20" s="1">
        <v>1974</v>
      </c>
      <c r="C20" s="9">
        <v>5.2215349556442003</v>
      </c>
      <c r="D20" s="9">
        <v>22.368400000000001</v>
      </c>
      <c r="E20" s="9">
        <v>0.67900000000000005</v>
      </c>
      <c r="F20">
        <v>-0.78436558960000002</v>
      </c>
      <c r="G20" s="24">
        <v>19.399999999999999</v>
      </c>
      <c r="V20" s="4">
        <v>12</v>
      </c>
      <c r="W20" s="4">
        <v>6.0392657936070968</v>
      </c>
      <c r="X20" s="4">
        <v>-3.3178248128485968</v>
      </c>
      <c r="Y20" s="4">
        <v>-0.2210423610924411</v>
      </c>
      <c r="AA20" s="4">
        <v>19.491525423728813</v>
      </c>
      <c r="AB20" s="4">
        <v>2.7214409807585001</v>
      </c>
    </row>
    <row r="21" spans="2:28" x14ac:dyDescent="0.2">
      <c r="B21" s="1">
        <v>1975</v>
      </c>
      <c r="C21" s="9">
        <v>5.6336739299929999</v>
      </c>
      <c r="D21" s="9">
        <v>2.5365000000000002</v>
      </c>
      <c r="E21" s="9">
        <v>0.81499999999999995</v>
      </c>
      <c r="F21">
        <v>-0.52546267800000002</v>
      </c>
      <c r="G21" s="24">
        <v>17.7</v>
      </c>
      <c r="K21" s="6"/>
      <c r="L21" s="6" t="s">
        <v>24</v>
      </c>
      <c r="M21" s="6" t="s">
        <v>15</v>
      </c>
      <c r="N21" s="6" t="s">
        <v>25</v>
      </c>
      <c r="O21" s="6" t="s">
        <v>26</v>
      </c>
      <c r="P21" s="6" t="s">
        <v>27</v>
      </c>
      <c r="Q21" s="6" t="s">
        <v>28</v>
      </c>
      <c r="R21" s="6" t="s">
        <v>29</v>
      </c>
      <c r="S21" s="6" t="s">
        <v>30</v>
      </c>
      <c r="V21" s="4">
        <v>13</v>
      </c>
      <c r="W21" s="4">
        <v>6.7766652688008975</v>
      </c>
      <c r="X21" s="4">
        <v>-3.0804519354675977</v>
      </c>
      <c r="Y21" s="4">
        <v>-0.20522794525215637</v>
      </c>
      <c r="AA21" s="4">
        <v>21.1864406779661</v>
      </c>
      <c r="AB21" s="4">
        <v>3.6962133333332998</v>
      </c>
    </row>
    <row r="22" spans="2:28" x14ac:dyDescent="0.2">
      <c r="B22" s="1">
        <v>1976</v>
      </c>
      <c r="C22" s="9">
        <v>6.3270779741069996</v>
      </c>
      <c r="D22" s="9">
        <v>-1.8419000000000001</v>
      </c>
      <c r="E22" s="9">
        <v>0.95</v>
      </c>
      <c r="F22">
        <v>-0.4389997048</v>
      </c>
      <c r="G22" s="24">
        <v>18.7</v>
      </c>
      <c r="K22" s="4" t="s">
        <v>4</v>
      </c>
      <c r="L22" s="4">
        <v>26.549881843890624</v>
      </c>
      <c r="M22" s="4">
        <v>11.489071568382295</v>
      </c>
      <c r="N22" s="4">
        <v>2.3108814046345914</v>
      </c>
      <c r="O22" s="4">
        <v>2.4686084117838635E-2</v>
      </c>
      <c r="P22" s="4">
        <v>3.5156802159306757</v>
      </c>
      <c r="Q22" s="4">
        <v>49.584083471850576</v>
      </c>
      <c r="R22" s="4">
        <v>3.5156802159306757</v>
      </c>
      <c r="S22" s="4">
        <v>49.584083471850576</v>
      </c>
      <c r="V22" s="4">
        <v>14</v>
      </c>
      <c r="W22" s="4">
        <v>7.4241689283736108</v>
      </c>
      <c r="X22" s="4">
        <v>-2.2026339727294104</v>
      </c>
      <c r="Y22" s="4">
        <v>-0.14674536523720613</v>
      </c>
      <c r="AA22" s="4">
        <v>22.881355932203387</v>
      </c>
      <c r="AB22" s="4">
        <v>5.2215349556442003</v>
      </c>
    </row>
    <row r="23" spans="2:28" x14ac:dyDescent="0.2">
      <c r="B23" s="1">
        <v>1977</v>
      </c>
      <c r="C23" s="9">
        <v>6.6185850736603999</v>
      </c>
      <c r="D23" s="9">
        <v>3.1640000000000001</v>
      </c>
      <c r="E23" s="9">
        <v>1.0860000000000001</v>
      </c>
      <c r="F23">
        <v>-9.7013113159999997E-2</v>
      </c>
      <c r="G23" s="24">
        <v>16.5</v>
      </c>
      <c r="K23" s="4" t="s">
        <v>5</v>
      </c>
      <c r="L23" s="4">
        <v>-3.2815077524905326E-2</v>
      </c>
      <c r="M23" s="4">
        <v>0.51377326530450451</v>
      </c>
      <c r="N23" s="4">
        <v>-6.3870737815554496E-2</v>
      </c>
      <c r="O23" s="4">
        <v>0.94930900374188731</v>
      </c>
      <c r="P23" s="4">
        <v>-1.0628684559586545</v>
      </c>
      <c r="Q23" s="4">
        <v>0.9972383009088438</v>
      </c>
      <c r="R23" s="4">
        <v>-1.0628684559586545</v>
      </c>
      <c r="S23" s="4">
        <v>0.9972383009088438</v>
      </c>
      <c r="V23" s="4">
        <v>15</v>
      </c>
      <c r="W23" s="4">
        <v>10.486917827390927</v>
      </c>
      <c r="X23" s="4">
        <v>-4.8532438973979275</v>
      </c>
      <c r="Y23" s="4">
        <v>-0.3233360863068791</v>
      </c>
      <c r="AA23" s="4">
        <v>24.576271186440678</v>
      </c>
      <c r="AB23" s="4">
        <v>5.6336739299929999</v>
      </c>
    </row>
    <row r="24" spans="2:28" x14ac:dyDescent="0.2">
      <c r="B24" s="1">
        <v>1978</v>
      </c>
      <c r="C24" s="9">
        <v>7.5171763548413999</v>
      </c>
      <c r="D24" s="9">
        <v>4.8724999999999996</v>
      </c>
      <c r="E24" s="9">
        <v>1.222</v>
      </c>
      <c r="F24">
        <v>-0.28002787569999998</v>
      </c>
      <c r="G24" s="24">
        <v>16.8</v>
      </c>
      <c r="K24" s="4" t="s">
        <v>39</v>
      </c>
      <c r="L24" s="69">
        <v>0.76128819627255562</v>
      </c>
      <c r="M24" s="4">
        <v>0.32792769994929255</v>
      </c>
      <c r="N24" s="4">
        <v>2.3215123223511571</v>
      </c>
      <c r="O24" s="4">
        <v>2.406192505780079E-2</v>
      </c>
      <c r="P24" s="4">
        <v>0.10383274262107101</v>
      </c>
      <c r="Q24" s="4">
        <v>1.4187436499240402</v>
      </c>
      <c r="R24" s="4">
        <v>0.10383274262107101</v>
      </c>
      <c r="S24" s="4">
        <v>1.4187436499240402</v>
      </c>
      <c r="V24" s="4">
        <v>16</v>
      </c>
      <c r="W24" s="4">
        <v>10.193416092203089</v>
      </c>
      <c r="X24" s="4">
        <v>-3.8663381180960892</v>
      </c>
      <c r="Y24" s="4">
        <v>-0.25758578424516237</v>
      </c>
      <c r="AA24" s="4">
        <v>26.271186440677965</v>
      </c>
      <c r="AB24" s="4">
        <v>6.3270779741069996</v>
      </c>
    </row>
    <row r="25" spans="2:28" x14ac:dyDescent="0.2">
      <c r="B25" s="1">
        <v>1979</v>
      </c>
      <c r="C25" s="9">
        <v>9.2969217238346999</v>
      </c>
      <c r="D25" s="9">
        <v>4.0765000000000002</v>
      </c>
      <c r="E25" s="9">
        <v>3.1320000000000001</v>
      </c>
      <c r="F25">
        <v>-0.52581354440000005</v>
      </c>
      <c r="G25" s="24">
        <v>17.100000000000001</v>
      </c>
      <c r="K25" s="4" t="s">
        <v>40</v>
      </c>
      <c r="L25" s="70">
        <v>3.4258249367947982</v>
      </c>
      <c r="M25" s="4">
        <v>9.0771822895341997E-2</v>
      </c>
      <c r="N25" s="4">
        <v>37.741061350554808</v>
      </c>
      <c r="O25" s="4">
        <v>1.7055538140063838E-40</v>
      </c>
      <c r="P25" s="4">
        <v>3.2438383891208526</v>
      </c>
      <c r="Q25" s="4">
        <v>3.6078114844687437</v>
      </c>
      <c r="R25" s="4">
        <v>3.2438383891208526</v>
      </c>
      <c r="S25" s="4">
        <v>3.6078114844687437</v>
      </c>
      <c r="V25" s="4">
        <v>17</v>
      </c>
      <c r="W25" s="4">
        <v>13.143820895002852</v>
      </c>
      <c r="X25" s="4">
        <v>-6.5252358213424522</v>
      </c>
      <c r="Y25" s="4">
        <v>-0.43472865928570326</v>
      </c>
      <c r="AA25" s="4">
        <v>27.966101694915253</v>
      </c>
      <c r="AB25" s="4">
        <v>6.6185850736603999</v>
      </c>
    </row>
    <row r="26" spans="2:28" ht="17" thickBot="1" x14ac:dyDescent="0.25">
      <c r="B26" s="1">
        <v>1980</v>
      </c>
      <c r="C26" s="9">
        <v>11.896256782857</v>
      </c>
      <c r="D26" s="9">
        <v>8.5268999999999995</v>
      </c>
      <c r="E26" s="9">
        <v>5.0419999999999998</v>
      </c>
      <c r="F26">
        <v>-0.82373769890000004</v>
      </c>
      <c r="G26" s="24">
        <v>17.600000000000001</v>
      </c>
      <c r="K26" s="5" t="s">
        <v>136</v>
      </c>
      <c r="L26" s="71">
        <v>-0.83616018681765725</v>
      </c>
      <c r="M26" s="5">
        <v>0.48183884321577064</v>
      </c>
      <c r="N26" s="5">
        <v>-1.7353523871947765</v>
      </c>
      <c r="O26" s="5">
        <v>8.8382530359574496E-2</v>
      </c>
      <c r="P26" s="5">
        <v>-1.8021889038254486</v>
      </c>
      <c r="Q26" s="5">
        <v>0.12986853019013411</v>
      </c>
      <c r="R26" s="5">
        <v>-1.8021889038254486</v>
      </c>
      <c r="S26" s="5">
        <v>0.12986853019013411</v>
      </c>
      <c r="V26" s="4">
        <v>18</v>
      </c>
      <c r="W26" s="4">
        <v>12.31346693638821</v>
      </c>
      <c r="X26" s="4">
        <v>-4.7962905815468098</v>
      </c>
      <c r="Y26" s="4">
        <v>-0.31954170410833077</v>
      </c>
      <c r="AA26" s="4">
        <v>29.66101694915254</v>
      </c>
      <c r="AB26" s="4">
        <v>7.5171763548413999</v>
      </c>
    </row>
    <row r="27" spans="2:28" x14ac:dyDescent="0.2">
      <c r="B27" s="1">
        <v>1981</v>
      </c>
      <c r="C27" s="9">
        <v>14.175228843638999</v>
      </c>
      <c r="D27" s="9">
        <v>8.1820000000000004</v>
      </c>
      <c r="E27" s="9">
        <v>6.952</v>
      </c>
      <c r="F27">
        <v>-0.4837941341</v>
      </c>
      <c r="G27" s="24">
        <v>17.600000000000001</v>
      </c>
      <c r="O27" s="15" t="s">
        <v>42</v>
      </c>
      <c r="V27" s="4">
        <v>19</v>
      </c>
      <c r="W27" s="4">
        <v>12.700781463994074</v>
      </c>
      <c r="X27" s="4">
        <v>-3.4038597401593744</v>
      </c>
      <c r="Y27" s="4">
        <v>-0.22677423801238705</v>
      </c>
      <c r="AA27" s="4">
        <v>31.355932203389827</v>
      </c>
      <c r="AB27" s="4">
        <v>9.2969217238346999</v>
      </c>
    </row>
    <row r="28" spans="2:28" x14ac:dyDescent="0.2">
      <c r="B28" s="1">
        <v>1982</v>
      </c>
      <c r="C28" s="9">
        <v>16.084252378473</v>
      </c>
      <c r="D28" s="9">
        <v>3.9163000000000001</v>
      </c>
      <c r="E28" s="9">
        <v>8.8620000000000001</v>
      </c>
      <c r="F28">
        <v>-0.29469399349999997</v>
      </c>
      <c r="G28" s="24">
        <v>17.5</v>
      </c>
      <c r="K28" s="17" t="s">
        <v>191</v>
      </c>
      <c r="V28" s="4">
        <v>20</v>
      </c>
      <c r="W28" s="4">
        <v>12.57008560668938</v>
      </c>
      <c r="X28" s="4">
        <v>-0.67382882383238041</v>
      </c>
      <c r="Y28" s="4">
        <v>-4.489227810198089E-2</v>
      </c>
      <c r="AA28" s="4">
        <v>33.050847457627114</v>
      </c>
      <c r="AB28" s="4">
        <v>11.896256782857</v>
      </c>
    </row>
    <row r="29" spans="2:28" x14ac:dyDescent="0.2">
      <c r="B29" s="1">
        <v>1983</v>
      </c>
      <c r="C29" s="9">
        <v>17.784112149533001</v>
      </c>
      <c r="D29" s="9">
        <v>1.1963999999999999</v>
      </c>
      <c r="E29" s="9">
        <v>10.772</v>
      </c>
      <c r="F29">
        <v>0.1038785047</v>
      </c>
      <c r="G29" s="24">
        <v>16.3</v>
      </c>
      <c r="K29" s="16" t="s">
        <v>189</v>
      </c>
      <c r="V29" s="4">
        <v>21</v>
      </c>
      <c r="W29" s="4">
        <v>15.200051123203055</v>
      </c>
      <c r="X29" s="4">
        <v>-1.0248222795640558</v>
      </c>
      <c r="Y29" s="4">
        <v>-6.8276400700157738E-2</v>
      </c>
      <c r="AA29" s="4">
        <v>34.745762711864401</v>
      </c>
      <c r="AB29" s="4">
        <v>14.175228843638999</v>
      </c>
    </row>
    <row r="30" spans="2:28" x14ac:dyDescent="0.2">
      <c r="B30" s="1">
        <v>1984</v>
      </c>
      <c r="C30" s="9">
        <v>19.749361097965</v>
      </c>
      <c r="D30" s="9">
        <v>2.601</v>
      </c>
      <c r="E30" s="9">
        <v>10.294</v>
      </c>
      <c r="F30">
        <v>-3.8570752479999998E-2</v>
      </c>
      <c r="G30" s="24">
        <v>16.5</v>
      </c>
      <c r="K30" s="14" t="s">
        <v>190</v>
      </c>
      <c r="V30" s="4">
        <v>22</v>
      </c>
      <c r="W30" s="4">
        <v>17.525530850182278</v>
      </c>
      <c r="X30" s="4">
        <v>-1.4412784717092784</v>
      </c>
      <c r="Y30" s="4">
        <v>-9.6021825849447573E-2</v>
      </c>
      <c r="AA30" s="4">
        <v>36.440677966101696</v>
      </c>
      <c r="AB30" s="4">
        <v>16.084252378473</v>
      </c>
    </row>
    <row r="31" spans="2:28" x14ac:dyDescent="0.2">
      <c r="B31" s="1">
        <v>1985</v>
      </c>
      <c r="C31" s="9">
        <v>19.156532745768999</v>
      </c>
      <c r="D31" s="9">
        <v>0.48010000000000003</v>
      </c>
      <c r="E31" s="9">
        <v>9.8149999999999995</v>
      </c>
      <c r="F31">
        <v>5.7428156199999997E-2</v>
      </c>
      <c r="G31" s="24">
        <v>16.600000000000001</v>
      </c>
      <c r="V31" s="4">
        <v>23</v>
      </c>
      <c r="W31" s="4">
        <v>21.437676862058201</v>
      </c>
      <c r="X31" s="4">
        <v>-3.6535647125251991</v>
      </c>
      <c r="Y31" s="4">
        <v>-0.24341025099731478</v>
      </c>
      <c r="AA31" s="4">
        <v>38.135593220338983</v>
      </c>
      <c r="AB31" s="4">
        <v>17.784112149533001</v>
      </c>
    </row>
    <row r="32" spans="2:28" x14ac:dyDescent="0.2">
      <c r="B32" s="1">
        <v>1986</v>
      </c>
      <c r="C32" s="9">
        <v>18.586746056997001</v>
      </c>
      <c r="D32" s="9">
        <v>-1.3856999999999999</v>
      </c>
      <c r="E32" s="9">
        <v>9.3369999999999997</v>
      </c>
      <c r="F32">
        <v>0.48984137080000001</v>
      </c>
      <c r="G32" s="24">
        <v>14.8</v>
      </c>
      <c r="K32" s="73" t="s">
        <v>43</v>
      </c>
      <c r="L32" s="74"/>
      <c r="M32" s="74"/>
      <c r="N32" s="75"/>
      <c r="O32" s="75"/>
      <c r="P32" s="75"/>
      <c r="Q32" s="75"/>
      <c r="R32" s="75"/>
      <c r="V32" s="4">
        <v>24</v>
      </c>
      <c r="W32" s="4">
        <v>20.37245079150977</v>
      </c>
      <c r="X32" s="4">
        <v>-0.62308969354477028</v>
      </c>
      <c r="Y32" s="4">
        <v>-4.151190156277447E-2</v>
      </c>
      <c r="AA32" s="4">
        <v>39.83050847457627</v>
      </c>
      <c r="AB32" s="4">
        <v>18.586746056997001</v>
      </c>
    </row>
    <row r="33" spans="2:28" ht="19" x14ac:dyDescent="0.25">
      <c r="B33" s="1">
        <v>1987</v>
      </c>
      <c r="C33" s="9">
        <v>20.919215578212999</v>
      </c>
      <c r="D33" s="9">
        <v>0.52329999999999999</v>
      </c>
      <c r="E33" s="9">
        <v>8.8580000000000005</v>
      </c>
      <c r="F33">
        <v>0.62092403780000005</v>
      </c>
      <c r="G33" s="24">
        <v>16.600000000000001</v>
      </c>
      <c r="K33" s="76" t="s">
        <v>192</v>
      </c>
      <c r="L33" s="76"/>
      <c r="M33" s="76"/>
      <c r="N33" s="75"/>
      <c r="O33" s="75"/>
      <c r="P33" s="75"/>
      <c r="Q33" s="75"/>
      <c r="R33" s="75"/>
      <c r="V33" s="4">
        <v>25</v>
      </c>
      <c r="W33" s="4">
        <v>20.322650679997047</v>
      </c>
      <c r="X33" s="4">
        <v>-1.1661179342280477</v>
      </c>
      <c r="Y33" s="4">
        <v>-7.7689895046839569E-2</v>
      </c>
      <c r="AA33" s="4">
        <v>41.525423728813557</v>
      </c>
      <c r="AB33" s="4">
        <v>19.156532745768999</v>
      </c>
    </row>
    <row r="34" spans="2:28" x14ac:dyDescent="0.2">
      <c r="B34" s="1">
        <v>1988</v>
      </c>
      <c r="C34" s="9">
        <v>25.371462488129001</v>
      </c>
      <c r="D34" s="9">
        <v>1.5232000000000001</v>
      </c>
      <c r="E34" s="9">
        <v>8.3800000000000008</v>
      </c>
      <c r="F34">
        <v>2.4257834759999999</v>
      </c>
      <c r="G34" s="24">
        <v>19.8</v>
      </c>
      <c r="V34" s="4">
        <v>26</v>
      </c>
      <c r="W34" s="4">
        <v>23.006441603672798</v>
      </c>
      <c r="X34" s="4">
        <v>-4.419695546675797</v>
      </c>
      <c r="Y34" s="4">
        <v>-0.29445193584774915</v>
      </c>
      <c r="AA34" s="4">
        <v>43.220338983050844</v>
      </c>
      <c r="AB34" s="4">
        <v>19.749361097965</v>
      </c>
    </row>
    <row r="35" spans="2:28" x14ac:dyDescent="0.2">
      <c r="B35" s="1">
        <v>1989</v>
      </c>
      <c r="C35" s="9">
        <v>30.465364738620998</v>
      </c>
      <c r="D35" s="9">
        <v>2.3454999999999999</v>
      </c>
      <c r="E35" s="9">
        <v>10.348000000000001</v>
      </c>
      <c r="F35">
        <v>3.3568872989999998</v>
      </c>
      <c r="G35" s="24">
        <v>17.5</v>
      </c>
      <c r="K35" s="30" t="s">
        <v>51</v>
      </c>
      <c r="L35" s="31"/>
      <c r="V35" s="4">
        <v>27</v>
      </c>
      <c r="W35" s="4">
        <v>21.523118507781589</v>
      </c>
      <c r="X35" s="4">
        <v>-0.60390292956859071</v>
      </c>
      <c r="Y35" s="4">
        <v>-4.0233628040135749E-2</v>
      </c>
      <c r="AA35" s="4">
        <v>44.915254237288131</v>
      </c>
      <c r="AB35" s="4">
        <v>20.919215578212999</v>
      </c>
    </row>
    <row r="36" spans="2:28" x14ac:dyDescent="0.2">
      <c r="B36" s="1">
        <v>1990</v>
      </c>
      <c r="C36" s="9">
        <v>36.144336768701997</v>
      </c>
      <c r="D36" s="9">
        <v>3.4607999999999999</v>
      </c>
      <c r="E36" s="9">
        <v>12.316000000000001</v>
      </c>
      <c r="F36">
        <v>3.6335435569999999</v>
      </c>
      <c r="G36" s="24">
        <v>18.2</v>
      </c>
      <c r="K36" s="31" t="s">
        <v>7</v>
      </c>
      <c r="L36" s="35">
        <v>4.72</v>
      </c>
      <c r="V36" s="4">
        <v>28</v>
      </c>
      <c r="W36" s="4">
        <v>24.633830826924662</v>
      </c>
      <c r="X36" s="4">
        <v>0.73763166120433965</v>
      </c>
      <c r="Y36" s="4">
        <v>4.9142993740274747E-2</v>
      </c>
      <c r="AA36" s="4">
        <v>46.610169491525419</v>
      </c>
      <c r="AB36" s="4">
        <v>25.371462488129001</v>
      </c>
    </row>
    <row r="37" spans="2:28" x14ac:dyDescent="0.2">
      <c r="B37" s="1">
        <v>1991</v>
      </c>
      <c r="C37" s="9">
        <v>45.466164978291999</v>
      </c>
      <c r="D37" s="9">
        <v>3.4257</v>
      </c>
      <c r="E37" s="9">
        <v>14.284000000000001</v>
      </c>
      <c r="F37">
        <v>6.0035311140000003</v>
      </c>
      <c r="G37" s="24">
        <v>17.100000000000001</v>
      </c>
      <c r="K37" s="31" t="s">
        <v>173</v>
      </c>
      <c r="L37" s="35">
        <v>94.5</v>
      </c>
      <c r="V37" s="4">
        <v>29</v>
      </c>
      <c r="W37" s="4">
        <v>31.218029284199297</v>
      </c>
      <c r="X37" s="4">
        <v>-0.75266454557829832</v>
      </c>
      <c r="Y37" s="4">
        <v>-5.0144524696092915E-2</v>
      </c>
      <c r="AA37" s="4">
        <v>48.305084745762713</v>
      </c>
      <c r="AB37" s="4">
        <v>30.465364738620998</v>
      </c>
    </row>
    <row r="38" spans="2:28" x14ac:dyDescent="0.2">
      <c r="B38" s="1">
        <v>1992</v>
      </c>
      <c r="C38" s="9">
        <v>52.130263965623001</v>
      </c>
      <c r="D38" s="9">
        <v>2.2631000000000001</v>
      </c>
      <c r="E38" s="9">
        <v>16.251999999999999</v>
      </c>
      <c r="F38">
        <v>6.3284223449999999</v>
      </c>
      <c r="G38" s="24">
        <v>16.8</v>
      </c>
      <c r="K38" s="31" t="s">
        <v>174</v>
      </c>
      <c r="L38" s="35">
        <v>8.5299999999999994</v>
      </c>
      <c r="V38" s="4">
        <v>30</v>
      </c>
      <c r="W38" s="4">
        <v>33.042109575304536</v>
      </c>
      <c r="X38" s="4">
        <v>3.1022271933974608</v>
      </c>
      <c r="Y38" s="4">
        <v>0.20667867116377597</v>
      </c>
      <c r="AA38" s="4">
        <v>50</v>
      </c>
      <c r="AB38" s="4">
        <v>36.144336768701997</v>
      </c>
    </row>
    <row r="39" spans="2:28" x14ac:dyDescent="0.2">
      <c r="B39" s="1">
        <v>1993</v>
      </c>
      <c r="C39" s="9">
        <v>60.603478153236999</v>
      </c>
      <c r="D39" s="9">
        <v>2.2892999999999999</v>
      </c>
      <c r="E39" s="9">
        <v>18.22</v>
      </c>
      <c r="F39">
        <v>5.9905928949999998</v>
      </c>
      <c r="G39" s="24">
        <v>16.8</v>
      </c>
      <c r="K39" s="31"/>
      <c r="L39" s="31"/>
      <c r="V39" s="4">
        <v>31</v>
      </c>
      <c r="W39" s="4">
        <v>43.580415232953456</v>
      </c>
      <c r="X39" s="4">
        <v>1.8857497453385434</v>
      </c>
      <c r="Y39" s="4">
        <v>0.12563369064119495</v>
      </c>
      <c r="AA39" s="4">
        <v>51.694915254237287</v>
      </c>
      <c r="AB39" s="4">
        <v>45.466164978291999</v>
      </c>
    </row>
    <row r="40" spans="2:28" x14ac:dyDescent="0.2">
      <c r="B40" s="1">
        <v>1994</v>
      </c>
      <c r="C40" s="9">
        <v>73.690847191304996</v>
      </c>
      <c r="D40" s="9">
        <v>3.1000999999999999</v>
      </c>
      <c r="E40" s="9">
        <v>17.981000000000002</v>
      </c>
      <c r="F40">
        <v>11.915935579999999</v>
      </c>
      <c r="G40" s="24">
        <v>16.2</v>
      </c>
      <c r="K40" s="31" t="s">
        <v>1</v>
      </c>
      <c r="L40" s="31">
        <f>L22+L24*L36+L25*L37+L26*L38</f>
        <v>346.75117226385089</v>
      </c>
      <c r="V40" s="4">
        <v>32</v>
      </c>
      <c r="W40" s="4">
        <v>46.48064974929936</v>
      </c>
      <c r="X40" s="4">
        <v>5.6496142163236414</v>
      </c>
      <c r="Y40" s="4">
        <v>0.37639240649520878</v>
      </c>
      <c r="AA40" s="4">
        <v>53.389830508474574</v>
      </c>
      <c r="AB40" s="4">
        <v>52.130263965623001</v>
      </c>
    </row>
    <row r="41" spans="2:28" x14ac:dyDescent="0.2">
      <c r="B41" s="1">
        <v>1995</v>
      </c>
      <c r="C41" s="9">
        <v>87.810991957105003</v>
      </c>
      <c r="D41" s="9">
        <v>1.7204999999999999</v>
      </c>
      <c r="E41" s="9">
        <v>17.742000000000001</v>
      </c>
      <c r="F41">
        <v>14.73698321</v>
      </c>
      <c r="G41" s="24">
        <v>15.6</v>
      </c>
      <c r="V41" s="4">
        <v>33</v>
      </c>
      <c r="W41" s="4">
        <v>46.820660610338919</v>
      </c>
      <c r="X41" s="4">
        <v>13.78281754289808</v>
      </c>
      <c r="Y41" s="4">
        <v>0.91824816078001137</v>
      </c>
      <c r="AA41" s="4">
        <v>55.084745762711862</v>
      </c>
      <c r="AB41" s="4">
        <v>60.603478153236999</v>
      </c>
    </row>
    <row r="42" spans="2:28" x14ac:dyDescent="0.2">
      <c r="B42" s="1">
        <v>1996</v>
      </c>
      <c r="C42" s="9">
        <v>96.295886524823004</v>
      </c>
      <c r="D42" s="9">
        <v>1.3832</v>
      </c>
      <c r="E42" s="9">
        <v>17.504000000000001</v>
      </c>
      <c r="F42">
        <v>15.768510640000001</v>
      </c>
      <c r="G42" s="24">
        <v>15.2</v>
      </c>
      <c r="V42" s="4">
        <v>34</v>
      </c>
      <c r="W42" s="4">
        <v>67.412989107990825</v>
      </c>
      <c r="X42" s="4">
        <v>6.2778580833141717</v>
      </c>
      <c r="Y42" s="4">
        <v>0.41824769287550551</v>
      </c>
      <c r="AA42" s="4">
        <v>56.779661016949149</v>
      </c>
      <c r="AB42" s="4">
        <v>73.690847191304996</v>
      </c>
    </row>
    <row r="43" spans="2:28" x14ac:dyDescent="0.2">
      <c r="B43" s="1">
        <v>1997</v>
      </c>
      <c r="C43" s="9">
        <v>100.12419181033999</v>
      </c>
      <c r="D43" s="9">
        <v>2.0036</v>
      </c>
      <c r="E43" s="9">
        <v>17.265000000000001</v>
      </c>
      <c r="F43">
        <v>14.74764278</v>
      </c>
      <c r="G43" s="24">
        <v>14.5</v>
      </c>
      <c r="V43" s="4">
        <v>35</v>
      </c>
      <c r="W43" s="4">
        <v>77.4424243408655</v>
      </c>
      <c r="X43" s="4">
        <v>10.368567616239503</v>
      </c>
      <c r="Y43" s="4">
        <v>0.69078170075907197</v>
      </c>
      <c r="AA43" s="4">
        <v>58.474576271186436</v>
      </c>
      <c r="AB43" s="4">
        <v>85.728310229445</v>
      </c>
    </row>
    <row r="44" spans="2:28" x14ac:dyDescent="0.2">
      <c r="B44" s="1">
        <v>1998</v>
      </c>
      <c r="C44" s="9">
        <v>85.728310229445</v>
      </c>
      <c r="D44" s="9">
        <v>-0.26750000000000002</v>
      </c>
      <c r="E44" s="9">
        <v>17.026</v>
      </c>
      <c r="F44">
        <v>18.428059269999999</v>
      </c>
      <c r="G44" s="24">
        <v>13.1</v>
      </c>
      <c r="V44" s="4">
        <v>36</v>
      </c>
      <c r="W44" s="4">
        <v>81.140602743210707</v>
      </c>
      <c r="X44" s="4">
        <v>15.155283781612297</v>
      </c>
      <c r="Y44" s="4">
        <v>1.0096855316593327</v>
      </c>
      <c r="AA44" s="4">
        <v>60.169491525423723</v>
      </c>
      <c r="AB44" s="4">
        <v>86.284660766962006</v>
      </c>
    </row>
    <row r="45" spans="2:28" x14ac:dyDescent="0.2">
      <c r="B45" s="1">
        <v>1999</v>
      </c>
      <c r="C45" s="9">
        <v>86.284660766962006</v>
      </c>
      <c r="D45" s="9">
        <v>1.67E-2</v>
      </c>
      <c r="E45" s="9">
        <v>14.516</v>
      </c>
      <c r="F45">
        <v>14.672861360000001</v>
      </c>
      <c r="G45" s="24">
        <v>12.8</v>
      </c>
      <c r="V45" s="4">
        <v>37</v>
      </c>
      <c r="W45" s="4">
        <v>78.026293949017131</v>
      </c>
      <c r="X45" s="4">
        <v>22.097897861322863</v>
      </c>
      <c r="Y45" s="4">
        <v>1.4722210466117547</v>
      </c>
      <c r="AA45" s="4">
        <v>61.86440677966101</v>
      </c>
      <c r="AB45" s="4">
        <v>87.810991957105003</v>
      </c>
    </row>
    <row r="46" spans="2:28" x14ac:dyDescent="0.2">
      <c r="B46" s="1">
        <v>2000</v>
      </c>
      <c r="C46" s="9">
        <v>96.074477958236997</v>
      </c>
      <c r="D46" s="9">
        <v>1.3615999999999999</v>
      </c>
      <c r="E46" s="9">
        <v>12.005000000000001</v>
      </c>
      <c r="F46">
        <v>11.85295824</v>
      </c>
      <c r="G46" s="24">
        <v>13.7</v>
      </c>
      <c r="V46" s="4">
        <v>38</v>
      </c>
      <c r="W46" s="4">
        <v>91.697959243452303</v>
      </c>
      <c r="X46" s="4">
        <v>-5.9696490140073024</v>
      </c>
      <c r="Y46" s="4">
        <v>-0.39771398050893786</v>
      </c>
      <c r="AA46" s="4">
        <v>63.559322033898304</v>
      </c>
      <c r="AB46" s="4">
        <v>89.794943349891</v>
      </c>
    </row>
    <row r="47" spans="2:28" x14ac:dyDescent="0.2">
      <c r="B47" s="1">
        <v>2001</v>
      </c>
      <c r="C47" s="9">
        <v>89.794943349891</v>
      </c>
      <c r="D47" s="9">
        <v>0.99719999999999998</v>
      </c>
      <c r="E47" s="9">
        <v>9.4949999999999992</v>
      </c>
      <c r="F47">
        <v>14.812803479999999</v>
      </c>
      <c r="G47" s="24">
        <v>11.8</v>
      </c>
      <c r="V47" s="4">
        <v>39</v>
      </c>
      <c r="W47" s="4">
        <v>77.1639972391432</v>
      </c>
      <c r="X47" s="4">
        <v>9.120663527818806</v>
      </c>
      <c r="Y47" s="4">
        <v>0.60764299341888772</v>
      </c>
      <c r="AA47" s="4">
        <v>65.254237288135585</v>
      </c>
      <c r="AB47" s="4">
        <v>92.537752708588997</v>
      </c>
    </row>
    <row r="48" spans="2:28" x14ac:dyDescent="0.2">
      <c r="B48" s="1">
        <v>2002</v>
      </c>
      <c r="C48" s="9">
        <v>92.537752708588997</v>
      </c>
      <c r="D48" s="9">
        <v>-0.39169999999999999</v>
      </c>
      <c r="E48" s="9">
        <v>6.984</v>
      </c>
      <c r="F48">
        <v>17.05121188</v>
      </c>
      <c r="G48" s="24">
        <v>11.4</v>
      </c>
      <c r="V48" s="4">
        <v>40</v>
      </c>
      <c r="W48" s="4">
        <v>64.79523098456221</v>
      </c>
      <c r="X48" s="4">
        <v>31.279246973674788</v>
      </c>
      <c r="Y48" s="4">
        <v>2.0839070759490936</v>
      </c>
      <c r="AA48" s="4">
        <v>66.949152542372872</v>
      </c>
      <c r="AB48" s="4">
        <v>96.074477958236997</v>
      </c>
    </row>
    <row r="49" spans="2:28" x14ac:dyDescent="0.2">
      <c r="B49" s="1">
        <v>2003</v>
      </c>
      <c r="C49" s="9">
        <v>97.645448283779004</v>
      </c>
      <c r="D49" s="9">
        <v>0.50790000000000002</v>
      </c>
      <c r="E49" s="9">
        <v>4.4740000000000002</v>
      </c>
      <c r="F49">
        <v>27.295660659999999</v>
      </c>
      <c r="G49" s="24">
        <v>10.5</v>
      </c>
      <c r="V49" s="4">
        <v>41</v>
      </c>
      <c r="W49" s="4">
        <v>74.624971413367106</v>
      </c>
      <c r="X49" s="4">
        <v>15.169971936523893</v>
      </c>
      <c r="Y49" s="4">
        <v>1.0106640958165414</v>
      </c>
      <c r="AA49" s="4">
        <v>68.644067796610159</v>
      </c>
      <c r="AB49" s="4">
        <v>96.295886524823004</v>
      </c>
    </row>
    <row r="50" spans="2:28" x14ac:dyDescent="0.2">
      <c r="B50" s="1">
        <v>2004</v>
      </c>
      <c r="C50" s="9">
        <v>115.03549875754</v>
      </c>
      <c r="D50" s="9">
        <v>1.6627000000000001</v>
      </c>
      <c r="E50" s="9">
        <v>9.7200000000000006</v>
      </c>
      <c r="F50">
        <v>30.345994560000001</v>
      </c>
      <c r="G50" s="24">
        <v>10.3</v>
      </c>
      <c r="V50" s="4">
        <v>42</v>
      </c>
      <c r="W50" s="4">
        <v>80.76181300387907</v>
      </c>
      <c r="X50" s="4">
        <v>11.775939704709927</v>
      </c>
      <c r="Y50" s="4">
        <v>0.78454459268946597</v>
      </c>
      <c r="AA50" s="4">
        <v>70.33898305084746</v>
      </c>
      <c r="AB50" s="4">
        <v>97.645448283779004</v>
      </c>
    </row>
    <row r="51" spans="2:28" x14ac:dyDescent="0.2">
      <c r="B51" s="1">
        <v>2005</v>
      </c>
      <c r="C51" s="9">
        <v>127.80761836097</v>
      </c>
      <c r="D51" s="9">
        <v>0.42509999999999998</v>
      </c>
      <c r="E51" s="9">
        <v>14.967000000000001</v>
      </c>
      <c r="F51">
        <v>38.200192260000001</v>
      </c>
      <c r="G51" s="24">
        <v>10.199999999999999</v>
      </c>
      <c r="V51" s="4">
        <v>43</v>
      </c>
      <c r="W51" s="4">
        <v>114.6696914498705</v>
      </c>
      <c r="X51" s="4">
        <v>-17.024243166091495</v>
      </c>
      <c r="Y51" s="4">
        <v>-1.1342006035616565</v>
      </c>
      <c r="AA51" s="4">
        <v>72.033898305084747</v>
      </c>
      <c r="AB51" s="4">
        <v>100.12419181033999</v>
      </c>
    </row>
    <row r="52" spans="2:28" x14ac:dyDescent="0.2">
      <c r="B52" s="1">
        <v>2006</v>
      </c>
      <c r="C52" s="9">
        <v>148.63037321416999</v>
      </c>
      <c r="D52" s="9">
        <v>0.96289999999999998</v>
      </c>
      <c r="E52" s="9">
        <v>20.213000000000001</v>
      </c>
      <c r="F52">
        <v>45.647114360000003</v>
      </c>
      <c r="G52" s="24">
        <v>10.3</v>
      </c>
      <c r="V52" s="4">
        <v>44</v>
      </c>
      <c r="W52" s="4">
        <v>129.24265645352463</v>
      </c>
      <c r="X52" s="4">
        <v>-14.207157695984634</v>
      </c>
      <c r="Y52" s="4">
        <v>-0.94651883648939217</v>
      </c>
      <c r="AA52" s="4">
        <v>73.728813559322035</v>
      </c>
      <c r="AB52" s="4">
        <v>115.03549875754</v>
      </c>
    </row>
    <row r="53" spans="2:28" x14ac:dyDescent="0.2">
      <c r="B53" s="1">
        <v>2007</v>
      </c>
      <c r="C53" s="9">
        <v>180.94194147701</v>
      </c>
      <c r="D53" s="9">
        <v>2.1049000000000002</v>
      </c>
      <c r="E53" s="9">
        <v>25.46</v>
      </c>
      <c r="F53">
        <v>56.581116049999999</v>
      </c>
      <c r="G53" s="24">
        <v>10.3</v>
      </c>
      <c r="V53" s="4">
        <v>45</v>
      </c>
      <c r="W53" s="4">
        <v>160.26846991716965</v>
      </c>
      <c r="X53" s="4">
        <v>-32.460851556199657</v>
      </c>
      <c r="Y53" s="4">
        <v>-2.1626287329176841</v>
      </c>
      <c r="AA53" s="4">
        <v>75.423728813559322</v>
      </c>
      <c r="AB53" s="4">
        <v>127.80761836097</v>
      </c>
    </row>
    <row r="54" spans="2:28" x14ac:dyDescent="0.2">
      <c r="B54" s="1">
        <v>2008</v>
      </c>
      <c r="C54" s="9">
        <v>193.61198671284001</v>
      </c>
      <c r="D54" s="9">
        <v>6.6277999999999997</v>
      </c>
      <c r="E54" s="9">
        <v>30.706</v>
      </c>
      <c r="F54">
        <v>40.001837590000001</v>
      </c>
      <c r="G54" s="24">
        <v>10.199999999999999</v>
      </c>
      <c r="V54" s="4">
        <v>46</v>
      </c>
      <c r="W54" s="4">
        <v>189.67277525998912</v>
      </c>
      <c r="X54" s="4">
        <v>-41.042402045819131</v>
      </c>
      <c r="Y54" s="4">
        <v>-2.734354574111471</v>
      </c>
      <c r="AA54" s="4">
        <v>77.118644067796609</v>
      </c>
      <c r="AB54" s="4">
        <v>148.63037321416999</v>
      </c>
    </row>
    <row r="55" spans="2:28" x14ac:dyDescent="0.2">
      <c r="B55" s="1">
        <v>2009</v>
      </c>
      <c r="C55" s="9">
        <v>194.15228600894</v>
      </c>
      <c r="D55" s="9">
        <v>0.59670000000000001</v>
      </c>
      <c r="E55" s="9">
        <v>26.93</v>
      </c>
      <c r="F55">
        <v>45.620075630000002</v>
      </c>
      <c r="G55" s="24">
        <v>9.9</v>
      </c>
      <c r="V55" s="4">
        <v>47</v>
      </c>
      <c r="W55" s="4">
        <v>231.08775525585625</v>
      </c>
      <c r="X55" s="4">
        <v>-50.145813778846247</v>
      </c>
      <c r="Y55" s="4">
        <v>-3.3408482068290133</v>
      </c>
      <c r="AA55" s="4">
        <v>78.813559322033896</v>
      </c>
      <c r="AB55" s="4">
        <v>180.94194147701</v>
      </c>
    </row>
    <row r="56" spans="2:28" x14ac:dyDescent="0.2">
      <c r="B56" s="1">
        <v>2010</v>
      </c>
      <c r="C56" s="9">
        <v>239.80938760543</v>
      </c>
      <c r="D56" s="9">
        <v>2.8237000000000001</v>
      </c>
      <c r="E56" s="9">
        <v>23.154</v>
      </c>
      <c r="F56">
        <v>63.09952329</v>
      </c>
      <c r="G56" s="24">
        <v>9.3000000000000007</v>
      </c>
      <c r="V56" s="4">
        <v>48</v>
      </c>
      <c r="W56" s="4">
        <v>178.21896425571359</v>
      </c>
      <c r="X56" s="4">
        <v>15.39302245712642</v>
      </c>
      <c r="Y56" s="4">
        <v>1.0255243179494122</v>
      </c>
      <c r="AA56" s="4">
        <v>80.508474576271183</v>
      </c>
      <c r="AB56" s="4">
        <v>193.61198671284001</v>
      </c>
    </row>
    <row r="57" spans="2:28" x14ac:dyDescent="0.2">
      <c r="B57" s="1">
        <v>2011</v>
      </c>
      <c r="C57" s="9">
        <v>279.35116870727001</v>
      </c>
      <c r="D57" s="9">
        <v>5.2477999999999998</v>
      </c>
      <c r="E57" s="9">
        <v>19.378</v>
      </c>
      <c r="F57">
        <v>76.980203529999997</v>
      </c>
      <c r="G57" s="24">
        <v>9.5</v>
      </c>
      <c r="V57" s="4">
        <v>49</v>
      </c>
      <c r="W57" s="4">
        <v>195.04019907497531</v>
      </c>
      <c r="X57" s="4">
        <v>-0.88791306603530984</v>
      </c>
      <c r="Y57" s="4">
        <v>-5.9155142791509935E-2</v>
      </c>
      <c r="AA57" s="4">
        <v>82.20338983050847</v>
      </c>
      <c r="AB57" s="4">
        <v>194.15228600894</v>
      </c>
    </row>
    <row r="58" spans="2:28" x14ac:dyDescent="0.2">
      <c r="B58" s="1">
        <v>2012</v>
      </c>
      <c r="C58" s="9">
        <v>295.08722093301998</v>
      </c>
      <c r="D58" s="9">
        <v>4.5755999999999997</v>
      </c>
      <c r="E58" s="9">
        <v>15.602</v>
      </c>
      <c r="F58">
        <v>71.488597260000006</v>
      </c>
      <c r="G58" s="24">
        <v>10.1</v>
      </c>
      <c r="V58" s="4">
        <v>50</v>
      </c>
      <c r="W58" s="4">
        <v>252.47571945532025</v>
      </c>
      <c r="X58" s="4">
        <v>-12.666331849890241</v>
      </c>
      <c r="Y58" s="4">
        <v>-0.84386489836282086</v>
      </c>
      <c r="AA58" s="4">
        <v>83.898305084745758</v>
      </c>
      <c r="AB58" s="4">
        <v>239.80938760543</v>
      </c>
    </row>
    <row r="59" spans="2:28" x14ac:dyDescent="0.2">
      <c r="B59" s="1">
        <v>2013</v>
      </c>
      <c r="C59" s="9">
        <v>307.57636058499003</v>
      </c>
      <c r="D59" s="9">
        <v>2.3586</v>
      </c>
      <c r="E59" s="9">
        <v>11.826000000000001</v>
      </c>
      <c r="F59">
        <v>71.092623669999995</v>
      </c>
      <c r="G59" s="24">
        <v>9.3000000000000007</v>
      </c>
      <c r="V59" s="4">
        <v>51</v>
      </c>
      <c r="W59" s="4">
        <v>296.90709666527016</v>
      </c>
      <c r="X59" s="4">
        <v>-17.555927958000154</v>
      </c>
      <c r="Y59" s="4">
        <v>-1.1696228661553014</v>
      </c>
      <c r="AA59" s="4">
        <v>85.593220338983045</v>
      </c>
      <c r="AB59" s="4">
        <v>279.35116870727001</v>
      </c>
    </row>
    <row r="60" spans="2:28" x14ac:dyDescent="0.2">
      <c r="B60" s="1">
        <v>2014</v>
      </c>
      <c r="C60" s="9">
        <v>314.85115618341001</v>
      </c>
      <c r="D60" s="9">
        <v>1.0250999999999999</v>
      </c>
      <c r="E60" s="9">
        <v>10.406000000000001</v>
      </c>
      <c r="F60">
        <v>73.800331470000003</v>
      </c>
      <c r="G60" s="24">
        <v>9.8000000000000007</v>
      </c>
      <c r="V60" s="4">
        <v>52</v>
      </c>
      <c r="W60" s="4">
        <v>274.73955291634201</v>
      </c>
      <c r="X60" s="4">
        <v>20.347668016677972</v>
      </c>
      <c r="Y60" s="4">
        <v>1.3556160541430287</v>
      </c>
      <c r="AA60" s="4">
        <v>87.288135593220332</v>
      </c>
      <c r="AB60" s="4">
        <v>295.08722093301998</v>
      </c>
    </row>
    <row r="61" spans="2:28" x14ac:dyDescent="0.2">
      <c r="B61" s="1">
        <v>2015</v>
      </c>
      <c r="C61" s="9">
        <v>308.00414605761</v>
      </c>
      <c r="D61" s="9">
        <v>-0.52259999999999995</v>
      </c>
      <c r="E61" s="9">
        <v>8.9849999999999994</v>
      </c>
      <c r="F61">
        <v>84.078411410000001</v>
      </c>
      <c r="G61" s="24">
        <v>9.6999999999999993</v>
      </c>
      <c r="V61" s="4">
        <v>53</v>
      </c>
      <c r="W61" s="4">
        <v>271.25007166460949</v>
      </c>
      <c r="X61" s="4">
        <v>36.326288920380534</v>
      </c>
      <c r="Y61" s="4">
        <v>2.4201545065283456</v>
      </c>
      <c r="AA61" s="4">
        <v>88.983050847457619</v>
      </c>
      <c r="AB61" s="4">
        <v>307.57636058499003</v>
      </c>
    </row>
    <row r="62" spans="2:28" x14ac:dyDescent="0.2">
      <c r="B62" s="1">
        <v>2016</v>
      </c>
      <c r="C62" s="9">
        <v>318.65233441910999</v>
      </c>
      <c r="D62" s="9">
        <v>-0.5323</v>
      </c>
      <c r="E62" s="9">
        <v>7.5650000000000004</v>
      </c>
      <c r="F62">
        <v>83.608396670000005</v>
      </c>
      <c r="G62" s="24">
        <v>9.4</v>
      </c>
      <c r="V62" s="4">
        <v>54</v>
      </c>
      <c r="W62" s="4">
        <v>279.07085414116693</v>
      </c>
      <c r="X62" s="4">
        <v>35.780302042243079</v>
      </c>
      <c r="Y62" s="4">
        <v>2.3837794007055111</v>
      </c>
      <c r="AA62" s="4">
        <v>90.677966101694906</v>
      </c>
      <c r="AB62" s="4">
        <v>308.00414605761</v>
      </c>
    </row>
    <row r="63" spans="2:28" x14ac:dyDescent="0.2">
      <c r="B63" s="1">
        <v>2017</v>
      </c>
      <c r="C63" s="9">
        <v>341.86334998913998</v>
      </c>
      <c r="D63" s="9">
        <v>0.57630000000000003</v>
      </c>
      <c r="E63" s="9">
        <v>6.1440000000000001</v>
      </c>
      <c r="F63">
        <v>86.827069300000005</v>
      </c>
      <c r="G63" s="24">
        <v>8.9</v>
      </c>
      <c r="V63" s="4">
        <v>55</v>
      </c>
      <c r="W63" s="4">
        <v>313.33437008925307</v>
      </c>
      <c r="X63" s="4">
        <v>-5.3302240316430698</v>
      </c>
      <c r="Y63" s="4">
        <v>-0.35511377832347896</v>
      </c>
      <c r="AA63" s="4">
        <v>92.372881355932194</v>
      </c>
      <c r="AB63" s="4">
        <v>314.85115618341001</v>
      </c>
    </row>
    <row r="64" spans="2:28" x14ac:dyDescent="0.2">
      <c r="B64" s="1">
        <v>2018</v>
      </c>
      <c r="C64" s="9">
        <v>373.21708185053001</v>
      </c>
      <c r="D64" s="9">
        <v>0.43859999999999999</v>
      </c>
      <c r="E64" s="9">
        <v>4.7240000000000002</v>
      </c>
      <c r="F64">
        <v>106.09638200000001</v>
      </c>
      <c r="G64" s="24">
        <v>8.8000000000000007</v>
      </c>
      <c r="V64" s="4">
        <v>56</v>
      </c>
      <c r="W64" s="4">
        <v>310.89431899589016</v>
      </c>
      <c r="X64" s="4">
        <v>7.7580154232198311</v>
      </c>
      <c r="Y64" s="4">
        <v>0.51685973288859699</v>
      </c>
      <c r="AA64" s="4">
        <v>94.067796610169481</v>
      </c>
      <c r="AB64" s="4">
        <v>318.65233441910999</v>
      </c>
    </row>
    <row r="65" spans="2:28" x14ac:dyDescent="0.2">
      <c r="B65" s="1">
        <v>2019</v>
      </c>
      <c r="C65" s="9">
        <v>372.06252748864</v>
      </c>
      <c r="D65" s="9">
        <v>0.56530000000000002</v>
      </c>
      <c r="E65" s="9">
        <v>4.6859999999999999</v>
      </c>
      <c r="F65">
        <v>103.75392170000001</v>
      </c>
      <c r="G65">
        <v>8.8000000000000007</v>
      </c>
      <c r="V65" s="4">
        <v>57</v>
      </c>
      <c r="W65" s="4">
        <v>321.22083872668452</v>
      </c>
      <c r="X65" s="4">
        <v>20.642511262455457</v>
      </c>
      <c r="Y65" s="4">
        <v>1.3752592996050632</v>
      </c>
      <c r="AA65" s="4">
        <v>95.762711864406782</v>
      </c>
      <c r="AB65" s="4">
        <v>341.86334998913998</v>
      </c>
    </row>
    <row r="66" spans="2:28" x14ac:dyDescent="0.2">
      <c r="V66" s="4">
        <v>58</v>
      </c>
      <c r="W66" s="4">
        <v>386.24123610539112</v>
      </c>
      <c r="X66" s="4">
        <v>-13.024154254861116</v>
      </c>
      <c r="Y66" s="4">
        <v>-0.86770398382032876</v>
      </c>
      <c r="AA66" s="4">
        <v>97.457627118644069</v>
      </c>
      <c r="AB66" s="4">
        <v>372.06252748864</v>
      </c>
    </row>
    <row r="67" spans="2:28" ht="17" thickBot="1" x14ac:dyDescent="0.25">
      <c r="V67" s="5">
        <v>59</v>
      </c>
      <c r="W67" s="5">
        <v>378.18329057441855</v>
      </c>
      <c r="X67" s="5">
        <v>-6.1207630857785489</v>
      </c>
      <c r="Y67" s="5">
        <v>-0.40778160405833502</v>
      </c>
      <c r="AA67" s="5">
        <v>99.152542372881356</v>
      </c>
      <c r="AB67" s="5">
        <v>373.21708185053001</v>
      </c>
    </row>
  </sheetData>
  <conditionalFormatting sqref="O23:O26">
    <cfRule type="cellIs" dxfId="0" priority="2" operator="lessThan">
      <formula>0.05</formula>
    </cfRule>
  </conditionalFormatting>
  <pageMargins left="0.7" right="0.7" top="0.75" bottom="0.75" header="0.3" footer="0.3"/>
  <pageSetup paperSize="9" orientation="portrait" horizontalDpi="0" verticalDpi="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1AFF0-CC32-1C4F-9E1C-061DCCFB6BA6}">
  <sheetPr>
    <tabColor rgb="FF7030A0"/>
  </sheetPr>
  <dimension ref="C1:J1"/>
  <sheetViews>
    <sheetView zoomScale="60" workbookViewId="0">
      <selection activeCell="G46" sqref="G46"/>
    </sheetView>
  </sheetViews>
  <sheetFormatPr baseColWidth="10" defaultRowHeight="16" x14ac:dyDescent="0.2"/>
  <cols>
    <col min="1" max="2" width="10.83203125" style="2"/>
    <col min="3" max="3" width="17.83203125" style="8" customWidth="1"/>
    <col min="4" max="4" width="32.83203125" style="8" customWidth="1"/>
    <col min="5" max="5" width="24.83203125" style="8" customWidth="1"/>
    <col min="6" max="6" width="54.5" style="8" customWidth="1"/>
    <col min="7" max="7" width="49.6640625" style="8" customWidth="1"/>
    <col min="8" max="8" width="30.5" style="8" customWidth="1"/>
    <col min="9" max="9" width="32.1640625" style="8" customWidth="1"/>
    <col min="10" max="10" width="10.83203125" style="27"/>
    <col min="11" max="16384" width="10.83203125" style="2"/>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Orinial - Population</vt:lpstr>
      <vt:lpstr>Original - GDP</vt:lpstr>
      <vt:lpstr>Original - Inflation Rate</vt:lpstr>
      <vt:lpstr>Original - Manufacturing Output</vt:lpstr>
      <vt:lpstr>Original - Balance 0f Trade</vt:lpstr>
      <vt:lpstr>Original - Net Migration</vt:lpstr>
      <vt:lpstr>Original - Crude Birth Rate</vt:lpstr>
      <vt:lpstr>Original - Age Dependency Ratio</vt:lpstr>
      <vt:lpstr>Data Clean</vt:lpstr>
      <vt:lpstr>Descriptive Statistics</vt:lpstr>
      <vt:lpstr>Distribution</vt:lpstr>
      <vt:lpstr>Pivot Table</vt:lpstr>
      <vt:lpstr>Correlation</vt:lpstr>
      <vt:lpstr>Modelling</vt:lpstr>
      <vt:lpstr>Data Visualization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2021-07-03T14:01:51Z</dcterms:created>
  <dcterms:modified xsi:type="dcterms:W3CDTF">2021-07-15T10:03:31Z</dcterms:modified>
</cp:coreProperties>
</file>