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 TRIUNFO\Documents\"/>
    </mc:Choice>
  </mc:AlternateContent>
  <bookViews>
    <workbookView xWindow="-120" yWindow="-120" windowWidth="20730" windowHeight="11160" tabRatio="963"/>
  </bookViews>
  <sheets>
    <sheet name="Hoja1" sheetId="16" r:id="rId1"/>
    <sheet name="Hoja2" sheetId="17" r:id="rId2"/>
    <sheet name="Hoja3" sheetId="18" r:id="rId3"/>
    <sheet name="Hoja4" sheetId="19" r:id="rId4"/>
    <sheet name="Ingresos" sheetId="2" r:id="rId5"/>
    <sheet name="Egresos" sheetId="3" r:id="rId6"/>
    <sheet name="PLAN DE COMPRAS" sheetId="14" r:id="rId7"/>
    <sheet name="PLAN ESCOLAR ANUAL" sheetId="15" r:id="rId8"/>
    <sheet name="Dist. Carga Horaria" sheetId="8" r:id="rId9"/>
    <sheet name="Hoja5" sheetId="20" r:id="rId10"/>
  </sheets>
  <definedNames>
    <definedName name="Excel_BuiltIn_Print_Titles">Egresos!$9:$9</definedName>
    <definedName name="Excel_BuiltIn_Print_Titles_1" localSheetId="6">'PLAN DE COMPRAS'!#REF!</definedName>
    <definedName name="Excel_BuiltIn_Print_Titles_1" localSheetId="7">#REF!</definedName>
    <definedName name="Excel_BuiltIn_Print_Titles_1">#REF!</definedName>
    <definedName name="matriz2">#REF!</definedName>
    <definedName name="Print_Area_1_1" localSheetId="7">#REF!</definedName>
    <definedName name="Print_Area_1_1">'Dist. Carga Horaria'!$A$1:$K$27</definedName>
    <definedName name="Print_Area_2_1">Ingresos!$A$1:$N$33</definedName>
    <definedName name="Print_Area_3_1" localSheetId="7">#REF!</definedName>
    <definedName name="Print_Area_3_1">#REF!</definedName>
    <definedName name="Print_Area_4" localSheetId="7">#REF!</definedName>
    <definedName name="Print_Area_4">#REF!</definedName>
    <definedName name="Print_Titles_1_1" localSheetId="6">'PLAN DE COMPRAS'!#REF!</definedName>
    <definedName name="Print_Titles_1_1" localSheetId="7">#REF!</definedName>
    <definedName name="Print_Titles_1_1">#REF!</definedName>
    <definedName name="Print_Titles_2">Egresos!$9:$9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2" l="1"/>
  <c r="N23" i="2"/>
  <c r="O40" i="3"/>
  <c r="Q26" i="3"/>
  <c r="O36" i="3"/>
  <c r="F71" i="14"/>
  <c r="D96" i="15" l="1"/>
  <c r="F64" i="14"/>
  <c r="F44" i="14"/>
  <c r="F56" i="14"/>
  <c r="F48" i="14"/>
  <c r="F30" i="14"/>
  <c r="F63" i="14"/>
  <c r="F65" i="14"/>
  <c r="F61" i="14"/>
  <c r="F75" i="14"/>
  <c r="F62" i="14"/>
  <c r="K21" i="8" l="1"/>
  <c r="D98" i="15"/>
  <c r="D99" i="15" s="1"/>
  <c r="D97" i="15"/>
  <c r="F111" i="14"/>
  <c r="F110" i="14"/>
  <c r="F109" i="14"/>
  <c r="F107" i="14"/>
  <c r="F106" i="14"/>
  <c r="F105" i="14"/>
  <c r="F104" i="14"/>
  <c r="F103" i="14"/>
  <c r="F101" i="14"/>
  <c r="F100" i="14"/>
  <c r="F99" i="14"/>
  <c r="F98" i="14"/>
  <c r="F97" i="14"/>
  <c r="F96" i="14"/>
  <c r="F95" i="14"/>
  <c r="F94" i="14"/>
  <c r="F92" i="14"/>
  <c r="F91" i="14"/>
  <c r="F90" i="14"/>
  <c r="F89" i="14"/>
  <c r="F88" i="14"/>
  <c r="F87" i="14"/>
  <c r="F86" i="14"/>
  <c r="F85" i="14"/>
  <c r="F80" i="14"/>
  <c r="F79" i="14"/>
  <c r="F78" i="14"/>
  <c r="F77" i="14"/>
  <c r="F76" i="14"/>
  <c r="F74" i="14"/>
  <c r="F72" i="14"/>
  <c r="F70" i="14"/>
  <c r="F69" i="14"/>
  <c r="F68" i="14"/>
  <c r="F67" i="14"/>
  <c r="F60" i="14"/>
  <c r="F47" i="14"/>
  <c r="F49" i="14" s="1"/>
  <c r="F45" i="14"/>
  <c r="F43" i="14"/>
  <c r="F42" i="14"/>
  <c r="F41" i="14"/>
  <c r="F39" i="14"/>
  <c r="F38" i="14"/>
  <c r="F37" i="14"/>
  <c r="F36" i="14"/>
  <c r="F35" i="14"/>
  <c r="F40" i="14" s="1"/>
  <c r="F33" i="14"/>
  <c r="F32" i="14"/>
  <c r="F31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O39" i="3"/>
  <c r="O38" i="3"/>
  <c r="O37" i="3"/>
  <c r="O35" i="3"/>
  <c r="O34" i="3"/>
  <c r="O33" i="3"/>
  <c r="O32" i="3"/>
  <c r="O31" i="3"/>
  <c r="O30" i="3"/>
  <c r="O29" i="3"/>
  <c r="O28" i="3"/>
  <c r="O27" i="3"/>
  <c r="O25" i="3"/>
  <c r="O11" i="3"/>
  <c r="O10" i="3"/>
  <c r="N28" i="2"/>
  <c r="N27" i="2"/>
  <c r="N26" i="2"/>
  <c r="N25" i="2"/>
  <c r="N24" i="2"/>
  <c r="N22" i="2"/>
  <c r="N21" i="2"/>
  <c r="N16" i="2"/>
  <c r="N19" i="2" s="1"/>
  <c r="F34" i="14" l="1"/>
  <c r="F46" i="14"/>
  <c r="F108" i="14"/>
  <c r="F112" i="14"/>
  <c r="F73" i="14"/>
  <c r="G118" i="14" s="1"/>
  <c r="F81" i="14"/>
  <c r="F93" i="14"/>
  <c r="F102" i="14"/>
  <c r="F66" i="14"/>
  <c r="N30" i="2"/>
  <c r="G50" i="14" l="1"/>
  <c r="G116" i="14" s="1"/>
  <c r="G113" i="14"/>
  <c r="G82" i="14"/>
  <c r="G115" i="14" s="1"/>
  <c r="G117" i="14"/>
  <c r="G119" i="14" l="1"/>
</calcChain>
</file>

<file path=xl/sharedStrings.xml><?xml version="1.0" encoding="utf-8"?>
<sst xmlns="http://schemas.openxmlformats.org/spreadsheetml/2006/main" count="624" uniqueCount="396">
  <si>
    <t>EGRESOS</t>
  </si>
  <si>
    <t>MINISTERIO DE EDUCACIÓN</t>
  </si>
  <si>
    <t>DIRECCIÓN DEPARTAMENTAL DE AHUACHAPÁN</t>
  </si>
  <si>
    <t>FUENTES DE INGRESO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</si>
  <si>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</si>
  <si>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</si>
  <si>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</si>
  <si>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</si>
  <si>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</si>
  <si>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</si>
  <si>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</si>
  <si>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</si>
  <si>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</si>
  <si>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</si>
  <si>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</si>
  <si>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</si>
  <si>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  $</t>
  </si>
  <si>
    <t>I Fondos excedentes del año anterior</t>
  </si>
  <si>
    <t>Sub total</t>
  </si>
  <si>
    <t>II Otros Ingresos</t>
  </si>
  <si>
    <t>Renta de cafetines</t>
  </si>
  <si>
    <t>Donaciones</t>
  </si>
  <si>
    <t>Otros (Detallar en cumplimiento a Normativa)</t>
  </si>
  <si>
    <t>III Fondos provenientes directamente del Ministerio de Educación</t>
  </si>
  <si>
    <t>Salarios Personal Docente y Administrativo</t>
  </si>
  <si>
    <t>Componente Operación y Funcionamiento</t>
  </si>
  <si>
    <t>Componente de Paquetes escolares</t>
  </si>
  <si>
    <t>Tela para confección de uniformes escolares</t>
  </si>
  <si>
    <t>Gratuidad matrícula, 10 mensualidades y gastos de graduación de Educación Media</t>
  </si>
  <si>
    <t>Pago de Servicios Básicos</t>
  </si>
  <si>
    <t>Pago de Alquiler</t>
  </si>
  <si>
    <t>Otros</t>
  </si>
  <si>
    <t>Total General de ingresos</t>
  </si>
  <si>
    <t>Nº</t>
  </si>
  <si>
    <t>PAGO DE PERSONAL DOCENTE</t>
  </si>
  <si>
    <t>a</t>
  </si>
  <si>
    <t>PAGO DE PERSONAL DOCENTE MINED</t>
  </si>
  <si>
    <t>b</t>
  </si>
  <si>
    <t>PAGO DE PERSONAL DOCENTE OTROS INGRESOS PROPIOS</t>
  </si>
  <si>
    <t>c</t>
  </si>
  <si>
    <t>PAGO DE PERSONAL DOCENTE MUNICIPALIDAD U OTRAS INSTITUCIONES (DONACIONES)</t>
  </si>
  <si>
    <t>PAGO DE PERSONAL ADMINISTRATIVO  Y/O DE SERVICIOS</t>
  </si>
  <si>
    <t>PAGO DE PERSONAL ADMINISTRATIVO Y/O  DE SERVICIOS MINED</t>
  </si>
  <si>
    <t>PAGO DE PERSONAL ADMINISTRATIVO Y/O  DE SERVICIOS OTROS INGRESOS PROPIOS</t>
  </si>
  <si>
    <t>PAGO DE PERSONAL ADMINISTRATIVO Y/O  DE SERVICIOS MUNICIPALIDAD U OTRAS INSTITUCIONES (DONACIONES)</t>
  </si>
  <si>
    <t>PAGO DE SERVICIOS BASICOS</t>
  </si>
  <si>
    <t>PAGO DE SERVICIOS BASICOS MINED (DIRECTAMENTE)</t>
  </si>
  <si>
    <t>PAGO DE SERVICIOS BASICOS OTRS FUENTES</t>
  </si>
  <si>
    <t>PAGO DE ALQUILER</t>
  </si>
  <si>
    <t>PAGO DE ALQUILER FONDOS DEL MINED (DIRECTAMENTE)</t>
  </si>
  <si>
    <t>PAGO DE ALQUILER POR OTRAS FUENTES</t>
  </si>
  <si>
    <t>RUBROS DE OPERACIÓN: COMPONENTES: OPERACIÓN Y FUNCIONAMIENTO, PAQUETES ESCOLARES Y OTROS INGRESOS</t>
  </si>
  <si>
    <t>MATERIAL EDUCATIVO</t>
  </si>
  <si>
    <t>OPERACIÓN  LOGÍSTICA DEL CENTRO EDUCATIVO</t>
  </si>
  <si>
    <t>Mantenimiento preventivo y correctivo de la infraestructura, mobiliario y/o equipo</t>
  </si>
  <si>
    <t>Operación logística del Centro Educativo</t>
  </si>
  <si>
    <t>Clínica y Botiquin de primeros auxilios</t>
  </si>
  <si>
    <t>d</t>
  </si>
  <si>
    <t>Material e implementos de aseo y limpieza</t>
  </si>
  <si>
    <t>ALIMENTACIÓN ESCOLAR</t>
  </si>
  <si>
    <t>CAPACITACIÓN LOCAL</t>
  </si>
  <si>
    <t>REMUNERACIONES</t>
  </si>
  <si>
    <t>GASTOS DE GRADUACION (MEDIA)</t>
  </si>
  <si>
    <t>PAQUETE ESCOLAR (incluir monto de tela)</t>
  </si>
  <si>
    <t>OTROS GASTOS CORRIENTES</t>
  </si>
  <si>
    <t>ADQUISICIÓN DE EQUIPO</t>
  </si>
  <si>
    <t>ADQUISICIÓN DE MOBILIARIO</t>
  </si>
  <si>
    <t>OTRAS INVERSIONES</t>
  </si>
  <si>
    <t>TOTAL DE EGRESOS</t>
  </si>
  <si>
    <t>(CDE, CECE,CIE)</t>
  </si>
  <si>
    <t>FECHA:______________________</t>
  </si>
  <si>
    <t>AREAS, RUBROS Y SUB ÁREAS DE OPERACIÓN</t>
  </si>
  <si>
    <t>DESCRIPCIÓN DEL BIEN/SERVICIO</t>
  </si>
  <si>
    <t>CANTIDAD</t>
  </si>
  <si>
    <t>UNIDAD DE MEDIDA</t>
  </si>
  <si>
    <t>PRECIO UNITARIO $</t>
  </si>
  <si>
    <t>MONTO TOTAL $</t>
  </si>
  <si>
    <t>FECHA PROBABLE DE COMPRA DEL</t>
  </si>
  <si>
    <t>FECHA PROBABLE DE COMPRA AL</t>
  </si>
  <si>
    <t>AREA DE OPERACIÓN: GASTOS CORRIENTES</t>
  </si>
  <si>
    <t>RUBRO: MATERIAL EDUCATIVO</t>
  </si>
  <si>
    <t>SUB-ÁREAS DE OPERACIÓN:</t>
  </si>
  <si>
    <t>Plastilina</t>
  </si>
  <si>
    <t>Fastener</t>
  </si>
  <si>
    <t>Vejigas</t>
  </si>
  <si>
    <t>SUB-TOTAL</t>
  </si>
  <si>
    <t>Sacapuntas</t>
  </si>
  <si>
    <t>Correctores</t>
  </si>
  <si>
    <t>Informático</t>
  </si>
  <si>
    <t>Tóner</t>
  </si>
  <si>
    <t>TOTAL DEL RUBRO: MATERIAL EDUCATIVO</t>
  </si>
  <si>
    <t>RUBRO: OPERACION LOGISTICA DEL CENTRO EDUCATIVO</t>
  </si>
  <si>
    <t>Escobas</t>
  </si>
  <si>
    <t>Jabón</t>
  </si>
  <si>
    <t>TOTAL DEL RUBRO: OPERACIÓN LOGÍSTICA</t>
  </si>
  <si>
    <t>RUBRO: PAQUETE ESCOLAR</t>
  </si>
  <si>
    <t>Confección de primer uniforme</t>
  </si>
  <si>
    <t>Faldas de Parvularia</t>
  </si>
  <si>
    <t>Blusas de Parvularia</t>
  </si>
  <si>
    <t>Camisas de Parvularia</t>
  </si>
  <si>
    <t>Pantalón corto de Parvularia</t>
  </si>
  <si>
    <t>Camisas de básica (I, II, III)</t>
  </si>
  <si>
    <t>Pantalón de básica (I, II, III)</t>
  </si>
  <si>
    <t>Blusas de básica (I, II, III)</t>
  </si>
  <si>
    <t>Faldas de básica  (I, II, III)</t>
  </si>
  <si>
    <t>Zapatos de niña de Parvularia</t>
  </si>
  <si>
    <t>Zapatosde niño de Parvularia</t>
  </si>
  <si>
    <t>Zapatos de niña de Primer ciclo</t>
  </si>
  <si>
    <t>Zapatos de niño de Primer ciclo</t>
  </si>
  <si>
    <t>Zapatos de niña de Segundo ciclo</t>
  </si>
  <si>
    <t>Zapatos de niño de Segundo ciclo</t>
  </si>
  <si>
    <t>Zapatos de niña de Tercer ciclo</t>
  </si>
  <si>
    <t>Zapatos de niño de Tercer ciclo</t>
  </si>
  <si>
    <t>Adquisición de paquete de útiles escolares</t>
  </si>
  <si>
    <t>Útiles escolares, Parvularia</t>
  </si>
  <si>
    <t>Útiles escolares, Primer ciclo</t>
  </si>
  <si>
    <t>Útiles escolares, Segundo ciclo</t>
  </si>
  <si>
    <t>Útiles escolares, Tercer ciclo</t>
  </si>
  <si>
    <t>Tela blanca</t>
  </si>
  <si>
    <t>Tela celeste</t>
  </si>
  <si>
    <t>Tela azul</t>
  </si>
  <si>
    <t>TOTAL DEL RUBRO:  PAQUETE ESCOLAR</t>
  </si>
  <si>
    <t>TOTAL DEL ÁREA DE OPERACION:  GASTOS CORRIENTES</t>
  </si>
  <si>
    <t>RUBRO: ADQUISICIÓN DE EQUIPO</t>
  </si>
  <si>
    <t>Deportivo</t>
  </si>
  <si>
    <t>TOTAL COMPONENTE OPERACIÓN Y FUNCIONAMIENTO:                                                                                                  (TOTAL DEL ÁREA DE INVERSION + TOTAL DEL ÁREA GASTOS CORRIENTES)</t>
  </si>
  <si>
    <t>TOTAL COMPONENTE PAQUETES ESCOLARES:</t>
  </si>
  <si>
    <t>TOTAL DE OTROS INGRESOS:</t>
  </si>
  <si>
    <t>TOTAL COMPONENTES: OPERACIÓN Y FUNCIONAMIENTO DEL CENTRO EDUCATIVO, PAQUETES ESCOLARES  Y OTROS INGRESOS.</t>
  </si>
  <si>
    <t>Actividades</t>
  </si>
  <si>
    <t>Responsables</t>
  </si>
  <si>
    <t>Fechas</t>
  </si>
  <si>
    <t>Recursos</t>
  </si>
  <si>
    <t>Costo estimado</t>
  </si>
  <si>
    <t>Fuente de Financiamiento</t>
  </si>
  <si>
    <t>Inicio</t>
  </si>
  <si>
    <t>Finalización</t>
  </si>
  <si>
    <t>TERCER  CICLO</t>
  </si>
  <si>
    <t>NOMBRE DEL DOCENTE</t>
  </si>
  <si>
    <t>N° DE  ESCALAFON</t>
  </si>
  <si>
    <t>ASIGNATURA QUE IMPARTEN</t>
  </si>
  <si>
    <t>Nº DE SECCIONES</t>
  </si>
  <si>
    <t>TOTAL DE HORAS CLASE MENSUALES</t>
  </si>
  <si>
    <t>TOTAL  DE  H/C MENSUAL</t>
  </si>
  <si>
    <t>H/C  MINED</t>
  </si>
  <si>
    <t>H/C PAGADAS OTRAS FUENTES</t>
  </si>
  <si>
    <t>TOTAL</t>
  </si>
  <si>
    <t>_________________________________________</t>
  </si>
  <si>
    <t>___________________________________________</t>
  </si>
  <si>
    <t>PLANTA MINED</t>
  </si>
  <si>
    <t>H/C  SOBREDEMANDA</t>
  </si>
  <si>
    <t>SOBREDEMANDA HC FOMILENIO II</t>
  </si>
  <si>
    <t>CDE</t>
  </si>
  <si>
    <t>Director</t>
  </si>
  <si>
    <t>Reunión del Consejo de Maestros. (avance de actividades  y propuestas de mejora)</t>
  </si>
  <si>
    <t>Adquisición de material deportivo</t>
  </si>
  <si>
    <t>Comunidad Educativa</t>
  </si>
  <si>
    <t>Personal Docente</t>
  </si>
  <si>
    <t>GOES</t>
  </si>
  <si>
    <r>
      <t xml:space="preserve">INSTITUCIÓN EDUCATIVA: </t>
    </r>
    <r>
      <rPr>
        <b/>
        <u/>
        <sz val="12"/>
        <color rgb="FF000000"/>
        <rFont val="Calibri"/>
        <family val="2"/>
      </rPr>
      <t xml:space="preserve">                           CENTRO ESCOLAR CASERÍO EL TRIUNFO CANTÓN GUAYAPA ARRIBA                                       </t>
    </r>
  </si>
  <si>
    <r>
      <t>MODALIDAD.</t>
    </r>
    <r>
      <rPr>
        <b/>
        <u/>
        <sz val="12"/>
        <color rgb="FF000000"/>
        <rFont val="Calibri"/>
        <family val="2"/>
      </rPr>
      <t xml:space="preserve">      CDE          </t>
    </r>
    <r>
      <rPr>
        <b/>
        <sz val="12"/>
        <color rgb="FF000000"/>
        <rFont val="Calibri"/>
        <family val="2"/>
      </rPr>
      <t xml:space="preserve">CÓDIGO: </t>
    </r>
    <r>
      <rPr>
        <b/>
        <u/>
        <sz val="12"/>
        <color rgb="FF000000"/>
        <rFont val="Calibri"/>
        <family val="2"/>
      </rPr>
      <t xml:space="preserve">          60055          </t>
    </r>
    <r>
      <rPr>
        <b/>
        <sz val="12"/>
        <color rgb="FF000000"/>
        <rFont val="Calibri"/>
        <family val="2"/>
      </rPr>
      <t xml:space="preserve">DISTRITO Nº  </t>
    </r>
    <r>
      <rPr>
        <b/>
        <u/>
        <sz val="12"/>
        <color rgb="FF000000"/>
        <rFont val="Calibri"/>
        <family val="2"/>
      </rPr>
      <t xml:space="preserve">        01-16             </t>
    </r>
    <r>
      <rPr>
        <b/>
        <sz val="12"/>
        <color rgb="FF000000"/>
        <rFont val="Calibri"/>
        <family val="2"/>
      </rPr>
      <t xml:space="preserve">  TEL:</t>
    </r>
    <r>
      <rPr>
        <b/>
        <u/>
        <sz val="12"/>
        <color rgb="FF000000"/>
        <rFont val="Calibri"/>
        <family val="2"/>
      </rPr>
      <t xml:space="preserve">      74369849                                         </t>
    </r>
  </si>
  <si>
    <r>
      <t xml:space="preserve"> DEPARTAMENTO.</t>
    </r>
    <r>
      <rPr>
        <b/>
        <u/>
        <sz val="12"/>
        <color rgb="FF000000"/>
        <rFont val="Calibri"/>
        <family val="2"/>
      </rPr>
      <t xml:space="preserve">        AHUACHAPÁN         </t>
    </r>
    <r>
      <rPr>
        <b/>
        <sz val="12"/>
        <color rgb="FF000000"/>
        <rFont val="Calibri"/>
        <family val="2"/>
      </rPr>
      <t xml:space="preserve"> MUNICIPIO:</t>
    </r>
    <r>
      <rPr>
        <b/>
        <u/>
        <sz val="12"/>
        <color rgb="FF000000"/>
        <rFont val="Calibri"/>
        <family val="2"/>
      </rPr>
      <t xml:space="preserve">         JUJUTLA            </t>
    </r>
    <r>
      <rPr>
        <b/>
        <sz val="12"/>
        <color rgb="FF000000"/>
        <rFont val="Calibri"/>
        <family val="2"/>
      </rPr>
      <t>CANTÓN:</t>
    </r>
    <r>
      <rPr>
        <b/>
        <u/>
        <sz val="12"/>
        <color rgb="FF000000"/>
        <rFont val="Calibri"/>
        <family val="2"/>
      </rPr>
      <t xml:space="preserve">    GUAYAPA ARRIBA      </t>
    </r>
    <r>
      <rPr>
        <b/>
        <sz val="12"/>
        <color rgb="FF000000"/>
        <rFont val="Calibri"/>
        <family val="2"/>
      </rPr>
      <t>CASERÍO:</t>
    </r>
    <r>
      <rPr>
        <b/>
        <u/>
        <sz val="12"/>
        <color rgb="FF000000"/>
        <rFont val="Calibri"/>
        <family val="2"/>
      </rPr>
      <t xml:space="preserve">       EL TRIUNFO       </t>
    </r>
    <r>
      <rPr>
        <b/>
        <sz val="12"/>
        <color rgb="FF000000"/>
        <rFont val="Calibri"/>
        <family val="2"/>
      </rPr>
      <t xml:space="preserve">                       </t>
    </r>
  </si>
  <si>
    <t>PRESUPUESTO  ANUAL  DE  EGRESOS  2023</t>
  </si>
  <si>
    <r>
      <t xml:space="preserve">AÑO ESCOLAR: </t>
    </r>
    <r>
      <rPr>
        <b/>
        <u/>
        <sz val="11"/>
        <color rgb="FF000000"/>
        <rFont val="Calibri"/>
        <family val="2"/>
      </rPr>
      <t xml:space="preserve"> 2023</t>
    </r>
  </si>
  <si>
    <t>.</t>
  </si>
  <si>
    <r>
      <t xml:space="preserve">CENTRO EDUCATIVO:  </t>
    </r>
    <r>
      <rPr>
        <b/>
        <u/>
        <sz val="12"/>
        <color rgb="FF000000"/>
        <rFont val="Calibri"/>
        <family val="2"/>
      </rPr>
      <t xml:space="preserve">     CENTRO ESCOLAR CASERÍO EL TRIUNFO CANTÓN GUAYAPA ARRIBA                                                                                         </t>
    </r>
  </si>
  <si>
    <r>
      <t xml:space="preserve">MODALIDAD: </t>
    </r>
    <r>
      <rPr>
        <b/>
        <u/>
        <sz val="12"/>
        <color rgb="FF000000"/>
        <rFont val="Calibri"/>
        <family val="2"/>
      </rPr>
      <t xml:space="preserve">                     CDE                     </t>
    </r>
  </si>
  <si>
    <r>
      <t xml:space="preserve">CÓDIGO:  </t>
    </r>
    <r>
      <rPr>
        <b/>
        <u/>
        <sz val="12"/>
        <color rgb="FF000000"/>
        <rFont val="Calibri"/>
        <family val="2"/>
      </rPr>
      <t xml:space="preserve">                        60055                           </t>
    </r>
  </si>
  <si>
    <r>
      <t xml:space="preserve">DISTRITO Nº: </t>
    </r>
    <r>
      <rPr>
        <u/>
        <sz val="12"/>
        <color rgb="FF000000"/>
        <rFont val="Calibri"/>
        <family val="2"/>
      </rPr>
      <t xml:space="preserve">                 </t>
    </r>
    <r>
      <rPr>
        <b/>
        <u/>
        <sz val="12"/>
        <color rgb="FF000000"/>
        <rFont val="Calibri"/>
        <family val="2"/>
      </rPr>
      <t xml:space="preserve"> 01-16 </t>
    </r>
    <r>
      <rPr>
        <u/>
        <sz val="12"/>
        <color rgb="FF000000"/>
        <rFont val="Calibri"/>
        <family val="2"/>
      </rPr>
      <t xml:space="preserve">            </t>
    </r>
  </si>
  <si>
    <r>
      <t xml:space="preserve">TEL.:     </t>
    </r>
    <r>
      <rPr>
        <b/>
        <u/>
        <sz val="12"/>
        <color rgb="FF000000"/>
        <rFont val="Calibri"/>
        <family val="2"/>
      </rPr>
      <t xml:space="preserve">                      74369849                </t>
    </r>
  </si>
  <si>
    <r>
      <t xml:space="preserve">DEPARTAMENTO: </t>
    </r>
    <r>
      <rPr>
        <u/>
        <sz val="12"/>
        <color rgb="FF000000"/>
        <rFont val="Calibri"/>
        <family val="2"/>
      </rPr>
      <t xml:space="preserve">               </t>
    </r>
    <r>
      <rPr>
        <b/>
        <u/>
        <sz val="12"/>
        <color rgb="FF000000"/>
        <rFont val="Calibri"/>
        <family val="2"/>
      </rPr>
      <t xml:space="preserve">AHUACHAPÁN  </t>
    </r>
    <r>
      <rPr>
        <u/>
        <sz val="12"/>
        <color rgb="FF000000"/>
        <rFont val="Calibri"/>
        <family val="2"/>
      </rPr>
      <t xml:space="preserve">              </t>
    </r>
  </si>
  <si>
    <r>
      <t xml:space="preserve">MUNICIPIO: </t>
    </r>
    <r>
      <rPr>
        <b/>
        <u/>
        <sz val="12"/>
        <color rgb="FF000000"/>
        <rFont val="Calibri"/>
        <family val="2"/>
      </rPr>
      <t xml:space="preserve">                         JUJUTLA                                </t>
    </r>
  </si>
  <si>
    <r>
      <t xml:space="preserve">CANTÓN: </t>
    </r>
    <r>
      <rPr>
        <b/>
        <u/>
        <sz val="12"/>
        <color rgb="FF000000"/>
        <rFont val="Calibri"/>
        <family val="2"/>
      </rPr>
      <t xml:space="preserve">             GUAYAPA ARRIBA                 </t>
    </r>
  </si>
  <si>
    <t>Dina Astenia Aquino Monzón</t>
  </si>
  <si>
    <t>0106842</t>
  </si>
  <si>
    <t>Nelsón Américo Escalante Martínez</t>
  </si>
  <si>
    <t>0602045</t>
  </si>
  <si>
    <t>Matematica, ingés y edu. física en III Ciclo</t>
  </si>
  <si>
    <t>Todas las asignaturas en II Ciclo.</t>
  </si>
  <si>
    <t>Todas los indicadores en Educación Parvularia</t>
  </si>
  <si>
    <t>Vilma Esperanza Contreras Velásquez</t>
  </si>
  <si>
    <t>Todas las asignaturas en I Ciclo.</t>
  </si>
  <si>
    <t>Ciencia, lenguaje y educación fisica en III Ciclo.</t>
  </si>
  <si>
    <t>DINA ASTENIA AQUINO MONZÓN</t>
  </si>
  <si>
    <t>MARTA ALICIA CHÁVEZ  VALENCIA</t>
  </si>
  <si>
    <t>NELSON AMÉRICO ESCALANTE MARTÍNEZ</t>
  </si>
  <si>
    <t xml:space="preserve">PRESIDENTE </t>
  </si>
  <si>
    <t>TESORERA</t>
  </si>
  <si>
    <t>CONSEJAL PROPIETARIO</t>
  </si>
  <si>
    <t>Lapiceros Bic</t>
  </si>
  <si>
    <t>Unidad</t>
  </si>
  <si>
    <t>Yarda</t>
  </si>
  <si>
    <t>Unidades</t>
  </si>
  <si>
    <t>Zapatos escolares</t>
  </si>
  <si>
    <t>GALONES</t>
  </si>
  <si>
    <t>Asistín</t>
  </si>
  <si>
    <t>UNIDAD</t>
  </si>
  <si>
    <t>FARDO</t>
  </si>
  <si>
    <t>Rinso</t>
  </si>
  <si>
    <t>Lejía</t>
  </si>
  <si>
    <t>Pago de transporte para traer alimentos PASE</t>
  </si>
  <si>
    <t>Transporte para Feria de Paquetes Escolares</t>
  </si>
  <si>
    <t>Transporte de para traer libros de Ciencia y Tecnología</t>
  </si>
  <si>
    <t>Transporte para traer libros de Esmate y Eslengua</t>
  </si>
  <si>
    <t>Operación logística</t>
  </si>
  <si>
    <t>Tape</t>
  </si>
  <si>
    <r>
      <t>ORGANISMO DE ADMINISTRACIÓN ESCOLAR:</t>
    </r>
    <r>
      <rPr>
        <b/>
        <u/>
        <sz val="12"/>
        <color rgb="FF000000"/>
        <rFont val="Arial"/>
        <family val="2"/>
      </rPr>
      <t xml:space="preserve"> CONSEJO DIRECTIVO ESCOLAR </t>
    </r>
  </si>
  <si>
    <r>
      <t>DIRECCIÓN:</t>
    </r>
    <r>
      <rPr>
        <b/>
        <u/>
        <sz val="12"/>
        <color rgb="FF000000"/>
        <rFont val="Arial"/>
        <family val="2"/>
      </rPr>
      <t xml:space="preserve"> CASERÍO EL TRIUNFO, CANTÓN GUAYAPA ARRIBA</t>
    </r>
  </si>
  <si>
    <t>Docena</t>
  </si>
  <si>
    <t>Folders T/ Carta de colores</t>
  </si>
  <si>
    <t>Plumon Artline 90</t>
  </si>
  <si>
    <t>Plumnon 509</t>
  </si>
  <si>
    <t>Cartulina iris</t>
  </si>
  <si>
    <t>Papel Bond T/Carta</t>
  </si>
  <si>
    <t>Papel Bond T/Oficio</t>
  </si>
  <si>
    <t>Lustre</t>
  </si>
  <si>
    <t>Fomi con brillo</t>
  </si>
  <si>
    <t>Fomi liso</t>
  </si>
  <si>
    <t>Crespon</t>
  </si>
  <si>
    <t>Paginas decolores</t>
  </si>
  <si>
    <t>Galon de pegamento</t>
  </si>
  <si>
    <t>Tempera Tucan</t>
  </si>
  <si>
    <t>Silicon 500 ml</t>
  </si>
  <si>
    <t>Cinta doble cara</t>
  </si>
  <si>
    <t>Papel China</t>
  </si>
  <si>
    <t>Pliegos</t>
  </si>
  <si>
    <t>Resma</t>
  </si>
  <si>
    <t>Galon</t>
  </si>
  <si>
    <t>Caja</t>
  </si>
  <si>
    <t>Bolsa</t>
  </si>
  <si>
    <t>Bote</t>
  </si>
  <si>
    <t>Cuaderno cuadriculado cuadro grande</t>
  </si>
  <si>
    <t>Oficina</t>
  </si>
  <si>
    <t>Cartoncillo</t>
  </si>
  <si>
    <t>Folders T/ Oficio de colores</t>
  </si>
  <si>
    <t>Pelotas plásticas</t>
  </si>
  <si>
    <t>Bomba para pelotas</t>
  </si>
  <si>
    <t>Caballitos plásticos</t>
  </si>
  <si>
    <t>Trapeadores de toalla</t>
  </si>
  <si>
    <t>Material e implementos de limpeza</t>
  </si>
  <si>
    <t>Tubo PVC</t>
  </si>
  <si>
    <t>Viaje</t>
  </si>
  <si>
    <t>Internet</t>
  </si>
  <si>
    <t>Mes</t>
  </si>
  <si>
    <t>Podas de arboles</t>
  </si>
  <si>
    <t>Mano de obra</t>
  </si>
  <si>
    <t>Gastable</t>
  </si>
  <si>
    <r>
      <t>CÓDIGO:</t>
    </r>
    <r>
      <rPr>
        <b/>
        <u/>
        <sz val="12"/>
        <color rgb="FF000000"/>
        <rFont val="Arial"/>
        <family val="2"/>
      </rPr>
      <t xml:space="preserve">   60055     </t>
    </r>
  </si>
  <si>
    <r>
      <t xml:space="preserve">NOMBRE DE LA INSTITUCIÓN  EDUCATIVA:      </t>
    </r>
    <r>
      <rPr>
        <sz val="16"/>
        <color rgb="FF000000"/>
        <rFont val="Calibri"/>
        <family val="2"/>
      </rPr>
      <t xml:space="preserve"> </t>
    </r>
    <r>
      <rPr>
        <b/>
        <u/>
        <sz val="16"/>
        <color rgb="FF000000"/>
        <rFont val="Calibri"/>
        <family val="2"/>
      </rPr>
      <t xml:space="preserve"> CENTRO ESCOLAR CASERÍO EL TRIUNFO CANTÓN GUAYAPA ARRIBA</t>
    </r>
  </si>
  <si>
    <r>
      <t xml:space="preserve">TEL:   </t>
    </r>
    <r>
      <rPr>
        <b/>
        <u/>
        <sz val="16"/>
        <color rgb="FF000000"/>
        <rFont val="Calibri"/>
        <family val="2"/>
      </rPr>
      <t xml:space="preserve">                          74369849                       </t>
    </r>
    <r>
      <rPr>
        <b/>
        <sz val="16"/>
        <color rgb="FF000000"/>
        <rFont val="Calibri"/>
        <family val="2"/>
        <charset val="129"/>
      </rPr>
      <t xml:space="preserve">   DEPARTAMENTO:  </t>
    </r>
    <r>
      <rPr>
        <b/>
        <u/>
        <sz val="16"/>
        <color rgb="FF000000"/>
        <rFont val="Calibri"/>
        <family val="2"/>
      </rPr>
      <t xml:space="preserve">                           AHUACHAPÁN      </t>
    </r>
    <r>
      <rPr>
        <b/>
        <sz val="16"/>
        <color rgb="FF000000"/>
        <rFont val="Calibri"/>
        <family val="2"/>
        <charset val="129"/>
      </rPr>
      <t xml:space="preserve">_______ MUNICIPIO:  </t>
    </r>
    <r>
      <rPr>
        <b/>
        <u/>
        <sz val="16"/>
        <color rgb="FF000000"/>
        <rFont val="Calibri"/>
        <family val="2"/>
      </rPr>
      <t xml:space="preserve">                           JUJUTLA               </t>
    </r>
  </si>
  <si>
    <t>_______________________________________________</t>
  </si>
  <si>
    <r>
      <t xml:space="preserve">CASERÍO: </t>
    </r>
    <r>
      <rPr>
        <b/>
        <u/>
        <sz val="12"/>
        <color rgb="FF000000"/>
        <rFont val="Calibri"/>
        <family val="2"/>
      </rPr>
      <t xml:space="preserve">                   EL TRIUNFO                          </t>
    </r>
  </si>
  <si>
    <t>Sumas Otros ingresos</t>
  </si>
  <si>
    <t>Paquetes escolares</t>
  </si>
  <si>
    <t>Sumas Operación y Funcionamiento</t>
  </si>
  <si>
    <t>Humano y Material</t>
  </si>
  <si>
    <t>MINEDUCYT</t>
  </si>
  <si>
    <t>Adquisición de Tela</t>
  </si>
  <si>
    <t>Dotación de Utilies Escolares</t>
  </si>
  <si>
    <t>Dotación de Zapatos Escolares</t>
  </si>
  <si>
    <t>Humano y Finaniero</t>
  </si>
  <si>
    <t>Dotación de Uniformes Escolares</t>
  </si>
  <si>
    <t>Dotar de paquetes escolares al 100% de nuestro estudiantado a travez de las gestiones pertinentes con el MINEDUCYT</t>
  </si>
  <si>
    <t>Docentes</t>
  </si>
  <si>
    <t>Jornadas de limpieza para eliminar criaderos de zancudo en la institución</t>
  </si>
  <si>
    <t>Organización de horario de limpieza por grado</t>
  </si>
  <si>
    <t>Comunidad educativa</t>
  </si>
  <si>
    <t>Realización mensual de limpieza institucional en el plantel del centro escolar</t>
  </si>
  <si>
    <t>Encargado de función de Limpieza</t>
  </si>
  <si>
    <t>Asignación de zonas a cada docente para que realice limpeza con su respectivos grados</t>
  </si>
  <si>
    <t>Mantener las intalaciones del centro escolar de manera limpia y ordenada para generar un ambiente acogedor a nuestra comunidad educativa</t>
  </si>
  <si>
    <t>Realización de examenes Trimestrales</t>
  </si>
  <si>
    <t>Realización de evaluaciones mensuales</t>
  </si>
  <si>
    <t>Realizar evaluaciones mensuales y trimestrales permanentemente, verificando logros y debilidades a solventar mediante repaso o refuerzo escolares pertinentes</t>
  </si>
  <si>
    <t>Encargado de función alimentación</t>
  </si>
  <si>
    <t>Llevar al día todos los registros de alimentos recibidos y elaborados (Kardex)</t>
  </si>
  <si>
    <t xml:space="preserve">Humano </t>
  </si>
  <si>
    <t>Ingreso de informe PASE cuando se solicite</t>
  </si>
  <si>
    <t>Fomentar y fortalecer el Programa de Alimentación Escolar PASE, en la institución</t>
  </si>
  <si>
    <t>Otros ingresos</t>
  </si>
  <si>
    <t>Humano y Financieros.</t>
  </si>
  <si>
    <t>Pago de internet</t>
  </si>
  <si>
    <t>Pago de transporte para feria de paquetes escolares</t>
  </si>
  <si>
    <t>Pago de transporte para alimentos PASE</t>
  </si>
  <si>
    <t>Pago de transporte para traer libros (Ciencia y Tecnología, Esmate, Eslengua)</t>
  </si>
  <si>
    <t xml:space="preserve"> Adquirir bienes y servicios que faciliten la operación logística de la institución</t>
  </si>
  <si>
    <t>Personal docente</t>
  </si>
  <si>
    <t xml:space="preserve">Lavado de manos antes y despues del refrigerio escolar o compras en el cafetin y despues de ir al sanitario </t>
  </si>
  <si>
    <t>Señalización de entrada, corredores, patios, aulas y lugares recreativos.</t>
  </si>
  <si>
    <t>Desinfección de mobiliario y equipo de trabajo.</t>
  </si>
  <si>
    <t>Presupuesto Escolar</t>
  </si>
  <si>
    <t>Humano y Financiero</t>
  </si>
  <si>
    <t>Compra de material para limpieza</t>
  </si>
  <si>
    <t>Humano, Materiales y Financieros.</t>
  </si>
  <si>
    <t>Pago de mano de obra para pintar la escuela</t>
  </si>
  <si>
    <t>Reparación de tuberias de agua potable del centro escolar</t>
  </si>
  <si>
    <t>Implementar acciones estrategicas de mantenimiento de la infraestructura escolar y adquisicion  equipo asi como de servicos básicos para garantizar al estudiantado condiciones favorables para su desarrollo.</t>
  </si>
  <si>
    <t>Actualizar de manera periódica los indicadores educativos.</t>
  </si>
  <si>
    <t xml:space="preserve">Firma de constancia de pago salarios, incentivo, indemnización y aguinaldos de personal docente </t>
  </si>
  <si>
    <t>Actualización periodica del inventario institucional</t>
  </si>
  <si>
    <t>Presidente CDE</t>
  </si>
  <si>
    <t>Reuniones mensuales con el CDE</t>
  </si>
  <si>
    <t>Director y Docentes</t>
  </si>
  <si>
    <t>Actualización de Manual de Protección Escolar</t>
  </si>
  <si>
    <t>Ingreso de notas según calendarización del MINEDUCYT</t>
  </si>
  <si>
    <t>Ingreso de asistencia diaria en la plataforma digital Siges</t>
  </si>
  <si>
    <t>Humano</t>
  </si>
  <si>
    <t>Humano y Tecnológico</t>
  </si>
  <si>
    <t>Envío de cualquier información administrativa o pedagógica que requieran la autoridades del MINEDUCYT</t>
  </si>
  <si>
    <t>Realización de liquidadciones ( Paquetes escolares, Componente Operación y Funcionamiento)</t>
  </si>
  <si>
    <t>Reunión de directores</t>
  </si>
  <si>
    <t>Gestionar la acciones administrativas con las diligencias necesarias para desempeñar con éxito las funciones pedagógicas y administrativas estructuradas en los planes y proyectos a desarrollar en el año lectivo.</t>
  </si>
  <si>
    <t>Hacer talleres de lectura dentro de la institución para promover la lectura en plataforma Fiction Express</t>
  </si>
  <si>
    <t>Mejorar la lectura y compresión lectora desde los primeros niveles educativos, facilitando el ingreso a la plataforma FICTION EXPRESS, antes de iniciar el desarrollo de las clases para obtener buenos resultados en el proceso de enseñanza aprendizaje.</t>
  </si>
  <si>
    <t>Personal Docente y alumnos</t>
  </si>
  <si>
    <t>Día del Cuento (dramatización)</t>
  </si>
  <si>
    <t>Festival Gastronómico derivados del Maiz</t>
  </si>
  <si>
    <t>Docentes y Alumnos</t>
  </si>
  <si>
    <t>Celebración de la semana cívica</t>
  </si>
  <si>
    <t>Clausura de Educación Física</t>
  </si>
  <si>
    <t>Inauguración de Intramuros Institucionales</t>
  </si>
  <si>
    <t>Encuentros deportivos con otra insituciones</t>
  </si>
  <si>
    <t>Ornamentación del centro escolar</t>
  </si>
  <si>
    <t>Docente de educación Parvularia</t>
  </si>
  <si>
    <t>Mañanitas recreativas</t>
  </si>
  <si>
    <t>Horas de lectura</t>
  </si>
  <si>
    <t xml:space="preserve"> Proponer e Impulsar junto al equipo docente planes y proyectos que conllevan al logro máximo de competencias en las diferentes asignaturas según el nivel educativo de los estudiantes (certámenes, concursos, competencias sanas etc).</t>
  </si>
  <si>
    <t>Despedida 2023</t>
  </si>
  <si>
    <t>Graduación 2023</t>
  </si>
  <si>
    <t>Día de la Cruz</t>
  </si>
  <si>
    <t>Día de la Independencia</t>
  </si>
  <si>
    <t>Día del Maestro</t>
  </si>
  <si>
    <t>Día del Estudiante</t>
  </si>
  <si>
    <t>Día de la Madre</t>
  </si>
  <si>
    <t>Día de la Amistad</t>
  </si>
  <si>
    <t>Bienvenida a Clases 2023</t>
  </si>
  <si>
    <t>Subdirector</t>
  </si>
  <si>
    <t>Calendarización de Pizarra de valores</t>
  </si>
  <si>
    <t>Incentivar la realización de actividades extracurriculares donde se involucren a toda la comunidad educativa, para alcanzar logros de aprendizajes a travez de la forma "aprender haciendo" y sobretodo generando un ambiente de participación y  trabajo en equipo donde se pongan de manifiesto la practica de valores</t>
  </si>
  <si>
    <t>Presupesto Escolar</t>
  </si>
  <si>
    <t>Humano, Materiales y Financiero.</t>
  </si>
  <si>
    <t>Visitas de Director a aulas para apoyo pedagógico a docentes.</t>
  </si>
  <si>
    <t>Humano, Materiales.</t>
  </si>
  <si>
    <t xml:space="preserve">Director </t>
  </si>
  <si>
    <t>Revisión de Planificaciones Didacticas</t>
  </si>
  <si>
    <t>Compra de materiales para la elaboración de material didactico</t>
  </si>
  <si>
    <t xml:space="preserve"> Gestionar oportunamente los recursos pedagógicos y administrativos necesarios para desempeñar con éxito las funciones pedagógicas y administrativas estructuradas en los planes y proyectos a desarrollar en el año lectivo.</t>
  </si>
  <si>
    <r>
      <t xml:space="preserve">CASERÍO: </t>
    </r>
    <r>
      <rPr>
        <u/>
        <sz val="9"/>
        <color rgb="FF000000"/>
        <rFont val="Arial"/>
        <family val="2"/>
      </rPr>
      <t xml:space="preserve">                             </t>
    </r>
    <r>
      <rPr>
        <b/>
        <u/>
        <sz val="9"/>
        <color rgb="FF000000"/>
        <rFont val="Arial"/>
        <family val="2"/>
      </rPr>
      <t xml:space="preserve">ELTRIUNFO   </t>
    </r>
    <r>
      <rPr>
        <u/>
        <sz val="9"/>
        <color rgb="FF000000"/>
        <rFont val="Arial"/>
        <family val="2"/>
      </rPr>
      <t xml:space="preserve">                                                                                         </t>
    </r>
  </si>
  <si>
    <r>
      <t>CANTÓN:</t>
    </r>
    <r>
      <rPr>
        <u/>
        <sz val="9"/>
        <color rgb="FF000000"/>
        <rFont val="Arial"/>
        <family val="2"/>
      </rPr>
      <t xml:space="preserve"> </t>
    </r>
    <r>
      <rPr>
        <b/>
        <u/>
        <sz val="9"/>
        <color rgb="FF000000"/>
        <rFont val="Arial"/>
        <family val="2"/>
      </rPr>
      <t xml:space="preserve">               GUAYAPA ARRIBA</t>
    </r>
    <r>
      <rPr>
        <u/>
        <sz val="9"/>
        <color rgb="FF000000"/>
        <rFont val="Arial"/>
        <family val="2"/>
      </rPr>
      <t xml:space="preserve">                                                  </t>
    </r>
  </si>
  <si>
    <r>
      <t xml:space="preserve">MUNICIPIO: </t>
    </r>
    <r>
      <rPr>
        <u/>
        <sz val="9"/>
        <color rgb="FF000000"/>
        <rFont val="Arial"/>
        <family val="2"/>
      </rPr>
      <t xml:space="preserve">                          </t>
    </r>
    <r>
      <rPr>
        <b/>
        <u/>
        <sz val="9"/>
        <color rgb="FF000000"/>
        <rFont val="Arial"/>
        <family val="2"/>
      </rPr>
      <t xml:space="preserve">  JUJUTLA</t>
    </r>
    <r>
      <rPr>
        <u/>
        <sz val="9"/>
        <color rgb="FF000000"/>
        <rFont val="Arial"/>
        <family val="2"/>
      </rPr>
      <t xml:space="preserve">                                                                         </t>
    </r>
  </si>
  <si>
    <r>
      <t xml:space="preserve">DEPARTAMENTO: </t>
    </r>
    <r>
      <rPr>
        <b/>
        <u/>
        <sz val="9"/>
        <color rgb="FF000000"/>
        <rFont val="Arial"/>
        <family val="2"/>
      </rPr>
      <t xml:space="preserve">                            AHUACHAPÁN   </t>
    </r>
    <r>
      <rPr>
        <u/>
        <sz val="9"/>
        <color rgb="FF000000"/>
        <rFont val="Arial"/>
        <family val="2"/>
      </rPr>
      <t xml:space="preserve">                                                                           </t>
    </r>
  </si>
  <si>
    <r>
      <t>ORGANISMO DE ADMINISTRACIÓN ESCOLAR</t>
    </r>
    <r>
      <rPr>
        <u/>
        <sz val="9"/>
        <color rgb="FF000000"/>
        <rFont val="Arial"/>
        <family val="2"/>
      </rPr>
      <t xml:space="preserve">:                                      </t>
    </r>
    <r>
      <rPr>
        <b/>
        <u/>
        <sz val="9"/>
        <color rgb="FF000000"/>
        <rFont val="Arial"/>
        <family val="2"/>
      </rPr>
      <t xml:space="preserve"> CDE</t>
    </r>
    <r>
      <rPr>
        <u/>
        <sz val="9"/>
        <color rgb="FF000000"/>
        <rFont val="Arial"/>
        <family val="2"/>
      </rPr>
      <t xml:space="preserve">                                                                         </t>
    </r>
    <r>
      <rPr>
        <sz val="9"/>
        <color rgb="FF000000"/>
        <rFont val="Arial"/>
        <family val="2"/>
      </rPr>
      <t xml:space="preserve"> CÓDIGO: </t>
    </r>
    <r>
      <rPr>
        <u/>
        <sz val="9"/>
        <color rgb="FF000000"/>
        <rFont val="Arial"/>
        <family val="2"/>
      </rPr>
      <t xml:space="preserve">                               </t>
    </r>
    <r>
      <rPr>
        <b/>
        <u/>
        <sz val="9"/>
        <color rgb="FF000000"/>
        <rFont val="Arial"/>
        <family val="2"/>
      </rPr>
      <t xml:space="preserve">60055 </t>
    </r>
    <r>
      <rPr>
        <u/>
        <sz val="9"/>
        <color rgb="FF000000"/>
        <rFont val="Arial"/>
        <family val="2"/>
      </rPr>
      <t xml:space="preserve">                                    </t>
    </r>
  </si>
  <si>
    <r>
      <t>NOMBRE DE LA INSTITUCIÓN EDUCATIVA:</t>
    </r>
    <r>
      <rPr>
        <u/>
        <sz val="9"/>
        <color rgb="FF000000"/>
        <rFont val="Arial"/>
        <family val="2"/>
      </rPr>
      <t xml:space="preserve">                         </t>
    </r>
    <r>
      <rPr>
        <b/>
        <u/>
        <sz val="9"/>
        <color rgb="FF000000"/>
        <rFont val="Arial"/>
        <family val="2"/>
      </rPr>
      <t xml:space="preserve">CENTRO ESCOLAR CASERIO EL TRIUNFO CANTÓN GUAYAPA ARRIBA </t>
    </r>
    <r>
      <rPr>
        <u/>
        <sz val="9"/>
        <color rgb="FF000000"/>
        <rFont val="Arial"/>
        <family val="2"/>
      </rPr>
      <t xml:space="preserve">                                                                        </t>
    </r>
  </si>
  <si>
    <t xml:space="preserve">MINISTERIO DE EDUCACIÓN </t>
  </si>
  <si>
    <t>Mantenimiento preventivo y correctivo</t>
  </si>
  <si>
    <t>Pago de mano de obra para pintar</t>
  </si>
  <si>
    <t>Días</t>
  </si>
  <si>
    <t>Empaque y Distribución de libros</t>
  </si>
  <si>
    <t>N/A</t>
  </si>
  <si>
    <r>
      <t xml:space="preserve">TEL: </t>
    </r>
    <r>
      <rPr>
        <u/>
        <sz val="9"/>
        <color rgb="FF000000"/>
        <rFont val="Arial"/>
        <family val="2"/>
      </rPr>
      <t xml:space="preserve">                        </t>
    </r>
    <r>
      <rPr>
        <b/>
        <u/>
        <sz val="9"/>
        <color rgb="FF000000"/>
        <rFont val="Arial"/>
        <family val="2"/>
      </rPr>
      <t xml:space="preserve">74369849 </t>
    </r>
    <r>
      <rPr>
        <u/>
        <sz val="9"/>
        <color rgb="FF000000"/>
        <rFont val="Arial"/>
        <family val="2"/>
      </rPr>
      <t xml:space="preserve">                                            </t>
    </r>
  </si>
  <si>
    <t>MATRIZ DE INTEGRACIÓN DEL PEA AÑO 2024</t>
  </si>
  <si>
    <r>
      <t>AÑO ESCOLAR:</t>
    </r>
    <r>
      <rPr>
        <u/>
        <sz val="9"/>
        <color rgb="FF000000"/>
        <rFont val="Arial"/>
        <family val="2"/>
      </rPr>
      <t xml:space="preserve">                 </t>
    </r>
    <r>
      <rPr>
        <b/>
        <u/>
        <sz val="9"/>
        <color rgb="FF000000"/>
        <rFont val="Arial"/>
        <family val="2"/>
      </rPr>
      <t xml:space="preserve">        2024   </t>
    </r>
    <r>
      <rPr>
        <u/>
        <sz val="9"/>
        <color rgb="FF000000"/>
        <rFont val="Arial"/>
        <family val="2"/>
      </rPr>
      <t xml:space="preserve">                                         </t>
    </r>
  </si>
  <si>
    <t>16/012024</t>
  </si>
  <si>
    <r>
      <t>DISTRITO No.</t>
    </r>
    <r>
      <rPr>
        <b/>
        <u/>
        <sz val="12"/>
        <color rgb="FF000000"/>
        <rFont val="Arial"/>
        <family val="2"/>
      </rPr>
      <t xml:space="preserve"> 01-13</t>
    </r>
    <r>
      <rPr>
        <sz val="12"/>
        <color rgb="FF000000"/>
        <rFont val="Arial"/>
        <family val="2"/>
      </rPr>
      <t xml:space="preserve">                  DEPARTAMENTO:</t>
    </r>
    <r>
      <rPr>
        <b/>
        <u/>
        <sz val="12"/>
        <color rgb="FF000000"/>
        <rFont val="Arial"/>
        <family val="2"/>
      </rPr>
      <t xml:space="preserve">    AHUACHAPÁN   </t>
    </r>
    <r>
      <rPr>
        <sz val="12"/>
        <color rgb="FF000000"/>
        <rFont val="Arial"/>
        <family val="2"/>
      </rPr>
      <t xml:space="preserve">                     MUNICIPIO: </t>
    </r>
    <r>
      <rPr>
        <b/>
        <u/>
        <sz val="12"/>
        <color rgb="FF000000"/>
        <rFont val="Arial"/>
        <family val="2"/>
      </rPr>
      <t>JUJUTLA</t>
    </r>
  </si>
  <si>
    <t>Grifos para chorros</t>
  </si>
  <si>
    <t>palos de escobas</t>
  </si>
  <si>
    <t>canales PVC</t>
  </si>
  <si>
    <t>Pelota Mikasa N° 5</t>
  </si>
  <si>
    <t>Ventiladores</t>
  </si>
  <si>
    <t>PLAN DE COMPRAS DEL PEA AÑO ESCOLAR 2024</t>
  </si>
  <si>
    <t>Tinta 509 y 90</t>
  </si>
  <si>
    <t>Sonido</t>
  </si>
  <si>
    <t>bocinas</t>
  </si>
  <si>
    <t>unidad</t>
  </si>
  <si>
    <t>Tinta para EPSON L210 (negro)</t>
  </si>
  <si>
    <t>sellador para pelotas</t>
  </si>
  <si>
    <t>pega PVC</t>
  </si>
  <si>
    <t>Compra de ventiladores</t>
  </si>
  <si>
    <t>Compra de bocina</t>
  </si>
  <si>
    <r>
      <t>NOMBRE DEL CENTRO EDUCATIVO:</t>
    </r>
    <r>
      <rPr>
        <b/>
        <u/>
        <sz val="12"/>
        <color rgb="FF000000"/>
        <rFont val="Arial"/>
        <family val="2"/>
      </rPr>
      <t xml:space="preserve"> </t>
    </r>
    <r>
      <rPr>
        <b/>
        <u/>
        <sz val="11"/>
        <color rgb="FF000000"/>
        <rFont val="Arial"/>
        <family val="2"/>
      </rPr>
      <t xml:space="preserve">CENTRO ESCOLAR CASERÍO EL TRIUNFO      </t>
    </r>
  </si>
  <si>
    <t>Orientación a estudiantes en el uso de Fiction Express</t>
  </si>
  <si>
    <t>Seguimiento a estudiantes en uso de la plataforma Fiction Express</t>
  </si>
  <si>
    <t>Motivar a estudiantes a que lean los libros en plataforma Fiction Express</t>
  </si>
  <si>
    <t>Poda de árboles</t>
  </si>
  <si>
    <t xml:space="preserve">  Mantener y cumplir  protocolos  de salubridad en nuestra institución para minimizar las enfermedades infecto-contagiosas.</t>
  </si>
  <si>
    <t>Uso de redecilla durante preparan el refregerio escolar.</t>
  </si>
  <si>
    <t>Conformación de Comité de Alimentación Escolar (CAE)</t>
  </si>
  <si>
    <t>Convocatoria a madres de familia para la elaboración de alimentos</t>
  </si>
  <si>
    <t>Realización de refuerzo escolares personalizados a estudiantes que no cumplen las competncias para aprobar la asignatura.</t>
  </si>
  <si>
    <t>DISTRIBUCIÓN  DE CARGA HORARIA  DE PERSONAL DOCENTE  PARA EL AÑO ESCOLAR 2024</t>
  </si>
  <si>
    <r>
      <t xml:space="preserve">MODALIDAD:  </t>
    </r>
    <r>
      <rPr>
        <b/>
        <sz val="16"/>
        <color rgb="FF000000"/>
        <rFont val="Calibri"/>
        <family val="2"/>
      </rPr>
      <t xml:space="preserve">          </t>
    </r>
    <r>
      <rPr>
        <b/>
        <u/>
        <sz val="16"/>
        <color rgb="FF000000"/>
        <rFont val="Calibri"/>
        <family val="2"/>
      </rPr>
      <t xml:space="preserve">            CDE               </t>
    </r>
    <r>
      <rPr>
        <b/>
        <sz val="16"/>
        <color rgb="FF000000"/>
        <rFont val="Calibri"/>
        <family val="2"/>
      </rPr>
      <t xml:space="preserve">       </t>
    </r>
    <r>
      <rPr>
        <b/>
        <sz val="16"/>
        <color rgb="FF000000"/>
        <rFont val="Calibri"/>
        <family val="2"/>
        <charset val="129"/>
      </rPr>
      <t xml:space="preserve">   CÓDIGO: </t>
    </r>
    <r>
      <rPr>
        <u/>
        <sz val="16"/>
        <color rgb="FF000000"/>
        <rFont val="Calibri"/>
        <family val="2"/>
      </rPr>
      <t xml:space="preserve">                                   </t>
    </r>
    <r>
      <rPr>
        <b/>
        <u/>
        <sz val="16"/>
        <color rgb="FF000000"/>
        <rFont val="Calibri"/>
        <family val="2"/>
      </rPr>
      <t xml:space="preserve">   60055  </t>
    </r>
    <r>
      <rPr>
        <u/>
        <sz val="16"/>
        <color rgb="FF000000"/>
        <rFont val="Calibri"/>
        <family val="2"/>
      </rPr>
      <t xml:space="preserve">                          </t>
    </r>
    <r>
      <rPr>
        <b/>
        <sz val="16"/>
        <color rgb="FF000000"/>
        <rFont val="Calibri"/>
        <family val="2"/>
        <charset val="129"/>
      </rPr>
      <t xml:space="preserve">                 DISTRITO:    </t>
    </r>
    <r>
      <rPr>
        <b/>
        <u/>
        <sz val="16"/>
        <color rgb="FF000000"/>
        <rFont val="Calibri"/>
        <family val="2"/>
      </rPr>
      <t xml:space="preserve">         01-13      </t>
    </r>
  </si>
  <si>
    <r>
      <t>CANTÓN:</t>
    </r>
    <r>
      <rPr>
        <u/>
        <sz val="16"/>
        <color rgb="FF000000"/>
        <rFont val="Calibri"/>
        <family val="2"/>
      </rPr>
      <t xml:space="preserve">                        </t>
    </r>
    <r>
      <rPr>
        <b/>
        <u/>
        <sz val="16"/>
        <color rgb="FF000000"/>
        <rFont val="Calibri"/>
        <family val="2"/>
      </rPr>
      <t>GUAYAPA  ARRIBA</t>
    </r>
    <r>
      <rPr>
        <u/>
        <sz val="16"/>
        <color rgb="FF000000"/>
        <rFont val="Calibri"/>
        <family val="2"/>
      </rPr>
      <t xml:space="preserve">                </t>
    </r>
    <r>
      <rPr>
        <b/>
        <sz val="16"/>
        <color rgb="FF000000"/>
        <rFont val="Calibri"/>
        <family val="2"/>
        <charset val="129"/>
      </rPr>
      <t xml:space="preserve"> CASERÍO:   </t>
    </r>
    <r>
      <rPr>
        <b/>
        <u/>
        <sz val="16"/>
        <color rgb="FF000000"/>
        <rFont val="Calibri"/>
        <family val="2"/>
      </rPr>
      <t xml:space="preserve">               EL TRIUNFO               </t>
    </r>
    <r>
      <rPr>
        <b/>
        <sz val="16"/>
        <color rgb="FF000000"/>
        <rFont val="Calibri"/>
        <family val="2"/>
        <charset val="129"/>
      </rPr>
      <t xml:space="preserve">     AÑO ESCOLAR: </t>
    </r>
    <r>
      <rPr>
        <u/>
        <sz val="16"/>
        <color rgb="FF000000"/>
        <rFont val="Calibri"/>
        <family val="2"/>
      </rPr>
      <t xml:space="preserve">             </t>
    </r>
    <r>
      <rPr>
        <b/>
        <u/>
        <sz val="16"/>
        <color rgb="FF000000"/>
        <rFont val="Calibri"/>
        <family val="2"/>
      </rPr>
      <t xml:space="preserve">2024      </t>
    </r>
    <r>
      <rPr>
        <u/>
        <sz val="16"/>
        <color rgb="FF000000"/>
        <rFont val="Calibri"/>
        <family val="2"/>
      </rPr>
      <t xml:space="preserve">     </t>
    </r>
  </si>
  <si>
    <t>Estudios Sociales 7º y 9º grado, MUCI III ciclo</t>
  </si>
  <si>
    <t>PRESUPUESTO  DE  INGRESOS PLAN ESCOLAR ANUAL 2024</t>
  </si>
  <si>
    <r>
      <t xml:space="preserve">AÑO ESCOLAR: </t>
    </r>
    <r>
      <rPr>
        <b/>
        <u/>
        <sz val="12"/>
        <color rgb="FF000000"/>
        <rFont val="Calibri"/>
        <family val="2"/>
      </rPr>
      <t xml:space="preserve">             2024           </t>
    </r>
  </si>
  <si>
    <t xml:space="preserve">MINISTERIO DE EDUCACIÓN
PLAN ESCOLAR ANUAL
(PEA) 2024
INSTITUCIÓN. CENTRO ESCOLAR CASERÍO EL TRIUNFO 
CANTÓN GUAYAPA ARRIBA
CÓDIGO DE INFRA ESTRUCTURA: 60055
MODALIDAD: C.D.E
DISTRITO: 01-13
MUNICIPIO: JUJUTLA
DEPARTAMENTO: AHUACHAPÁN
POBLACIÓN.
MASCULINO: 40
FEMENINO: 39
TOTAL: 79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</si>
</sst>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_-* #,##0.00\ [$€-1]_-;\-* #,##0.00\ [$€-1]_-;_-* \-??\ [$€-1]_-"/>
    <numFmt numFmtId="165" formatCode="_-* #,##0.00\ _P_t_a_-;\-* #,##0.00\ _P_t_a_-;_-* &quot;- &quot;_P_t_a_-;_-@_-"/>
    <numFmt numFmtId="166" formatCode="_-* #,##0.00\ _p_t_a_-;\-* #,##0.00\ _p_t_a_-;_-* \-??\ _p_t_a_-;_-@_-"/>
    <numFmt numFmtId="167" formatCode="_-[$$-440A]* #,##0.00_ ;_-[$$-440A]* \-#,##0.00\ ;_-[$$-440A]* &quot;-&quot;??_ ;_-@_ "/>
    <numFmt numFmtId="168" formatCode="_-[$$-440A]* #,##0.00_-;\-[$$-440A]* #,##0.00_-;_-[$$-440A]* &quot;-&quot;??_-;_-@_-"/>
    <numFmt numFmtId="169" formatCode="&quot;$&quot;#,##0.00"/>
  </numFmts>
  <fonts count="75">
    <font>
      <sz val="10"/>
      <color rgb="FF000000"/>
      <name val="Arial"/>
      <family val="2"/>
      <charset val="129"/>
    </font>
    <font>
      <b/>
      <sz val="8"/>
      <color rgb="FF000000"/>
      <name val="Arial"/>
      <family val="2"/>
      <charset val="129"/>
    </font>
    <font>
      <b/>
      <sz val="6"/>
      <color rgb="FF000000"/>
      <name val="Arial"/>
      <family val="2"/>
      <charset val="129"/>
    </font>
    <font>
      <b/>
      <sz val="10"/>
      <color rgb="FF000000"/>
      <name val="Arial"/>
      <family val="2"/>
      <charset val="129"/>
    </font>
    <font>
      <sz val="8"/>
      <color rgb="FF000000"/>
      <name val="Arial"/>
      <family val="2"/>
      <charset val="129"/>
    </font>
    <font>
      <b/>
      <sz val="14"/>
      <color rgb="FF000000"/>
      <name val="Calibri"/>
      <family val="2"/>
      <charset val="129"/>
    </font>
    <font>
      <b/>
      <sz val="12"/>
      <color rgb="FF000000"/>
      <name val="Calibri"/>
      <family val="2"/>
      <charset val="129"/>
    </font>
    <font>
      <b/>
      <sz val="11"/>
      <color rgb="FF000000"/>
      <name val="Arial"/>
      <family val="2"/>
      <charset val="129"/>
    </font>
    <font>
      <b/>
      <sz val="9"/>
      <color rgb="FF000000"/>
      <name val="Arial"/>
      <family val="2"/>
      <charset val="129"/>
    </font>
    <font>
      <b/>
      <sz val="9"/>
      <color rgb="FFFFFFFF"/>
      <name val="Arial"/>
      <family val="2"/>
      <charset val="129"/>
    </font>
    <font>
      <sz val="9"/>
      <color rgb="FF000000"/>
      <name val="Arial"/>
      <family val="2"/>
      <charset val="129"/>
    </font>
    <font>
      <sz val="11"/>
      <color rgb="FF000000"/>
      <name val="Arial"/>
      <family val="2"/>
      <charset val="129"/>
    </font>
    <font>
      <sz val="9"/>
      <color rgb="FFFFFFFF"/>
      <name val="Arial"/>
      <family val="2"/>
      <charset val="129"/>
    </font>
    <font>
      <b/>
      <sz val="12"/>
      <color rgb="FF000000"/>
      <name val="Arial"/>
      <family val="2"/>
      <charset val="129"/>
    </font>
    <font>
      <b/>
      <sz val="14"/>
      <color rgb="FFFF0000"/>
      <name val="Arial"/>
      <family val="2"/>
      <charset val="129"/>
    </font>
    <font>
      <b/>
      <sz val="11"/>
      <color rgb="FF000000"/>
      <name val="Calibri"/>
      <family val="2"/>
      <charset val="129"/>
    </font>
    <font>
      <b/>
      <sz val="10"/>
      <color rgb="FF000000"/>
      <name val="Calibri"/>
      <family val="2"/>
      <charset val="129"/>
    </font>
    <font>
      <b/>
      <sz val="9"/>
      <color rgb="FF000000"/>
      <name val="Calibri"/>
      <family val="2"/>
      <charset val="129"/>
    </font>
    <font>
      <sz val="6"/>
      <color rgb="FF000000"/>
      <name val="Calibri"/>
      <family val="2"/>
      <charset val="129"/>
    </font>
    <font>
      <b/>
      <sz val="8"/>
      <color rgb="FF000000"/>
      <name val="Calibri"/>
      <family val="2"/>
      <charset val="129"/>
    </font>
    <font>
      <sz val="6"/>
      <color rgb="FF000000"/>
      <name val="Arial"/>
      <family val="2"/>
      <charset val="129"/>
    </font>
    <font>
      <sz val="12"/>
      <color rgb="FF000000"/>
      <name val="Calibri"/>
      <family val="2"/>
      <charset val="129"/>
    </font>
    <font>
      <sz val="11"/>
      <color rgb="FF000000"/>
      <name val="Tahoma"/>
      <family val="2"/>
    </font>
    <font>
      <sz val="14"/>
      <color rgb="FF000000"/>
      <name val="Arial"/>
      <family val="2"/>
      <charset val="129"/>
    </font>
    <font>
      <sz val="10"/>
      <color rgb="FF000000"/>
      <name val="Calibri"/>
      <family val="2"/>
      <scheme val="minor"/>
    </font>
    <font>
      <b/>
      <sz val="8"/>
      <color rgb="FF000000"/>
      <name val="Arial"/>
      <family val="2"/>
    </font>
    <font>
      <b/>
      <sz val="6"/>
      <color rgb="FF000000"/>
      <name val="Arial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u/>
      <sz val="12"/>
      <color rgb="FF000000"/>
      <name val="Calibri"/>
      <family val="2"/>
    </font>
    <font>
      <sz val="8"/>
      <color rgb="FF000000"/>
      <name val="Arial"/>
      <family val="2"/>
    </font>
    <font>
      <b/>
      <u/>
      <sz val="11"/>
      <color rgb="FF000000"/>
      <name val="Calibri"/>
      <family val="2"/>
    </font>
    <font>
      <sz val="5"/>
      <color rgb="FF000000"/>
      <name val="Arial"/>
      <family val="2"/>
    </font>
    <font>
      <b/>
      <sz val="7"/>
      <color rgb="FF000000"/>
      <name val="Arial"/>
      <family val="2"/>
      <charset val="129"/>
    </font>
    <font>
      <sz val="7"/>
      <color rgb="FF000000"/>
      <name val="Arial"/>
      <family val="2"/>
      <charset val="129"/>
    </font>
    <font>
      <b/>
      <sz val="9"/>
      <color rgb="FF000000"/>
      <name val="Arial"/>
      <family val="2"/>
    </font>
    <font>
      <sz val="12"/>
      <color rgb="FF000000"/>
      <name val="Calibri"/>
      <family val="2"/>
    </font>
    <font>
      <u/>
      <sz val="12"/>
      <color rgb="FF000000"/>
      <name val="Calibri"/>
      <family val="2"/>
    </font>
    <font>
      <sz val="12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  <font>
      <b/>
      <u/>
      <sz val="12"/>
      <color rgb="FF000000"/>
      <name val="Arial"/>
      <family val="2"/>
    </font>
    <font>
      <b/>
      <sz val="12"/>
      <color rgb="FF00008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8"/>
      <color rgb="FFFFFFFF"/>
      <name val="Arial"/>
      <family val="2"/>
      <charset val="129"/>
    </font>
    <font>
      <sz val="8"/>
      <color rgb="FFFFFFFF"/>
      <name val="Arial"/>
      <family val="2"/>
      <charset val="129"/>
    </font>
    <font>
      <b/>
      <sz val="8"/>
      <color rgb="FF000000"/>
      <name val="Arial"/>
      <family val="2"/>
      <charset val="129"/>
    </font>
    <font>
      <sz val="5"/>
      <color rgb="FFFFFFFF"/>
      <name val="Arial"/>
      <family val="2"/>
    </font>
    <font>
      <b/>
      <sz val="16"/>
      <color rgb="FF000000"/>
      <name val="Calibri"/>
      <family val="2"/>
      <charset val="129"/>
    </font>
    <font>
      <sz val="16"/>
      <color rgb="FF000000"/>
      <name val="Arial"/>
      <family val="2"/>
      <charset val="129"/>
    </font>
    <font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b/>
      <sz val="16"/>
      <color rgb="FF000000"/>
      <name val="Calibri"/>
      <family val="2"/>
    </font>
    <font>
      <u/>
      <sz val="16"/>
      <color rgb="FF000000"/>
      <name val="Calibri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name val="Arial"/>
      <family val="2"/>
      <charset val="129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2"/>
      <name val="Arial"/>
      <family val="2"/>
      <charset val="129"/>
    </font>
    <font>
      <sz val="9"/>
      <name val="Arial"/>
      <family val="2"/>
      <charset val="129"/>
    </font>
    <font>
      <b/>
      <sz val="11"/>
      <name val="Calibri"/>
      <family val="2"/>
      <charset val="129"/>
    </font>
    <font>
      <sz val="12"/>
      <name val="Calibri"/>
      <family val="2"/>
      <charset val="129"/>
    </font>
    <font>
      <sz val="10"/>
      <color rgb="FF000000"/>
      <name val="Arial"/>
      <family val="2"/>
      <charset val="129"/>
    </font>
    <font>
      <b/>
      <u/>
      <sz val="11"/>
      <color rgb="FF000000"/>
      <name val="Arial"/>
      <family val="2"/>
    </font>
    <font>
      <sz val="7"/>
      <color rgb="FFFF0000"/>
      <name val="Arial"/>
      <family val="2"/>
      <charset val="129"/>
    </font>
    <font>
      <b/>
      <sz val="7"/>
      <color rgb="FFFF0000"/>
      <name val="Arial"/>
      <family val="2"/>
      <charset val="129"/>
    </font>
    <font>
      <sz val="2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27"/>
      </patternFill>
    </fill>
    <fill>
      <patternFill patternType="solid">
        <fgColor rgb="FFFFFFFF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FFF99"/>
        <bgColor indexed="26"/>
      </patternFill>
    </fill>
    <fill>
      <patternFill patternType="solid">
        <fgColor theme="0"/>
        <bgColor rgb="FFCCFFFF"/>
      </patternFill>
    </fill>
    <fill>
      <patternFill patternType="solid">
        <fgColor theme="0"/>
        <bgColor rgb="FFC0C0C0"/>
      </patternFill>
    </fill>
    <fill>
      <patternFill patternType="solid">
        <fgColor theme="4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medium">
        <color rgb="FF000000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22" fillId="0" borderId="0"/>
    <xf numFmtId="0" fontId="24" fillId="0" borderId="0"/>
    <xf numFmtId="0" fontId="40" fillId="0" borderId="0"/>
    <xf numFmtId="0" fontId="24" fillId="0" borderId="0"/>
    <xf numFmtId="44" fontId="70" fillId="0" borderId="0" applyFont="0" applyFill="0" applyBorder="0" applyAlignment="0" applyProtection="0"/>
  </cellStyleXfs>
  <cellXfs count="45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64" fontId="0" fillId="0" borderId="0" xfId="0" applyNumberFormat="1"/>
    <xf numFmtId="0" fontId="6" fillId="0" borderId="0" xfId="0" applyFont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wrapText="1"/>
    </xf>
    <xf numFmtId="0" fontId="8" fillId="4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7" fillId="5" borderId="0" xfId="0" applyFont="1" applyFill="1" applyAlignment="1">
      <alignment wrapText="1"/>
    </xf>
    <xf numFmtId="0" fontId="10" fillId="0" borderId="0" xfId="0" applyFont="1"/>
    <xf numFmtId="165" fontId="13" fillId="0" borderId="0" xfId="0" applyNumberFormat="1" applyFont="1"/>
    <xf numFmtId="0" fontId="1" fillId="5" borderId="0" xfId="0" applyFont="1" applyFill="1" applyAlignment="1">
      <alignment wrapText="1"/>
    </xf>
    <xf numFmtId="165" fontId="10" fillId="0" borderId="0" xfId="0" applyNumberFormat="1" applyFont="1"/>
    <xf numFmtId="166" fontId="10" fillId="0" borderId="0" xfId="0" applyNumberFormat="1" applyFont="1"/>
    <xf numFmtId="0" fontId="0" fillId="0" borderId="0" xfId="0" applyAlignment="1">
      <alignment horizontal="left"/>
    </xf>
    <xf numFmtId="0" fontId="14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3" fillId="0" borderId="9" xfId="0" applyFont="1" applyBorder="1"/>
    <xf numFmtId="0" fontId="16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6" fillId="5" borderId="12" xfId="0" applyFont="1" applyFill="1" applyBorder="1" applyAlignment="1">
      <alignment horizontal="center" vertical="top"/>
    </xf>
    <xf numFmtId="0" fontId="16" fillId="0" borderId="12" xfId="0" applyFont="1" applyBorder="1" applyAlignment="1">
      <alignment horizontal="center" vertical="top"/>
    </xf>
    <xf numFmtId="0" fontId="18" fillId="0" borderId="1" xfId="0" applyFont="1" applyBorder="1" applyAlignment="1">
      <alignment vertical="center" wrapText="1"/>
    </xf>
    <xf numFmtId="0" fontId="6" fillId="0" borderId="12" xfId="0" applyFont="1" applyBorder="1" applyAlignment="1">
      <alignment horizontal="center" vertical="top"/>
    </xf>
    <xf numFmtId="0" fontId="19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6" fillId="5" borderId="12" xfId="0" applyFont="1" applyFill="1" applyBorder="1" applyAlignment="1">
      <alignment horizontal="center" vertical="top"/>
    </xf>
    <xf numFmtId="0" fontId="20" fillId="0" borderId="0" xfId="0" applyFont="1" applyAlignment="1">
      <alignment horizontal="center" wrapText="1"/>
    </xf>
    <xf numFmtId="0" fontId="20" fillId="0" borderId="0" xfId="0" applyFont="1"/>
    <xf numFmtId="0" fontId="19" fillId="0" borderId="12" xfId="0" applyFont="1" applyBorder="1" applyAlignment="1">
      <alignment horizontal="center" vertical="top"/>
    </xf>
    <xf numFmtId="0" fontId="19" fillId="5" borderId="12" xfId="0" applyFont="1" applyFill="1" applyBorder="1" applyAlignment="1">
      <alignment horizontal="center" vertical="top"/>
    </xf>
    <xf numFmtId="0" fontId="3" fillId="0" borderId="0" xfId="0" applyFont="1"/>
    <xf numFmtId="0" fontId="0" fillId="0" borderId="8" xfId="0" applyBorder="1"/>
    <xf numFmtId="0" fontId="3" fillId="0" borderId="8" xfId="0" applyFont="1" applyBorder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 wrapText="1"/>
    </xf>
    <xf numFmtId="0" fontId="3" fillId="0" borderId="11" xfId="0" applyFont="1" applyBorder="1" applyAlignment="1">
      <alignment horizontal="center"/>
    </xf>
    <xf numFmtId="0" fontId="6" fillId="0" borderId="4" xfId="0" applyFont="1" applyBorder="1" applyAlignment="1">
      <alignment horizontal="center" vertical="center" wrapText="1" shrinkToFit="1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25" fillId="0" borderId="0" xfId="0" applyFont="1"/>
    <xf numFmtId="0" fontId="26" fillId="0" borderId="0" xfId="0" applyFont="1" applyAlignment="1">
      <alignment horizontal="left" wrapText="1"/>
    </xf>
    <xf numFmtId="0" fontId="25" fillId="0" borderId="0" xfId="0" applyFont="1" applyAlignment="1">
      <alignment wrapText="1"/>
    </xf>
    <xf numFmtId="0" fontId="24" fillId="0" borderId="0" xfId="0" applyFont="1"/>
    <xf numFmtId="0" fontId="25" fillId="0" borderId="0" xfId="0" applyFont="1" applyAlignment="1">
      <alignment horizontal="right" wrapText="1"/>
    </xf>
    <xf numFmtId="0" fontId="25" fillId="0" borderId="0" xfId="0" applyFont="1" applyAlignment="1">
      <alignment horizontal="center" wrapText="1"/>
    </xf>
    <xf numFmtId="0" fontId="28" fillId="0" borderId="0" xfId="0" applyFont="1"/>
    <xf numFmtId="0" fontId="30" fillId="0" borderId="0" xfId="0" applyFont="1"/>
    <xf numFmtId="0" fontId="0" fillId="0" borderId="19" xfId="0" applyBorder="1"/>
    <xf numFmtId="0" fontId="7" fillId="0" borderId="20" xfId="0" applyFont="1" applyBorder="1" applyAlignment="1">
      <alignment vertical="center" wrapText="1"/>
    </xf>
    <xf numFmtId="44" fontId="32" fillId="0" borderId="2" xfId="0" applyNumberFormat="1" applyFont="1" applyBorder="1"/>
    <xf numFmtId="44" fontId="32" fillId="10" borderId="2" xfId="0" applyNumberFormat="1" applyFont="1" applyFill="1" applyBorder="1"/>
    <xf numFmtId="44" fontId="32" fillId="0" borderId="22" xfId="0" applyNumberFormat="1" applyFont="1" applyBorder="1"/>
    <xf numFmtId="44" fontId="33" fillId="0" borderId="16" xfId="0" applyNumberFormat="1" applyFont="1" applyBorder="1" applyAlignment="1">
      <alignment vertical="top"/>
    </xf>
    <xf numFmtId="44" fontId="4" fillId="0" borderId="23" xfId="0" applyNumberFormat="1" applyFont="1" applyBorder="1" applyAlignment="1">
      <alignment horizontal="justify" vertical="top"/>
    </xf>
    <xf numFmtId="44" fontId="4" fillId="5" borderId="23" xfId="0" applyNumberFormat="1" applyFont="1" applyFill="1" applyBorder="1" applyAlignment="1">
      <alignment horizontal="justify" vertical="top" wrapText="1"/>
    </xf>
    <xf numFmtId="0" fontId="6" fillId="5" borderId="24" xfId="0" applyFont="1" applyFill="1" applyBorder="1" applyAlignment="1">
      <alignment horizontal="center" vertical="top"/>
    </xf>
    <xf numFmtId="0" fontId="17" fillId="5" borderId="23" xfId="0" applyFont="1" applyFill="1" applyBorder="1" applyAlignment="1">
      <alignment vertical="center" wrapText="1"/>
    </xf>
    <xf numFmtId="0" fontId="16" fillId="0" borderId="24" xfId="0" applyFont="1" applyBorder="1" applyAlignment="1">
      <alignment horizontal="center" vertical="top"/>
    </xf>
    <xf numFmtId="0" fontId="18" fillId="5" borderId="23" xfId="0" applyFont="1" applyFill="1" applyBorder="1" applyAlignment="1">
      <alignment vertical="center" wrapText="1"/>
    </xf>
    <xf numFmtId="44" fontId="34" fillId="0" borderId="1" xfId="0" applyNumberFormat="1" applyFont="1" applyBorder="1" applyAlignment="1">
      <alignment horizontal="justify" vertical="top" wrapText="1"/>
    </xf>
    <xf numFmtId="44" fontId="34" fillId="0" borderId="1" xfId="0" applyNumberFormat="1" applyFont="1" applyBorder="1" applyAlignment="1">
      <alignment horizontal="justify" vertical="top"/>
    </xf>
    <xf numFmtId="44" fontId="33" fillId="0" borderId="13" xfId="0" applyNumberFormat="1" applyFont="1" applyBorder="1" applyAlignment="1">
      <alignment horizontal="justify" vertical="top"/>
    </xf>
    <xf numFmtId="44" fontId="34" fillId="5" borderId="1" xfId="0" applyNumberFormat="1" applyFont="1" applyFill="1" applyBorder="1" applyAlignment="1">
      <alignment horizontal="justify" vertical="top" wrapText="1"/>
    </xf>
    <xf numFmtId="44" fontId="34" fillId="5" borderId="1" xfId="0" applyNumberFormat="1" applyFont="1" applyFill="1" applyBorder="1" applyAlignment="1">
      <alignment horizontal="justify" vertical="top"/>
    </xf>
    <xf numFmtId="44" fontId="33" fillId="0" borderId="1" xfId="0" applyNumberFormat="1" applyFont="1" applyBorder="1" applyAlignment="1">
      <alignment horizontal="justify" vertical="top"/>
    </xf>
    <xf numFmtId="44" fontId="34" fillId="0" borderId="1" xfId="0" applyNumberFormat="1" applyFont="1" applyBorder="1" applyAlignment="1">
      <alignment horizontal="center" wrapText="1"/>
    </xf>
    <xf numFmtId="44" fontId="34" fillId="0" borderId="20" xfId="0" applyNumberFormat="1" applyFont="1" applyBorder="1"/>
    <xf numFmtId="44" fontId="0" fillId="0" borderId="0" xfId="0" applyNumberFormat="1"/>
    <xf numFmtId="44" fontId="34" fillId="8" borderId="1" xfId="0" applyNumberFormat="1" applyFont="1" applyFill="1" applyBorder="1" applyAlignment="1">
      <alignment horizontal="justify" vertical="top"/>
    </xf>
    <xf numFmtId="44" fontId="33" fillId="8" borderId="1" xfId="0" applyNumberFormat="1" applyFont="1" applyFill="1" applyBorder="1" applyAlignment="1">
      <alignment horizontal="justify" vertical="top"/>
    </xf>
    <xf numFmtId="44" fontId="34" fillId="8" borderId="1" xfId="0" applyNumberFormat="1" applyFont="1" applyFill="1" applyBorder="1" applyAlignment="1">
      <alignment horizontal="justify" vertical="top" wrapText="1"/>
    </xf>
    <xf numFmtId="44" fontId="34" fillId="8" borderId="1" xfId="0" applyNumberFormat="1" applyFont="1" applyFill="1" applyBorder="1" applyAlignment="1">
      <alignment horizontal="center" wrapText="1"/>
    </xf>
    <xf numFmtId="44" fontId="34" fillId="8" borderId="20" xfId="0" applyNumberFormat="1" applyFont="1" applyFill="1" applyBorder="1"/>
    <xf numFmtId="44" fontId="10" fillId="0" borderId="0" xfId="0" applyNumberFormat="1" applyFont="1"/>
    <xf numFmtId="44" fontId="8" fillId="5" borderId="1" xfId="0" applyNumberFormat="1" applyFont="1" applyFill="1" applyBorder="1"/>
    <xf numFmtId="44" fontId="10" fillId="5" borderId="1" xfId="0" applyNumberFormat="1" applyFont="1" applyFill="1" applyBorder="1"/>
    <xf numFmtId="44" fontId="10" fillId="0" borderId="1" xfId="0" applyNumberFormat="1" applyFont="1" applyBorder="1"/>
    <xf numFmtId="44" fontId="12" fillId="0" borderId="1" xfId="0" applyNumberFormat="1" applyFont="1" applyBorder="1"/>
    <xf numFmtId="44" fontId="9" fillId="0" borderId="1" xfId="0" applyNumberFormat="1" applyFont="1" applyBorder="1"/>
    <xf numFmtId="44" fontId="9" fillId="0" borderId="3" xfId="0" applyNumberFormat="1" applyFont="1" applyBorder="1"/>
    <xf numFmtId="44" fontId="12" fillId="4" borderId="2" xfId="0" applyNumberFormat="1" applyFont="1" applyFill="1" applyBorder="1"/>
    <xf numFmtId="44" fontId="9" fillId="4" borderId="2" xfId="0" applyNumberFormat="1" applyFont="1" applyFill="1" applyBorder="1"/>
    <xf numFmtId="44" fontId="9" fillId="4" borderId="6" xfId="0" applyNumberFormat="1" applyFont="1" applyFill="1" applyBorder="1"/>
    <xf numFmtId="0" fontId="38" fillId="0" borderId="5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/>
    </xf>
    <xf numFmtId="0" fontId="38" fillId="0" borderId="10" xfId="0" applyFont="1" applyBorder="1" applyAlignment="1">
      <alignment horizontal="center" vertical="center" wrapText="1"/>
    </xf>
    <xf numFmtId="0" fontId="38" fillId="0" borderId="29" xfId="0" applyFont="1" applyBorder="1" applyAlignment="1">
      <alignment horizontal="center" vertical="center" wrapText="1"/>
    </xf>
    <xf numFmtId="0" fontId="38" fillId="0" borderId="29" xfId="0" applyFont="1" applyBorder="1" applyAlignment="1">
      <alignment horizontal="center" vertical="center"/>
    </xf>
    <xf numFmtId="0" fontId="38" fillId="0" borderId="27" xfId="0" applyFont="1" applyBorder="1"/>
    <xf numFmtId="0" fontId="38" fillId="0" borderId="10" xfId="0" applyFont="1" applyBorder="1" applyAlignment="1">
      <alignment horizontal="center" vertical="center"/>
    </xf>
    <xf numFmtId="0" fontId="38" fillId="0" borderId="29" xfId="0" applyFont="1" applyBorder="1"/>
    <xf numFmtId="0" fontId="38" fillId="0" borderId="10" xfId="0" applyFont="1" applyBorder="1" applyAlignment="1">
      <alignment horizontal="center" vertical="center" wrapText="1" shrinkToFit="1"/>
    </xf>
    <xf numFmtId="0" fontId="38" fillId="0" borderId="20" xfId="0" applyFont="1" applyBorder="1" applyAlignment="1">
      <alignment horizontal="center" vertical="center" wrapText="1"/>
    </xf>
    <xf numFmtId="0" fontId="38" fillId="0" borderId="20" xfId="0" applyFont="1" applyBorder="1" applyAlignment="1">
      <alignment horizontal="center" vertical="center"/>
    </xf>
    <xf numFmtId="0" fontId="39" fillId="0" borderId="0" xfId="0" applyFont="1"/>
    <xf numFmtId="167" fontId="39" fillId="0" borderId="0" xfId="0" applyNumberFormat="1" applyFont="1"/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wrapText="1"/>
    </xf>
    <xf numFmtId="167" fontId="39" fillId="0" borderId="0" xfId="0" applyNumberFormat="1" applyFont="1" applyAlignment="1">
      <alignment wrapText="1"/>
    </xf>
    <xf numFmtId="0" fontId="39" fillId="0" borderId="0" xfId="0" applyFont="1" applyAlignment="1">
      <alignment horizontal="center" vertical="center" wrapText="1"/>
    </xf>
    <xf numFmtId="0" fontId="39" fillId="7" borderId="24" xfId="0" applyFont="1" applyFill="1" applyBorder="1" applyAlignment="1">
      <alignment wrapText="1"/>
    </xf>
    <xf numFmtId="0" fontId="40" fillId="0" borderId="0" xfId="0" applyFont="1"/>
    <xf numFmtId="168" fontId="38" fillId="0" borderId="23" xfId="0" applyNumberFormat="1" applyFont="1" applyBorder="1" applyAlignment="1">
      <alignment wrapText="1"/>
    </xf>
    <xf numFmtId="167" fontId="39" fillId="2" borderId="23" xfId="0" applyNumberFormat="1" applyFont="1" applyFill="1" applyBorder="1" applyAlignment="1">
      <alignment wrapText="1"/>
    </xf>
    <xf numFmtId="167" fontId="35" fillId="2" borderId="23" xfId="0" applyNumberFormat="1" applyFont="1" applyFill="1" applyBorder="1" applyAlignment="1">
      <alignment horizontal="center"/>
    </xf>
    <xf numFmtId="0" fontId="39" fillId="2" borderId="23" xfId="0" applyFont="1" applyFill="1" applyBorder="1" applyAlignment="1">
      <alignment horizontal="center" vertical="center" wrapText="1"/>
    </xf>
    <xf numFmtId="0" fontId="39" fillId="2" borderId="23" xfId="0" applyFont="1" applyFill="1" applyBorder="1"/>
    <xf numFmtId="0" fontId="39" fillId="2" borderId="24" xfId="0" applyFont="1" applyFill="1" applyBorder="1" applyAlignment="1">
      <alignment wrapText="1"/>
    </xf>
    <xf numFmtId="14" fontId="39" fillId="0" borderId="25" xfId="0" applyNumberFormat="1" applyFont="1" applyBorder="1"/>
    <xf numFmtId="14" fontId="39" fillId="0" borderId="23" xfId="0" applyNumberFormat="1" applyFont="1" applyBorder="1" applyAlignment="1">
      <alignment wrapText="1"/>
    </xf>
    <xf numFmtId="167" fontId="39" fillId="0" borderId="23" xfId="0" applyNumberFormat="1" applyFont="1" applyBorder="1" applyAlignment="1">
      <alignment wrapText="1"/>
    </xf>
    <xf numFmtId="0" fontId="39" fillId="0" borderId="23" xfId="0" applyFont="1" applyBorder="1" applyAlignment="1">
      <alignment horizontal="center" vertical="center" wrapText="1"/>
    </xf>
    <xf numFmtId="0" fontId="39" fillId="0" borderId="23" xfId="0" applyFont="1" applyBorder="1"/>
    <xf numFmtId="0" fontId="39" fillId="0" borderId="23" xfId="0" applyFont="1" applyBorder="1" applyAlignment="1">
      <alignment wrapText="1"/>
    </xf>
    <xf numFmtId="0" fontId="39" fillId="0" borderId="24" xfId="0" applyFont="1" applyBorder="1" applyAlignment="1">
      <alignment wrapText="1"/>
    </xf>
    <xf numFmtId="0" fontId="35" fillId="3" borderId="24" xfId="0" applyFont="1" applyFill="1" applyBorder="1" applyAlignment="1">
      <alignment horizontal="center" vertical="center" wrapText="1"/>
    </xf>
    <xf numFmtId="0" fontId="35" fillId="0" borderId="23" xfId="0" applyFont="1" applyBorder="1" applyAlignment="1">
      <alignment horizontal="center" vertical="center" wrapText="1"/>
    </xf>
    <xf numFmtId="167" fontId="35" fillId="0" borderId="23" xfId="0" applyNumberFormat="1" applyFont="1" applyBorder="1" applyAlignment="1">
      <alignment horizontal="center" vertical="center" wrapText="1"/>
    </xf>
    <xf numFmtId="0" fontId="35" fillId="7" borderId="24" xfId="0" applyFont="1" applyFill="1" applyBorder="1" applyAlignment="1">
      <alignment wrapText="1"/>
    </xf>
    <xf numFmtId="14" fontId="39" fillId="2" borderId="23" xfId="0" applyNumberFormat="1" applyFont="1" applyFill="1" applyBorder="1" applyAlignment="1">
      <alignment wrapText="1"/>
    </xf>
    <xf numFmtId="0" fontId="39" fillId="0" borderId="23" xfId="0" applyFont="1" applyBorder="1" applyAlignment="1">
      <alignment horizontal="left"/>
    </xf>
    <xf numFmtId="168" fontId="39" fillId="0" borderId="23" xfId="0" applyNumberFormat="1" applyFont="1" applyBorder="1" applyAlignment="1">
      <alignment horizontal="center" vertical="center" wrapText="1"/>
    </xf>
    <xf numFmtId="168" fontId="38" fillId="0" borderId="23" xfId="0" applyNumberFormat="1" applyFont="1" applyBorder="1"/>
    <xf numFmtId="0" fontId="39" fillId="0" borderId="23" xfId="0" applyFont="1" applyBorder="1" applyAlignment="1">
      <alignment horizontal="left" vertical="top" wrapText="1"/>
    </xf>
    <xf numFmtId="0" fontId="38" fillId="2" borderId="23" xfId="0" applyFont="1" applyFill="1" applyBorder="1" applyAlignment="1">
      <alignment wrapText="1"/>
    </xf>
    <xf numFmtId="0" fontId="38" fillId="2" borderId="0" xfId="0" applyFont="1" applyFill="1"/>
    <xf numFmtId="44" fontId="39" fillId="0" borderId="23" xfId="0" applyNumberFormat="1" applyFont="1" applyBorder="1" applyAlignment="1">
      <alignment wrapText="1"/>
    </xf>
    <xf numFmtId="168" fontId="39" fillId="0" borderId="23" xfId="0" applyNumberFormat="1" applyFont="1" applyBorder="1" applyAlignment="1">
      <alignment wrapText="1"/>
    </xf>
    <xf numFmtId="0" fontId="39" fillId="0" borderId="23" xfId="0" applyFont="1" applyBorder="1" applyAlignment="1">
      <alignment horizontal="center" wrapText="1"/>
    </xf>
    <xf numFmtId="0" fontId="35" fillId="0" borderId="23" xfId="0" applyFont="1" applyBorder="1" applyAlignment="1">
      <alignment wrapText="1"/>
    </xf>
    <xf numFmtId="0" fontId="42" fillId="7" borderId="24" xfId="0" applyFont="1" applyFill="1" applyBorder="1" applyAlignment="1">
      <alignment wrapText="1"/>
    </xf>
    <xf numFmtId="0" fontId="39" fillId="0" borderId="15" xfId="0" applyFont="1" applyBorder="1"/>
    <xf numFmtId="44" fontId="39" fillId="0" borderId="23" xfId="0" applyNumberFormat="1" applyFont="1" applyBorder="1"/>
    <xf numFmtId="44" fontId="43" fillId="0" borderId="23" xfId="0" applyNumberFormat="1" applyFont="1" applyBorder="1"/>
    <xf numFmtId="0" fontId="35" fillId="0" borderId="23" xfId="0" applyFont="1" applyBorder="1" applyAlignment="1">
      <alignment horizontal="right"/>
    </xf>
    <xf numFmtId="0" fontId="25" fillId="0" borderId="10" xfId="0" applyFont="1" applyBorder="1" applyAlignment="1">
      <alignment horizontal="center" vertical="center" wrapText="1"/>
    </xf>
    <xf numFmtId="167" fontId="25" fillId="0" borderId="10" xfId="0" applyNumberFormat="1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39" fillId="0" borderId="0" xfId="0" applyFont="1" applyAlignment="1">
      <alignment horizontal="justify"/>
    </xf>
    <xf numFmtId="0" fontId="38" fillId="0" borderId="0" xfId="0" applyFont="1"/>
    <xf numFmtId="167" fontId="38" fillId="0" borderId="0" xfId="0" applyNumberFormat="1" applyFont="1"/>
    <xf numFmtId="0" fontId="38" fillId="0" borderId="0" xfId="0" applyFont="1" applyAlignment="1">
      <alignment horizontal="center" vertical="center"/>
    </xf>
    <xf numFmtId="167" fontId="38" fillId="0" borderId="0" xfId="0" applyNumberFormat="1" applyFont="1" applyAlignment="1">
      <alignment wrapText="1"/>
    </xf>
    <xf numFmtId="0" fontId="38" fillId="0" borderId="0" xfId="0" applyFont="1" applyAlignment="1">
      <alignment horizontal="left"/>
    </xf>
    <xf numFmtId="167" fontId="35" fillId="0" borderId="23" xfId="0" applyNumberFormat="1" applyFont="1" applyBorder="1" applyAlignment="1">
      <alignment horizontal="center"/>
    </xf>
    <xf numFmtId="167" fontId="39" fillId="0" borderId="23" xfId="0" applyNumberFormat="1" applyFont="1" applyBorder="1" applyAlignment="1">
      <alignment horizontal="center"/>
    </xf>
    <xf numFmtId="167" fontId="35" fillId="2" borderId="23" xfId="0" applyNumberFormat="1" applyFont="1" applyFill="1" applyBorder="1" applyAlignment="1">
      <alignment wrapText="1"/>
    </xf>
    <xf numFmtId="167" fontId="35" fillId="0" borderId="23" xfId="0" applyNumberFormat="1" applyFont="1" applyBorder="1" applyAlignment="1">
      <alignment wrapText="1"/>
    </xf>
    <xf numFmtId="44" fontId="35" fillId="2" borderId="23" xfId="0" applyNumberFormat="1" applyFont="1" applyFill="1" applyBorder="1" applyAlignment="1">
      <alignment horizontal="center"/>
    </xf>
    <xf numFmtId="44" fontId="35" fillId="2" borderId="4" xfId="0" applyNumberFormat="1" applyFont="1" applyFill="1" applyBorder="1" applyAlignment="1">
      <alignment wrapText="1"/>
    </xf>
    <xf numFmtId="0" fontId="10" fillId="0" borderId="23" xfId="0" applyFont="1" applyBorder="1"/>
    <xf numFmtId="0" fontId="36" fillId="0" borderId="23" xfId="0" applyFont="1" applyBorder="1" applyAlignment="1">
      <alignment horizontal="center" wrapText="1"/>
    </xf>
    <xf numFmtId="44" fontId="36" fillId="0" borderId="23" xfId="0" applyNumberFormat="1" applyFont="1" applyBorder="1" applyAlignment="1">
      <alignment horizontal="center" wrapText="1"/>
    </xf>
    <xf numFmtId="168" fontId="40" fillId="0" borderId="23" xfId="0" applyNumberFormat="1" applyFont="1" applyBorder="1" applyAlignment="1">
      <alignment wrapText="1"/>
    </xf>
    <xf numFmtId="0" fontId="38" fillId="0" borderId="23" xfId="0" applyFont="1" applyBorder="1" applyAlignment="1">
      <alignment horizontal="center" wrapText="1"/>
    </xf>
    <xf numFmtId="44" fontId="38" fillId="0" borderId="23" xfId="0" applyNumberFormat="1" applyFont="1" applyBorder="1" applyAlignment="1">
      <alignment horizontal="center" wrapText="1"/>
    </xf>
    <xf numFmtId="44" fontId="21" fillId="0" borderId="23" xfId="0" applyNumberFormat="1" applyFont="1" applyBorder="1" applyAlignment="1">
      <alignment wrapText="1"/>
    </xf>
    <xf numFmtId="167" fontId="46" fillId="0" borderId="23" xfId="0" applyNumberFormat="1" applyFont="1" applyBorder="1" applyAlignment="1">
      <alignment wrapText="1"/>
    </xf>
    <xf numFmtId="167" fontId="47" fillId="2" borderId="23" xfId="0" applyNumberFormat="1" applyFont="1" applyFill="1" applyBorder="1" applyAlignment="1">
      <alignment wrapText="1"/>
    </xf>
    <xf numFmtId="0" fontId="10" fillId="8" borderId="23" xfId="0" applyFont="1" applyFill="1" applyBorder="1"/>
    <xf numFmtId="0" fontId="48" fillId="4" borderId="4" xfId="0" applyFont="1" applyFill="1" applyBorder="1" applyAlignment="1">
      <alignment horizontal="center"/>
    </xf>
    <xf numFmtId="44" fontId="1" fillId="4" borderId="4" xfId="0" applyNumberFormat="1" applyFont="1" applyFill="1" applyBorder="1"/>
    <xf numFmtId="44" fontId="50" fillId="4" borderId="7" xfId="0" applyNumberFormat="1" applyFont="1" applyFill="1" applyBorder="1"/>
    <xf numFmtId="44" fontId="32" fillId="5" borderId="1" xfId="0" applyNumberFormat="1" applyFont="1" applyFill="1" applyBorder="1"/>
    <xf numFmtId="44" fontId="32" fillId="0" borderId="1" xfId="0" applyNumberFormat="1" applyFont="1" applyBorder="1"/>
    <xf numFmtId="44" fontId="51" fillId="5" borderId="1" xfId="0" applyNumberFormat="1" applyFont="1" applyFill="1" applyBorder="1"/>
    <xf numFmtId="44" fontId="51" fillId="0" borderId="1" xfId="0" applyNumberFormat="1" applyFont="1" applyBorder="1"/>
    <xf numFmtId="44" fontId="51" fillId="4" borderId="1" xfId="0" applyNumberFormat="1" applyFont="1" applyFill="1" applyBorder="1"/>
    <xf numFmtId="44" fontId="51" fillId="4" borderId="3" xfId="0" applyNumberFormat="1" applyFont="1" applyFill="1" applyBorder="1"/>
    <xf numFmtId="44" fontId="51" fillId="0" borderId="3" xfId="0" applyNumberFormat="1" applyFont="1" applyBorder="1"/>
    <xf numFmtId="0" fontId="7" fillId="0" borderId="9" xfId="0" applyFont="1" applyBorder="1"/>
    <xf numFmtId="0" fontId="6" fillId="0" borderId="10" xfId="0" applyFont="1" applyBorder="1" applyAlignment="1">
      <alignment horizont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7" fillId="0" borderId="24" xfId="0" applyFont="1" applyBorder="1"/>
    <xf numFmtId="0" fontId="8" fillId="0" borderId="16" xfId="0" applyFont="1" applyBorder="1" applyAlignment="1">
      <alignment horizontal="center"/>
    </xf>
    <xf numFmtId="0" fontId="7" fillId="4" borderId="24" xfId="0" applyFont="1" applyFill="1" applyBorder="1"/>
    <xf numFmtId="0" fontId="7" fillId="0" borderId="24" xfId="0" applyFont="1" applyBorder="1" applyAlignment="1">
      <alignment horizontal="left" wrapText="1"/>
    </xf>
    <xf numFmtId="44" fontId="1" fillId="0" borderId="25" xfId="0" applyNumberFormat="1" applyFont="1" applyBorder="1"/>
    <xf numFmtId="0" fontId="11" fillId="5" borderId="24" xfId="0" applyFont="1" applyFill="1" applyBorder="1" applyAlignment="1">
      <alignment wrapText="1"/>
    </xf>
    <xf numFmtId="44" fontId="32" fillId="0" borderId="0" xfId="0" applyNumberFormat="1" applyFont="1"/>
    <xf numFmtId="44" fontId="1" fillId="0" borderId="16" xfId="0" applyNumberFormat="1" applyFont="1" applyBorder="1"/>
    <xf numFmtId="0" fontId="7" fillId="4" borderId="24" xfId="0" applyFont="1" applyFill="1" applyBorder="1" applyAlignment="1">
      <alignment wrapText="1"/>
    </xf>
    <xf numFmtId="0" fontId="7" fillId="0" borderId="24" xfId="0" applyFont="1" applyBorder="1" applyAlignment="1">
      <alignment wrapText="1"/>
    </xf>
    <xf numFmtId="44" fontId="49" fillId="0" borderId="40" xfId="0" applyNumberFormat="1" applyFont="1" applyBorder="1"/>
    <xf numFmtId="44" fontId="32" fillId="0" borderId="41" xfId="0" applyNumberFormat="1" applyFont="1" applyBorder="1"/>
    <xf numFmtId="0" fontId="11" fillId="0" borderId="24" xfId="0" applyFont="1" applyBorder="1"/>
    <xf numFmtId="0" fontId="11" fillId="5" borderId="24" xfId="0" applyFont="1" applyFill="1" applyBorder="1"/>
    <xf numFmtId="0" fontId="11" fillId="5" borderId="24" xfId="0" applyFont="1" applyFill="1" applyBorder="1" applyAlignment="1">
      <alignment horizontal="justify" vertical="center" wrapText="1"/>
    </xf>
    <xf numFmtId="0" fontId="7" fillId="4" borderId="36" xfId="0" applyFont="1" applyFill="1" applyBorder="1"/>
    <xf numFmtId="0" fontId="7" fillId="5" borderId="42" xfId="0" applyFont="1" applyFill="1" applyBorder="1" applyAlignment="1">
      <alignment wrapText="1"/>
    </xf>
    <xf numFmtId="44" fontId="10" fillId="0" borderId="43" xfId="0" applyNumberFormat="1" applyFont="1" applyBorder="1"/>
    <xf numFmtId="44" fontId="10" fillId="0" borderId="44" xfId="0" applyNumberFormat="1" applyFont="1" applyBorder="1"/>
    <xf numFmtId="44" fontId="1" fillId="0" borderId="45" xfId="0" applyNumberFormat="1" applyFont="1" applyBorder="1"/>
    <xf numFmtId="44" fontId="1" fillId="0" borderId="25" xfId="0" applyNumberFormat="1" applyFont="1" applyBorder="1" applyAlignment="1">
      <alignment horizontal="right" vertical="top"/>
    </xf>
    <xf numFmtId="44" fontId="25" fillId="0" borderId="21" xfId="0" applyNumberFormat="1" applyFont="1" applyBorder="1"/>
    <xf numFmtId="0" fontId="19" fillId="0" borderId="1" xfId="0" applyFont="1" applyBorder="1" applyAlignment="1">
      <alignment horizontal="justify" vertical="center" wrapText="1"/>
    </xf>
    <xf numFmtId="167" fontId="38" fillId="0" borderId="0" xfId="0" applyNumberFormat="1" applyFont="1" applyAlignment="1">
      <alignment horizontal="center" vertical="center"/>
    </xf>
    <xf numFmtId="167" fontId="39" fillId="0" borderId="0" xfId="0" applyNumberFormat="1" applyFont="1" applyAlignment="1">
      <alignment horizontal="center" vertical="center"/>
    </xf>
    <xf numFmtId="167" fontId="39" fillId="0" borderId="23" xfId="0" applyNumberFormat="1" applyFont="1" applyBorder="1" applyAlignment="1">
      <alignment horizontal="center" vertical="center" wrapText="1"/>
    </xf>
    <xf numFmtId="167" fontId="39" fillId="2" borderId="23" xfId="0" applyNumberFormat="1" applyFont="1" applyFill="1" applyBorder="1" applyAlignment="1">
      <alignment horizontal="center" vertical="center" wrapText="1"/>
    </xf>
    <xf numFmtId="167" fontId="39" fillId="0" borderId="23" xfId="0" applyNumberFormat="1" applyFont="1" applyBorder="1" applyAlignment="1">
      <alignment horizontal="center" vertical="center"/>
    </xf>
    <xf numFmtId="0" fontId="38" fillId="2" borderId="23" xfId="0" applyFont="1" applyFill="1" applyBorder="1" applyAlignment="1">
      <alignment horizontal="center" vertical="center" wrapText="1"/>
    </xf>
    <xf numFmtId="168" fontId="41" fillId="0" borderId="23" xfId="0" applyNumberFormat="1" applyFont="1" applyBorder="1" applyAlignment="1">
      <alignment horizontal="center" vertical="center" wrapText="1"/>
    </xf>
    <xf numFmtId="0" fontId="40" fillId="0" borderId="23" xfId="0" applyFont="1" applyBorder="1" applyAlignment="1">
      <alignment horizontal="center" vertical="center"/>
    </xf>
    <xf numFmtId="0" fontId="36" fillId="0" borderId="23" xfId="0" applyFont="1" applyBorder="1" applyAlignment="1">
      <alignment horizontal="center" vertical="center" wrapText="1"/>
    </xf>
    <xf numFmtId="167" fontId="39" fillId="0" borderId="0" xfId="0" applyNumberFormat="1" applyFont="1" applyAlignment="1">
      <alignment horizontal="center" vertical="center" wrapText="1"/>
    </xf>
    <xf numFmtId="0" fontId="53" fillId="0" borderId="0" xfId="0" applyFont="1"/>
    <xf numFmtId="0" fontId="52" fillId="0" borderId="0" xfId="0" applyFont="1"/>
    <xf numFmtId="0" fontId="23" fillId="0" borderId="0" xfId="0" applyFont="1"/>
    <xf numFmtId="0" fontId="5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38" fillId="0" borderId="47" xfId="0" applyFont="1" applyBorder="1" applyAlignment="1">
      <alignment horizontal="center" vertical="center" wrapText="1"/>
    </xf>
    <xf numFmtId="0" fontId="38" fillId="0" borderId="48" xfId="0" applyFont="1" applyBorder="1" applyAlignment="1">
      <alignment horizontal="center" vertical="center"/>
    </xf>
    <xf numFmtId="0" fontId="38" fillId="0" borderId="47" xfId="0" applyFont="1" applyBorder="1" applyAlignment="1">
      <alignment horizontal="center" vertical="center"/>
    </xf>
    <xf numFmtId="0" fontId="38" fillId="0" borderId="49" xfId="0" applyFont="1" applyBorder="1" applyAlignment="1">
      <alignment horizontal="center" vertical="center"/>
    </xf>
    <xf numFmtId="0" fontId="38" fillId="0" borderId="39" xfId="0" applyFont="1" applyBorder="1" applyAlignment="1">
      <alignment horizontal="center" vertical="center"/>
    </xf>
    <xf numFmtId="0" fontId="0" fillId="0" borderId="49" xfId="0" applyBorder="1"/>
    <xf numFmtId="0" fontId="23" fillId="0" borderId="51" xfId="0" applyFont="1" applyBorder="1" applyAlignment="1">
      <alignment horizontal="center"/>
    </xf>
    <xf numFmtId="0" fontId="35" fillId="0" borderId="34" xfId="0" applyFont="1" applyBorder="1" applyAlignment="1">
      <alignment horizontal="center" vertical="center" wrapText="1"/>
    </xf>
    <xf numFmtId="14" fontId="39" fillId="0" borderId="0" xfId="0" applyNumberFormat="1" applyFont="1"/>
    <xf numFmtId="14" fontId="39" fillId="0" borderId="46" xfId="0" applyNumberFormat="1" applyFont="1" applyBorder="1" applyAlignment="1">
      <alignment horizontal="center" vertical="center"/>
    </xf>
    <xf numFmtId="0" fontId="39" fillId="0" borderId="46" xfId="0" applyFont="1" applyBorder="1" applyAlignment="1">
      <alignment horizontal="center" vertical="center" wrapText="1"/>
    </xf>
    <xf numFmtId="0" fontId="39" fillId="0" borderId="46" xfId="0" applyFont="1" applyBorder="1" applyAlignment="1">
      <alignment horizontal="center" vertical="center"/>
    </xf>
    <xf numFmtId="14" fontId="43" fillId="0" borderId="46" xfId="0" applyNumberFormat="1" applyFont="1" applyBorder="1" applyAlignment="1">
      <alignment horizontal="center" vertical="center" wrapText="1"/>
    </xf>
    <xf numFmtId="0" fontId="43" fillId="0" borderId="46" xfId="0" applyFont="1" applyBorder="1" applyAlignment="1">
      <alignment horizontal="center" vertical="center" wrapText="1"/>
    </xf>
    <xf numFmtId="0" fontId="58" fillId="0" borderId="0" xfId="0" applyFont="1" applyAlignment="1">
      <alignment vertical="center"/>
    </xf>
    <xf numFmtId="14" fontId="43" fillId="0" borderId="18" xfId="0" applyNumberFormat="1" applyFont="1" applyBorder="1" applyAlignment="1">
      <alignment vertical="center" wrapText="1"/>
    </xf>
    <xf numFmtId="14" fontId="43" fillId="0" borderId="18" xfId="0" applyNumberFormat="1" applyFont="1" applyBorder="1" applyAlignment="1">
      <alignment horizontal="center" vertical="center" wrapText="1"/>
    </xf>
    <xf numFmtId="0" fontId="43" fillId="0" borderId="18" xfId="0" applyFont="1" applyBorder="1" applyAlignment="1">
      <alignment horizontal="center" vertical="center" wrapText="1"/>
    </xf>
    <xf numFmtId="14" fontId="39" fillId="0" borderId="46" xfId="0" applyNumberFormat="1" applyFont="1" applyBorder="1" applyAlignment="1">
      <alignment horizontal="center" vertical="center" wrapText="1"/>
    </xf>
    <xf numFmtId="14" fontId="35" fillId="12" borderId="46" xfId="0" applyNumberFormat="1" applyFont="1" applyFill="1" applyBorder="1" applyAlignment="1">
      <alignment horizontal="center" vertical="center" wrapText="1" shrinkToFit="1"/>
    </xf>
    <xf numFmtId="14" fontId="35" fillId="12" borderId="46" xfId="0" applyNumberFormat="1" applyFont="1" applyFill="1" applyBorder="1" applyAlignment="1">
      <alignment horizontal="center" vertical="center" wrapText="1"/>
    </xf>
    <xf numFmtId="0" fontId="39" fillId="0" borderId="0" xfId="0" applyFont="1" applyAlignment="1">
      <alignment wrapText="1" shrinkToFit="1"/>
    </xf>
    <xf numFmtId="0" fontId="35" fillId="0" borderId="0" xfId="0" applyFont="1" applyAlignment="1">
      <alignment horizontal="left"/>
    </xf>
    <xf numFmtId="14" fontId="35" fillId="0" borderId="0" xfId="0" applyNumberFormat="1" applyFont="1" applyAlignment="1">
      <alignment horizontal="left" wrapText="1"/>
    </xf>
    <xf numFmtId="0" fontId="39" fillId="0" borderId="0" xfId="0" applyFont="1" applyAlignment="1">
      <alignment horizontal="left" wrapText="1"/>
    </xf>
    <xf numFmtId="0" fontId="39" fillId="0" borderId="46" xfId="0" applyFont="1" applyBorder="1" applyAlignment="1">
      <alignment wrapText="1"/>
    </xf>
    <xf numFmtId="0" fontId="39" fillId="0" borderId="46" xfId="0" applyFont="1" applyBorder="1" applyAlignment="1">
      <alignment horizontal="center" wrapText="1"/>
    </xf>
    <xf numFmtId="168" fontId="46" fillId="0" borderId="46" xfId="0" applyNumberFormat="1" applyFont="1" applyBorder="1" applyAlignment="1">
      <alignment wrapText="1"/>
    </xf>
    <xf numFmtId="44" fontId="46" fillId="0" borderId="23" xfId="0" applyNumberFormat="1" applyFont="1" applyBorder="1" applyAlignment="1">
      <alignment wrapText="1"/>
    </xf>
    <xf numFmtId="0" fontId="39" fillId="0" borderId="46" xfId="0" applyFont="1" applyBorder="1"/>
    <xf numFmtId="168" fontId="39" fillId="0" borderId="46" xfId="0" applyNumberFormat="1" applyFont="1" applyBorder="1" applyAlignment="1">
      <alignment horizontal="center" vertical="center" wrapText="1"/>
    </xf>
    <xf numFmtId="167" fontId="39" fillId="0" borderId="46" xfId="0" applyNumberFormat="1" applyFont="1" applyBorder="1" applyAlignment="1">
      <alignment wrapText="1"/>
    </xf>
    <xf numFmtId="0" fontId="39" fillId="0" borderId="46" xfId="0" applyFont="1" applyBorder="1" applyAlignment="1">
      <alignment horizontal="center" vertical="center" wrapText="1"/>
    </xf>
    <xf numFmtId="167" fontId="39" fillId="0" borderId="46" xfId="0" applyNumberFormat="1" applyFont="1" applyBorder="1" applyAlignment="1">
      <alignment horizontal="center" vertical="center" wrapText="1"/>
    </xf>
    <xf numFmtId="14" fontId="39" fillId="0" borderId="46" xfId="0" applyNumberFormat="1" applyFont="1" applyBorder="1" applyAlignment="1">
      <alignment wrapText="1"/>
    </xf>
    <xf numFmtId="44" fontId="39" fillId="0" borderId="46" xfId="0" applyNumberFormat="1" applyFont="1" applyBorder="1"/>
    <xf numFmtId="0" fontId="42" fillId="15" borderId="24" xfId="0" applyFont="1" applyFill="1" applyBorder="1" applyAlignment="1">
      <alignment wrapText="1"/>
    </xf>
    <xf numFmtId="0" fontId="35" fillId="15" borderId="46" xfId="0" applyFont="1" applyFill="1" applyBorder="1" applyAlignment="1">
      <alignment horizontal="right"/>
    </xf>
    <xf numFmtId="0" fontId="61" fillId="7" borderId="57" xfId="3" applyFont="1" applyFill="1" applyBorder="1" applyAlignment="1">
      <alignment wrapText="1"/>
    </xf>
    <xf numFmtId="0" fontId="62" fillId="0" borderId="58" xfId="3" applyFont="1" applyBorder="1" applyAlignment="1">
      <alignment horizontal="center" vertical="center" wrapText="1"/>
    </xf>
    <xf numFmtId="0" fontId="63" fillId="0" borderId="46" xfId="3" applyFont="1" applyBorder="1" applyAlignment="1">
      <alignment horizontal="center" vertical="center" wrapText="1"/>
    </xf>
    <xf numFmtId="167" fontId="63" fillId="0" borderId="46" xfId="3" applyNumberFormat="1" applyFont="1" applyBorder="1" applyAlignment="1">
      <alignment horizontal="right" vertical="center" wrapText="1"/>
    </xf>
    <xf numFmtId="0" fontId="61" fillId="3" borderId="57" xfId="3" applyFont="1" applyFill="1" applyBorder="1" applyAlignment="1">
      <alignment horizontal="center" vertical="center" wrapText="1"/>
    </xf>
    <xf numFmtId="0" fontId="65" fillId="0" borderId="46" xfId="3" applyFont="1" applyBorder="1"/>
    <xf numFmtId="0" fontId="64" fillId="0" borderId="46" xfId="3" applyFont="1" applyBorder="1" applyAlignment="1">
      <alignment horizontal="center" vertical="center" wrapText="1"/>
    </xf>
    <xf numFmtId="167" fontId="64" fillId="0" borderId="46" xfId="3" applyNumberFormat="1" applyFont="1" applyBorder="1" applyAlignment="1">
      <alignment horizontal="right" wrapText="1"/>
    </xf>
    <xf numFmtId="0" fontId="68" fillId="0" borderId="57" xfId="3" applyFont="1" applyBorder="1" applyAlignment="1">
      <alignment horizontal="center" vertical="center" wrapText="1"/>
    </xf>
    <xf numFmtId="0" fontId="69" fillId="2" borderId="57" xfId="3" applyFont="1" applyFill="1" applyBorder="1" applyAlignment="1">
      <alignment wrapText="1"/>
    </xf>
    <xf numFmtId="0" fontId="65" fillId="2" borderId="0" xfId="3" applyFont="1" applyFill="1"/>
    <xf numFmtId="0" fontId="65" fillId="2" borderId="59" xfId="3" applyFont="1" applyFill="1" applyBorder="1" applyAlignment="1">
      <alignment horizontal="center" vertical="center" wrapText="1"/>
    </xf>
    <xf numFmtId="167" fontId="63" fillId="2" borderId="59" xfId="3" applyNumberFormat="1" applyFont="1" applyFill="1" applyBorder="1" applyAlignment="1">
      <alignment horizontal="right"/>
    </xf>
    <xf numFmtId="0" fontId="66" fillId="0" borderId="0" xfId="3" applyFont="1" applyBorder="1" applyAlignment="1">
      <alignment horizontal="right"/>
    </xf>
    <xf numFmtId="14" fontId="65" fillId="0" borderId="0" xfId="3" applyNumberFormat="1" applyFont="1" applyBorder="1" applyAlignment="1">
      <alignment horizontal="center" wrapText="1"/>
    </xf>
    <xf numFmtId="0" fontId="61" fillId="0" borderId="60" xfId="3" applyFont="1" applyBorder="1" applyAlignment="1">
      <alignment horizontal="right" vertical="center" wrapText="1"/>
    </xf>
    <xf numFmtId="0" fontId="67" fillId="0" borderId="60" xfId="3" applyFont="1" applyBorder="1" applyAlignment="1">
      <alignment horizontal="right" wrapText="1"/>
    </xf>
    <xf numFmtId="0" fontId="65" fillId="0" borderId="59" xfId="3" applyFont="1" applyBorder="1"/>
    <xf numFmtId="0" fontId="61" fillId="14" borderId="57" xfId="3" applyFont="1" applyFill="1" applyBorder="1" applyAlignment="1">
      <alignment horizontal="center" vertical="center" wrapText="1"/>
    </xf>
    <xf numFmtId="0" fontId="65" fillId="0" borderId="64" xfId="3" applyFont="1" applyBorder="1" applyAlignment="1">
      <alignment horizontal="center" wrapText="1"/>
    </xf>
    <xf numFmtId="167" fontId="65" fillId="0" borderId="64" xfId="3" applyNumberFormat="1" applyFont="1" applyBorder="1" applyAlignment="1">
      <alignment wrapText="1"/>
    </xf>
    <xf numFmtId="167" fontId="65" fillId="0" borderId="65" xfId="3" applyNumberFormat="1" applyFont="1" applyBorder="1" applyAlignment="1">
      <alignment wrapText="1"/>
    </xf>
    <xf numFmtId="0" fontId="64" fillId="0" borderId="59" xfId="3" applyFont="1" applyBorder="1" applyAlignment="1">
      <alignment horizontal="center" vertical="center" wrapText="1"/>
    </xf>
    <xf numFmtId="167" fontId="64" fillId="0" borderId="59" xfId="3" applyNumberFormat="1" applyFont="1" applyBorder="1" applyAlignment="1">
      <alignment horizontal="right" wrapText="1"/>
    </xf>
    <xf numFmtId="0" fontId="67" fillId="0" borderId="59" xfId="3" applyFont="1" applyBorder="1" applyAlignment="1">
      <alignment horizontal="right" wrapText="1"/>
    </xf>
    <xf numFmtId="167" fontId="69" fillId="2" borderId="61" xfId="3" applyNumberFormat="1" applyFont="1" applyFill="1" applyBorder="1" applyAlignment="1">
      <alignment horizontal="right" wrapText="1"/>
    </xf>
    <xf numFmtId="0" fontId="39" fillId="0" borderId="59" xfId="0" applyFont="1" applyBorder="1"/>
    <xf numFmtId="0" fontId="39" fillId="0" borderId="59" xfId="0" applyFont="1" applyBorder="1" applyAlignment="1">
      <alignment horizontal="center" vertical="center" wrapText="1"/>
    </xf>
    <xf numFmtId="167" fontId="39" fillId="0" borderId="59" xfId="0" applyNumberFormat="1" applyFont="1" applyBorder="1" applyAlignment="1">
      <alignment horizontal="center"/>
    </xf>
    <xf numFmtId="167" fontId="39" fillId="0" borderId="59" xfId="0" applyNumberFormat="1" applyFont="1" applyBorder="1" applyAlignment="1">
      <alignment wrapText="1"/>
    </xf>
    <xf numFmtId="14" fontId="39" fillId="0" borderId="59" xfId="0" applyNumberFormat="1" applyFont="1" applyBorder="1" applyAlignment="1">
      <alignment wrapText="1"/>
    </xf>
    <xf numFmtId="0" fontId="39" fillId="0" borderId="59" xfId="0" applyFont="1" applyBorder="1" applyAlignment="1">
      <alignment wrapText="1"/>
    </xf>
    <xf numFmtId="0" fontId="39" fillId="0" borderId="59" xfId="0" applyFont="1" applyBorder="1" applyAlignment="1">
      <alignment horizontal="center" wrapText="1"/>
    </xf>
    <xf numFmtId="168" fontId="39" fillId="0" borderId="59" xfId="0" applyNumberFormat="1" applyFont="1" applyBorder="1" applyAlignment="1">
      <alignment wrapText="1"/>
    </xf>
    <xf numFmtId="44" fontId="39" fillId="0" borderId="59" xfId="0" applyNumberFormat="1" applyFont="1" applyBorder="1" applyAlignment="1">
      <alignment wrapText="1"/>
    </xf>
    <xf numFmtId="14" fontId="38" fillId="0" borderId="0" xfId="0" applyNumberFormat="1" applyFont="1" applyAlignment="1">
      <alignment horizontal="left"/>
    </xf>
    <xf numFmtId="14" fontId="38" fillId="0" borderId="0" xfId="0" applyNumberFormat="1" applyFont="1" applyAlignment="1">
      <alignment wrapText="1"/>
    </xf>
    <xf numFmtId="14" fontId="38" fillId="0" borderId="0" xfId="0" applyNumberFormat="1" applyFont="1"/>
    <xf numFmtId="14" fontId="25" fillId="0" borderId="10" xfId="0" applyNumberFormat="1" applyFont="1" applyBorder="1" applyAlignment="1">
      <alignment horizontal="center" vertical="center" wrapText="1"/>
    </xf>
    <xf numFmtId="14" fontId="35" fillId="0" borderId="23" xfId="0" applyNumberFormat="1" applyFont="1" applyBorder="1" applyAlignment="1">
      <alignment horizontal="center" vertical="center" wrapText="1"/>
    </xf>
    <xf numFmtId="14" fontId="35" fillId="15" borderId="62" xfId="0" applyNumberFormat="1" applyFont="1" applyFill="1" applyBorder="1" applyAlignment="1">
      <alignment wrapText="1"/>
    </xf>
    <xf numFmtId="14" fontId="64" fillId="0" borderId="59" xfId="3" applyNumberFormat="1" applyFont="1" applyBorder="1" applyAlignment="1">
      <alignment horizontal="right" vertical="center" wrapText="1"/>
    </xf>
    <xf numFmtId="14" fontId="64" fillId="0" borderId="59" xfId="3" applyNumberFormat="1" applyFont="1" applyBorder="1" applyAlignment="1">
      <alignment horizontal="right" wrapText="1"/>
    </xf>
    <xf numFmtId="14" fontId="35" fillId="15" borderId="46" xfId="0" applyNumberFormat="1" applyFont="1" applyFill="1" applyBorder="1" applyAlignment="1">
      <alignment wrapText="1"/>
    </xf>
    <xf numFmtId="14" fontId="38" fillId="2" borderId="23" xfId="0" applyNumberFormat="1" applyFont="1" applyFill="1" applyBorder="1" applyAlignment="1">
      <alignment wrapText="1"/>
    </xf>
    <xf numFmtId="14" fontId="38" fillId="0" borderId="23" xfId="0" applyNumberFormat="1" applyFont="1" applyBorder="1" applyAlignment="1">
      <alignment wrapText="1"/>
    </xf>
    <xf numFmtId="14" fontId="39" fillId="0" borderId="0" xfId="0" applyNumberFormat="1" applyFont="1" applyAlignment="1">
      <alignment wrapText="1"/>
    </xf>
    <xf numFmtId="169" fontId="35" fillId="7" borderId="23" xfId="0" applyNumberFormat="1" applyFont="1" applyFill="1" applyBorder="1" applyAlignment="1">
      <alignment wrapText="1"/>
    </xf>
    <xf numFmtId="169" fontId="39" fillId="0" borderId="23" xfId="0" applyNumberFormat="1" applyFont="1" applyBorder="1" applyAlignment="1">
      <alignment wrapText="1"/>
    </xf>
    <xf numFmtId="169" fontId="39" fillId="6" borderId="23" xfId="0" applyNumberFormat="1" applyFont="1" applyFill="1" applyBorder="1" applyAlignment="1">
      <alignment wrapText="1"/>
    </xf>
    <xf numFmtId="169" fontId="0" fillId="11" borderId="23" xfId="0" applyNumberFormat="1" applyFill="1" applyBorder="1" applyAlignment="1">
      <alignment wrapText="1"/>
    </xf>
    <xf numFmtId="169" fontId="39" fillId="3" borderId="31" xfId="0" applyNumberFormat="1" applyFont="1" applyFill="1" applyBorder="1" applyAlignment="1">
      <alignment wrapText="1"/>
    </xf>
    <xf numFmtId="44" fontId="72" fillId="0" borderId="1" xfId="0" applyNumberFormat="1" applyFont="1" applyBorder="1" applyAlignment="1">
      <alignment horizontal="justify" vertical="top" wrapText="1"/>
    </xf>
    <xf numFmtId="44" fontId="72" fillId="0" borderId="1" xfId="0" applyNumberFormat="1" applyFont="1" applyBorder="1" applyAlignment="1">
      <alignment horizontal="justify" vertical="top"/>
    </xf>
    <xf numFmtId="44" fontId="73" fillId="0" borderId="1" xfId="0" applyNumberFormat="1" applyFont="1" applyBorder="1" applyAlignment="1">
      <alignment horizontal="justify" vertical="top"/>
    </xf>
    <xf numFmtId="44" fontId="73" fillId="8" borderId="1" xfId="0" applyNumberFormat="1" applyFont="1" applyFill="1" applyBorder="1" applyAlignment="1">
      <alignment horizontal="justify" vertical="top"/>
    </xf>
    <xf numFmtId="44" fontId="72" fillId="8" borderId="1" xfId="0" applyNumberFormat="1" applyFont="1" applyFill="1" applyBorder="1" applyAlignment="1">
      <alignment horizontal="justify" vertical="top"/>
    </xf>
    <xf numFmtId="44" fontId="32" fillId="0" borderId="0" xfId="5" applyFont="1"/>
    <xf numFmtId="0" fontId="11" fillId="5" borderId="66" xfId="0" applyFont="1" applyFill="1" applyBorder="1"/>
    <xf numFmtId="44" fontId="51" fillId="0" borderId="38" xfId="0" applyNumberFormat="1" applyFont="1" applyBorder="1"/>
    <xf numFmtId="44" fontId="51" fillId="0" borderId="41" xfId="0" applyNumberFormat="1" applyFont="1" applyBorder="1"/>
    <xf numFmtId="44" fontId="51" fillId="0" borderId="5" xfId="0" applyNumberFormat="1" applyFont="1" applyBorder="1"/>
    <xf numFmtId="44" fontId="32" fillId="0" borderId="59" xfId="5" applyFont="1" applyBorder="1"/>
    <xf numFmtId="0" fontId="39" fillId="0" borderId="18" xfId="0" applyFont="1" applyBorder="1" applyAlignment="1">
      <alignment horizontal="center" vertical="center" wrapText="1"/>
    </xf>
    <xf numFmtId="14" fontId="25" fillId="0" borderId="11" xfId="0" applyNumberFormat="1" applyFont="1" applyBorder="1" applyAlignment="1">
      <alignment horizontal="center" vertical="center" wrapText="1"/>
    </xf>
    <xf numFmtId="14" fontId="39" fillId="0" borderId="63" xfId="0" applyNumberFormat="1" applyFont="1" applyBorder="1"/>
    <xf numFmtId="14" fontId="65" fillId="0" borderId="59" xfId="3" applyNumberFormat="1" applyFont="1" applyBorder="1" applyAlignment="1">
      <alignment horizontal="right" vertical="center" wrapText="1"/>
    </xf>
    <xf numFmtId="14" fontId="65" fillId="0" borderId="59" xfId="3" applyNumberFormat="1" applyFont="1" applyBorder="1" applyAlignment="1">
      <alignment horizontal="right" wrapText="1"/>
    </xf>
    <xf numFmtId="14" fontId="38" fillId="2" borderId="25" xfId="0" applyNumberFormat="1" applyFont="1" applyFill="1" applyBorder="1" applyAlignment="1">
      <alignment horizontal="center" wrapText="1"/>
    </xf>
    <xf numFmtId="14" fontId="38" fillId="0" borderId="33" xfId="0" applyNumberFormat="1" applyFont="1" applyBorder="1"/>
    <xf numFmtId="14" fontId="39" fillId="0" borderId="30" xfId="0" applyNumberFormat="1" applyFont="1" applyBorder="1"/>
    <xf numFmtId="44" fontId="30" fillId="0" borderId="0" xfId="5" applyFont="1"/>
    <xf numFmtId="168" fontId="25" fillId="7" borderId="24" xfId="0" applyNumberFormat="1" applyFont="1" applyFill="1" applyBorder="1" applyAlignment="1">
      <alignment wrapText="1"/>
    </xf>
    <xf numFmtId="168" fontId="25" fillId="3" borderId="24" xfId="0" applyNumberFormat="1" applyFont="1" applyFill="1" applyBorder="1" applyAlignment="1">
      <alignment horizontal="center" vertical="center" wrapText="1"/>
    </xf>
    <xf numFmtId="0" fontId="7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 wrapText="1"/>
    </xf>
    <xf numFmtId="164" fontId="3" fillId="0" borderId="0" xfId="0" applyNumberFormat="1" applyFont="1" applyAlignment="1">
      <alignment horizontal="right" wrapText="1"/>
    </xf>
    <xf numFmtId="0" fontId="5" fillId="3" borderId="0" xfId="0" applyFont="1" applyFill="1" applyAlignment="1">
      <alignment horizontal="center" wrapText="1"/>
    </xf>
    <xf numFmtId="0" fontId="6" fillId="0" borderId="0" xfId="0" applyFont="1" applyAlignment="1">
      <alignment horizontal="left"/>
    </xf>
    <xf numFmtId="0" fontId="15" fillId="0" borderId="0" xfId="0" applyFont="1" applyAlignment="1">
      <alignment vertical="top" wrapText="1"/>
    </xf>
    <xf numFmtId="0" fontId="1" fillId="0" borderId="0" xfId="0" applyFont="1" applyAlignment="1">
      <alignment horizontal="center" wrapText="1"/>
    </xf>
    <xf numFmtId="0" fontId="25" fillId="0" borderId="0" xfId="0" applyFont="1" applyAlignment="1">
      <alignment horizontal="right" wrapText="1"/>
    </xf>
    <xf numFmtId="0" fontId="25" fillId="0" borderId="0" xfId="0" applyFont="1" applyAlignment="1">
      <alignment horizontal="left" wrapText="1"/>
    </xf>
    <xf numFmtId="0" fontId="28" fillId="0" borderId="0" xfId="0" applyFont="1" applyAlignment="1">
      <alignment horizontal="left"/>
    </xf>
    <xf numFmtId="0" fontId="27" fillId="9" borderId="0" xfId="0" applyFont="1" applyFill="1" applyAlignment="1">
      <alignment horizontal="center" wrapText="1"/>
    </xf>
    <xf numFmtId="0" fontId="28" fillId="0" borderId="0" xfId="0" applyFont="1" applyAlignment="1">
      <alignment wrapText="1"/>
    </xf>
    <xf numFmtId="0" fontId="45" fillId="0" borderId="0" xfId="0" applyFont="1" applyAlignment="1">
      <alignment horizontal="center"/>
    </xf>
    <xf numFmtId="0" fontId="35" fillId="0" borderId="35" xfId="0" applyFont="1" applyBorder="1" applyAlignment="1">
      <alignment horizontal="center" vertical="center" wrapText="1"/>
    </xf>
    <xf numFmtId="0" fontId="38" fillId="0" borderId="0" xfId="0" applyFont="1" applyAlignment="1">
      <alignment horizontal="left"/>
    </xf>
    <xf numFmtId="0" fontId="35" fillId="0" borderId="36" xfId="0" applyFont="1" applyBorder="1" applyAlignment="1">
      <alignment horizontal="center" wrapText="1"/>
    </xf>
    <xf numFmtId="0" fontId="35" fillId="0" borderId="35" xfId="0" applyFont="1" applyBorder="1" applyAlignment="1">
      <alignment horizontal="center" wrapText="1"/>
    </xf>
    <xf numFmtId="0" fontId="35" fillId="0" borderId="34" xfId="0" applyFont="1" applyBorder="1" applyAlignment="1">
      <alignment horizontal="center" wrapText="1"/>
    </xf>
    <xf numFmtId="0" fontId="35" fillId="7" borderId="23" xfId="0" applyFont="1" applyFill="1" applyBorder="1" applyAlignment="1">
      <alignment horizontal="right"/>
    </xf>
    <xf numFmtId="0" fontId="35" fillId="6" borderId="24" xfId="0" applyFont="1" applyFill="1" applyBorder="1" applyAlignment="1">
      <alignment horizontal="center" vertical="center" wrapText="1"/>
    </xf>
    <xf numFmtId="0" fontId="35" fillId="6" borderId="23" xfId="0" applyFont="1" applyFill="1" applyBorder="1" applyAlignment="1">
      <alignment horizontal="center" vertical="center" wrapText="1"/>
    </xf>
    <xf numFmtId="0" fontId="35" fillId="0" borderId="24" xfId="0" applyFont="1" applyBorder="1" applyAlignment="1">
      <alignment horizontal="center" vertical="center" wrapText="1"/>
    </xf>
    <xf numFmtId="167" fontId="65" fillId="2" borderId="59" xfId="3" applyNumberFormat="1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35" fillId="0" borderId="24" xfId="0" applyFont="1" applyBorder="1" applyAlignment="1">
      <alignment horizontal="right" wrapText="1"/>
    </xf>
    <xf numFmtId="0" fontId="35" fillId="0" borderId="23" xfId="0" applyFont="1" applyBorder="1" applyAlignment="1">
      <alignment horizontal="right" wrapText="1"/>
    </xf>
    <xf numFmtId="0" fontId="35" fillId="4" borderId="32" xfId="0" applyFont="1" applyFill="1" applyBorder="1" applyAlignment="1">
      <alignment horizontal="center" vertical="center" wrapText="1"/>
    </xf>
    <xf numFmtId="0" fontId="35" fillId="4" borderId="31" xfId="0" applyFont="1" applyFill="1" applyBorder="1" applyAlignment="1">
      <alignment horizontal="center" vertical="center" wrapText="1"/>
    </xf>
    <xf numFmtId="0" fontId="35" fillId="0" borderId="34" xfId="0" applyFont="1" applyBorder="1" applyAlignment="1">
      <alignment horizontal="center" vertical="center" wrapText="1"/>
    </xf>
    <xf numFmtId="0" fontId="35" fillId="0" borderId="36" xfId="0" applyFont="1" applyBorder="1" applyAlignment="1">
      <alignment horizontal="center" vertical="center" wrapText="1"/>
    </xf>
    <xf numFmtId="0" fontId="35" fillId="6" borderId="24" xfId="0" applyFont="1" applyFill="1" applyBorder="1" applyAlignment="1">
      <alignment horizontal="right"/>
    </xf>
    <xf numFmtId="0" fontId="35" fillId="6" borderId="23" xfId="0" applyFont="1" applyFill="1" applyBorder="1" applyAlignment="1">
      <alignment horizontal="right"/>
    </xf>
    <xf numFmtId="167" fontId="46" fillId="0" borderId="3" xfId="0" applyNumberFormat="1" applyFont="1" applyBorder="1" applyAlignment="1">
      <alignment horizontal="center" vertical="center" wrapText="1"/>
    </xf>
    <xf numFmtId="167" fontId="46" fillId="0" borderId="38" xfId="0" applyNumberFormat="1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167" fontId="43" fillId="0" borderId="3" xfId="0" applyNumberFormat="1" applyFont="1" applyBorder="1" applyAlignment="1">
      <alignment horizontal="center" vertical="center" wrapText="1"/>
    </xf>
    <xf numFmtId="167" fontId="43" fillId="0" borderId="38" xfId="0" applyNumberFormat="1" applyFont="1" applyBorder="1" applyAlignment="1">
      <alignment horizontal="center" vertical="center" wrapText="1"/>
    </xf>
    <xf numFmtId="0" fontId="39" fillId="0" borderId="3" xfId="0" applyFont="1" applyBorder="1" applyAlignment="1">
      <alignment horizontal="center" vertical="center" wrapText="1"/>
    </xf>
    <xf numFmtId="0" fontId="39" fillId="0" borderId="38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 shrinkToFit="1"/>
    </xf>
    <xf numFmtId="0" fontId="43" fillId="0" borderId="38" xfId="0" applyFont="1" applyBorder="1" applyAlignment="1">
      <alignment horizontal="center" vertical="center" wrapText="1" shrinkToFit="1"/>
    </xf>
    <xf numFmtId="0" fontId="43" fillId="0" borderId="55" xfId="0" applyFont="1" applyBorder="1" applyAlignment="1">
      <alignment horizontal="center" vertical="center" wrapText="1"/>
    </xf>
    <xf numFmtId="0" fontId="43" fillId="0" borderId="56" xfId="0" applyFont="1" applyBorder="1" applyAlignment="1">
      <alignment horizontal="center" vertical="center" wrapText="1"/>
    </xf>
    <xf numFmtId="0" fontId="43" fillId="0" borderId="54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/>
    </xf>
    <xf numFmtId="0" fontId="39" fillId="0" borderId="46" xfId="0" applyFont="1" applyBorder="1" applyAlignment="1">
      <alignment horizontal="center" vertical="center" wrapText="1"/>
    </xf>
    <xf numFmtId="0" fontId="43" fillId="0" borderId="46" xfId="0" applyFont="1" applyBorder="1" applyAlignment="1">
      <alignment horizontal="center" vertical="center" wrapText="1"/>
    </xf>
    <xf numFmtId="0" fontId="43" fillId="0" borderId="46" xfId="0" applyFont="1" applyBorder="1" applyAlignment="1">
      <alignment horizontal="center" vertical="center" wrapText="1" shrinkToFit="1"/>
    </xf>
    <xf numFmtId="167" fontId="43" fillId="0" borderId="46" xfId="0" applyNumberFormat="1" applyFont="1" applyBorder="1" applyAlignment="1">
      <alignment horizontal="center" vertical="center" wrapText="1"/>
    </xf>
    <xf numFmtId="167" fontId="46" fillId="0" borderId="3" xfId="0" applyNumberFormat="1" applyFont="1" applyBorder="1" applyAlignment="1">
      <alignment horizontal="center" vertical="center"/>
    </xf>
    <xf numFmtId="167" fontId="46" fillId="0" borderId="38" xfId="0" applyNumberFormat="1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6" fillId="0" borderId="38" xfId="0" applyFont="1" applyBorder="1" applyAlignment="1">
      <alignment horizontal="center" vertical="center"/>
    </xf>
    <xf numFmtId="167" fontId="46" fillId="0" borderId="46" xfId="0" applyNumberFormat="1" applyFont="1" applyBorder="1" applyAlignment="1">
      <alignment horizontal="center" vertical="center"/>
    </xf>
    <xf numFmtId="0" fontId="46" fillId="0" borderId="46" xfId="0" applyFont="1" applyBorder="1" applyAlignment="1">
      <alignment horizontal="center" vertical="center"/>
    </xf>
    <xf numFmtId="0" fontId="59" fillId="0" borderId="53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167" fontId="43" fillId="16" borderId="46" xfId="0" applyNumberFormat="1" applyFont="1" applyFill="1" applyBorder="1" applyAlignment="1">
      <alignment horizontal="center" vertical="center" wrapText="1"/>
    </xf>
    <xf numFmtId="167" fontId="43" fillId="16" borderId="3" xfId="0" applyNumberFormat="1" applyFont="1" applyFill="1" applyBorder="1" applyAlignment="1">
      <alignment horizontal="center" vertical="center" wrapText="1"/>
    </xf>
    <xf numFmtId="167" fontId="43" fillId="16" borderId="38" xfId="0" applyNumberFormat="1" applyFont="1" applyFill="1" applyBorder="1" applyAlignment="1">
      <alignment horizontal="center" vertical="center" wrapText="1"/>
    </xf>
    <xf numFmtId="167" fontId="39" fillId="0" borderId="0" xfId="0" applyNumberFormat="1" applyFont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59" fillId="0" borderId="0" xfId="0" applyFont="1" applyAlignment="1">
      <alignment horizontal="center" vertical="center" wrapText="1"/>
    </xf>
    <xf numFmtId="0" fontId="59" fillId="0" borderId="0" xfId="0" applyFont="1" applyAlignment="1">
      <alignment vertical="center"/>
    </xf>
    <xf numFmtId="0" fontId="39" fillId="0" borderId="46" xfId="0" applyFont="1" applyBorder="1" applyAlignment="1">
      <alignment horizontal="center" vertical="center" wrapText="1" shrinkToFit="1"/>
    </xf>
    <xf numFmtId="0" fontId="35" fillId="0" borderId="0" xfId="0" applyFont="1" applyAlignment="1">
      <alignment horizontal="center" vertical="center" wrapText="1"/>
    </xf>
    <xf numFmtId="0" fontId="39" fillId="0" borderId="0" xfId="0" applyFont="1" applyAlignment="1">
      <alignment wrapText="1"/>
    </xf>
    <xf numFmtId="0" fontId="35" fillId="12" borderId="46" xfId="0" applyFont="1" applyFill="1" applyBorder="1" applyAlignment="1">
      <alignment horizontal="center" vertical="center" wrapText="1"/>
    </xf>
    <xf numFmtId="14" fontId="35" fillId="12" borderId="46" xfId="0" applyNumberFormat="1" applyFont="1" applyFill="1" applyBorder="1" applyAlignment="1">
      <alignment horizontal="center" vertical="center"/>
    </xf>
    <xf numFmtId="0" fontId="35" fillId="12" borderId="46" xfId="0" applyFont="1" applyFill="1" applyBorder="1" applyAlignment="1">
      <alignment horizontal="center" vertical="center" wrapText="1" shrinkToFit="1"/>
    </xf>
    <xf numFmtId="167" fontId="35" fillId="12" borderId="46" xfId="0" applyNumberFormat="1" applyFont="1" applyFill="1" applyBorder="1" applyAlignment="1">
      <alignment horizontal="center" vertical="center" wrapText="1" shrinkToFit="1"/>
    </xf>
    <xf numFmtId="0" fontId="35" fillId="0" borderId="52" xfId="0" applyFont="1" applyBorder="1" applyAlignment="1">
      <alignment horizontal="center" vertical="center" wrapText="1"/>
    </xf>
    <xf numFmtId="0" fontId="35" fillId="0" borderId="0" xfId="0" applyFont="1" applyAlignment="1">
      <alignment horizontal="center" wrapText="1"/>
    </xf>
    <xf numFmtId="0" fontId="35" fillId="13" borderId="0" xfId="0" applyFont="1" applyFill="1" applyAlignment="1">
      <alignment horizontal="center" wrapText="1"/>
    </xf>
    <xf numFmtId="0" fontId="35" fillId="0" borderId="0" xfId="0" applyFont="1" applyAlignment="1">
      <alignment horizontal="left"/>
    </xf>
    <xf numFmtId="0" fontId="35" fillId="0" borderId="0" xfId="0" applyFont="1" applyAlignment="1">
      <alignment horizontal="left" wrapText="1"/>
    </xf>
    <xf numFmtId="0" fontId="35" fillId="0" borderId="0" xfId="0" applyFont="1" applyAlignment="1">
      <alignment horizontal="right"/>
    </xf>
    <xf numFmtId="0" fontId="39" fillId="0" borderId="0" xfId="0" applyFont="1" applyAlignment="1">
      <alignment horizontal="left" wrapText="1"/>
    </xf>
    <xf numFmtId="0" fontId="39" fillId="0" borderId="0" xfId="0" applyFont="1" applyAlignment="1">
      <alignment wrapText="1" shrinkToFit="1"/>
    </xf>
    <xf numFmtId="0" fontId="39" fillId="0" borderId="0" xfId="0" applyFont="1" applyAlignment="1">
      <alignment horizontal="left" wrapText="1" shrinkToFit="1"/>
    </xf>
    <xf numFmtId="167" fontId="43" fillId="0" borderId="3" xfId="0" applyNumberFormat="1" applyFont="1" applyBorder="1" applyAlignment="1">
      <alignment horizontal="center" vertical="center"/>
    </xf>
    <xf numFmtId="167" fontId="43" fillId="0" borderId="38" xfId="0" applyNumberFormat="1" applyFont="1" applyBorder="1" applyAlignment="1">
      <alignment horizontal="center" vertical="center"/>
    </xf>
    <xf numFmtId="0" fontId="43" fillId="0" borderId="46" xfId="0" applyFont="1" applyBorder="1" applyAlignment="1">
      <alignment horizontal="center" vertical="center"/>
    </xf>
    <xf numFmtId="0" fontId="43" fillId="0" borderId="3" xfId="0" applyFont="1" applyBorder="1" applyAlignment="1">
      <alignment horizontal="center" vertical="center"/>
    </xf>
    <xf numFmtId="0" fontId="43" fillId="0" borderId="38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 wrapText="1"/>
    </xf>
    <xf numFmtId="0" fontId="38" fillId="0" borderId="50" xfId="0" applyFont="1" applyBorder="1" applyAlignment="1">
      <alignment horizontal="center" vertical="center" wrapText="1"/>
    </xf>
    <xf numFmtId="0" fontId="38" fillId="0" borderId="7" xfId="0" applyFont="1" applyBorder="1" applyAlignment="1">
      <alignment horizontal="center" vertical="center"/>
    </xf>
    <xf numFmtId="0" fontId="38" fillId="0" borderId="50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49" fontId="38" fillId="0" borderId="27" xfId="0" applyNumberFormat="1" applyFont="1" applyBorder="1" applyAlignment="1">
      <alignment horizontal="center" vertical="center"/>
    </xf>
    <xf numFmtId="49" fontId="38" fillId="0" borderId="29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0" fontId="6" fillId="0" borderId="1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4" xfId="0" applyFont="1" applyBorder="1" applyAlignment="1">
      <alignment horizontal="right"/>
    </xf>
    <xf numFmtId="0" fontId="15" fillId="0" borderId="0" xfId="0" applyFont="1" applyAlignment="1">
      <alignment horizontal="center" wrapText="1"/>
    </xf>
    <xf numFmtId="0" fontId="52" fillId="3" borderId="0" xfId="0" applyFont="1" applyFill="1" applyAlignment="1">
      <alignment horizontal="center" wrapText="1"/>
    </xf>
    <xf numFmtId="0" fontId="52" fillId="0" borderId="0" xfId="0" applyFont="1" applyAlignment="1">
      <alignment horizontal="left" wrapText="1"/>
    </xf>
    <xf numFmtId="0" fontId="52" fillId="0" borderId="0" xfId="0" applyFont="1" applyAlignment="1">
      <alignment wrapText="1"/>
    </xf>
    <xf numFmtId="0" fontId="5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</cellXfs>
  <cellStyles count="6">
    <cellStyle name="Moneda" xfId="5" builtinId="4"/>
    <cellStyle name="Normal" xfId="0" builtinId="0"/>
    <cellStyle name="Normal 2" xfId="1"/>
    <cellStyle name="Normal 2 2" xfId="3"/>
    <cellStyle name="Normal 3" xfId="2"/>
    <cellStyle name="Normal 3 2" xfId="4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I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142875</xdr:rowOff>
    </xdr:to>
    <xdr:sp macro="" textlink="">
      <xdr:nvSpPr>
        <xdr:cNvPr id="3073" name="AutoShape 1" descr="Escudo de El Salvador - República de El Salvador"/>
        <xdr:cNvSpPr>
          <a:spLocks noChangeAspect="1" noChangeArrowheads="1"/>
        </xdr:cNvSpPr>
      </xdr:nvSpPr>
      <xdr:spPr bwMode="auto">
        <a:xfrm>
          <a:off x="0" y="892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239055</xdr:colOff>
      <xdr:row>0</xdr:row>
      <xdr:rowOff>186072</xdr:rowOff>
    </xdr:from>
    <xdr:to>
      <xdr:col>0</xdr:col>
      <xdr:colOff>1240700</xdr:colOff>
      <xdr:row>0</xdr:row>
      <xdr:rowOff>1058562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55" y="186072"/>
          <a:ext cx="1001645" cy="872490"/>
        </a:xfrm>
        <a:prstGeom prst="rect">
          <a:avLst/>
        </a:prstGeom>
      </xdr:spPr>
    </xdr:pic>
    <xdr:clientData/>
  </xdr:twoCellAnchor>
  <xdr:twoCellAnchor>
    <xdr:from>
      <xdr:col>0</xdr:col>
      <xdr:colOff>5458315</xdr:colOff>
      <xdr:row>0</xdr:row>
      <xdr:rowOff>253999</xdr:rowOff>
    </xdr:from>
    <xdr:to>
      <xdr:col>0</xdr:col>
      <xdr:colOff>6984468</xdr:colOff>
      <xdr:row>0</xdr:row>
      <xdr:rowOff>940288</xdr:rowOff>
    </xdr:to>
    <xdr:pic>
      <xdr:nvPicPr>
        <xdr:cNvPr id="4" name="Imagen 3" descr="logo-mined-202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8315" y="253999"/>
          <a:ext cx="1526153" cy="6862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0</xdr:row>
      <xdr:rowOff>38100</xdr:rowOff>
    </xdr:from>
    <xdr:to>
      <xdr:col>10</xdr:col>
      <xdr:colOff>676275</xdr:colOff>
      <xdr:row>0</xdr:row>
      <xdr:rowOff>219075</xdr:rowOff>
    </xdr:to>
    <xdr:sp macro="" textlink="">
      <xdr:nvSpPr>
        <xdr:cNvPr id="2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8382000" y="38100"/>
          <a:ext cx="295275" cy="123825"/>
        </a:xfrm>
        <a:prstGeom prst="actionButtonBeginning">
          <a:avLst/>
        </a:prstGeom>
        <a:solidFill>
          <a:srgbClr val="0F6FC6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3465AF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tabSelected="1" zoomScale="78" zoomScaleNormal="78" workbookViewId="0">
      <selection sqref="A1:A24"/>
    </sheetView>
  </sheetViews>
  <sheetFormatPr baseColWidth="10" defaultRowHeight="12.75"/>
  <cols>
    <col min="1" max="1" width="113.7109375" customWidth="1"/>
    <col min="3" max="3" width="89.7109375" customWidth="1"/>
  </cols>
  <sheetData>
    <row r="1" spans="1:1" ht="409.5" customHeight="1">
      <c r="A1" s="338" t="s">
        <v>395</v>
      </c>
    </row>
    <row r="2" spans="1:1">
      <c r="A2" s="339"/>
    </row>
    <row r="3" spans="1:1">
      <c r="A3" s="339"/>
    </row>
    <row r="4" spans="1:1">
      <c r="A4" s="339"/>
    </row>
    <row r="5" spans="1:1">
      <c r="A5" s="339"/>
    </row>
    <row r="6" spans="1:1">
      <c r="A6" s="339"/>
    </row>
    <row r="7" spans="1:1">
      <c r="A7" s="339"/>
    </row>
    <row r="8" spans="1:1">
      <c r="A8" s="339"/>
    </row>
    <row r="9" spans="1:1">
      <c r="A9" s="339"/>
    </row>
    <row r="10" spans="1:1">
      <c r="A10" s="339"/>
    </row>
    <row r="11" spans="1:1">
      <c r="A11" s="339"/>
    </row>
    <row r="12" spans="1:1">
      <c r="A12" s="339"/>
    </row>
    <row r="13" spans="1:1">
      <c r="A13" s="339"/>
    </row>
    <row r="14" spans="1:1">
      <c r="A14" s="339"/>
    </row>
    <row r="15" spans="1:1">
      <c r="A15" s="339"/>
    </row>
    <row r="16" spans="1:1">
      <c r="A16" s="339"/>
    </row>
    <row r="17" spans="1:1">
      <c r="A17" s="339"/>
    </row>
    <row r="18" spans="1:1">
      <c r="A18" s="339"/>
    </row>
    <row r="19" spans="1:1">
      <c r="A19" s="339"/>
    </row>
    <row r="20" spans="1:1">
      <c r="A20" s="339"/>
    </row>
    <row r="21" spans="1:1">
      <c r="A21" s="339"/>
    </row>
    <row r="22" spans="1:1">
      <c r="A22" s="339"/>
    </row>
    <row r="23" spans="1:1">
      <c r="A23" s="339"/>
    </row>
    <row r="24" spans="1:1">
      <c r="A24" s="339"/>
    </row>
  </sheetData>
  <mergeCells count="1">
    <mergeCell ref="A1:A24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5" sqref="H15"/>
    </sheetView>
  </sheetViews>
  <sheetFormatPr baseColWidth="10" defaultRowHeight="12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showGridLines="0" zoomScale="148" zoomScaleNormal="148" workbookViewId="0">
      <selection activeCell="A32" sqref="A32"/>
    </sheetView>
  </sheetViews>
  <sheetFormatPr baseColWidth="10" defaultColWidth="11.42578125" defaultRowHeight="12.75"/>
  <cols>
    <col min="1" max="1" width="43.85546875" customWidth="1"/>
    <col min="2" max="13" width="5.7109375" customWidth="1"/>
    <col min="14" max="14" width="9.85546875" customWidth="1"/>
    <col min="15" max="17" width="0" hidden="1" customWidth="1"/>
    <col min="18" max="1025" width="9" customWidth="1"/>
  </cols>
  <sheetData>
    <row r="1" spans="1:15" ht="15" customHeight="1">
      <c r="A1" s="1" t="s">
        <v>1</v>
      </c>
      <c r="B1" s="2"/>
      <c r="C1" s="2"/>
      <c r="D1" s="2"/>
      <c r="E1" s="3"/>
      <c r="L1" s="342"/>
      <c r="M1" s="342"/>
      <c r="N1" s="342"/>
    </row>
    <row r="2" spans="1:15" ht="12.2" customHeight="1">
      <c r="A2" s="343" t="s">
        <v>2</v>
      </c>
      <c r="B2" s="343"/>
      <c r="C2" s="2"/>
      <c r="D2" s="2"/>
      <c r="E2" s="3"/>
      <c r="K2" s="344"/>
      <c r="L2" s="344"/>
      <c r="M2" s="344"/>
      <c r="N2" s="344"/>
    </row>
    <row r="3" spans="1:15" ht="9" customHeight="1">
      <c r="A3" s="4"/>
      <c r="B3" s="2"/>
      <c r="C3" s="2"/>
      <c r="D3" s="2"/>
      <c r="E3" s="3"/>
      <c r="K3" s="47"/>
      <c r="L3" s="47"/>
      <c r="M3" s="47"/>
      <c r="N3" s="47"/>
    </row>
    <row r="4" spans="1:15" ht="15.75" customHeight="1">
      <c r="A4" s="345" t="s">
        <v>393</v>
      </c>
      <c r="B4" s="345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  <c r="O4" s="5"/>
    </row>
    <row r="5" spans="1:15" ht="18" customHeight="1">
      <c r="A5" s="346" t="s">
        <v>165</v>
      </c>
      <c r="B5" s="346"/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</row>
    <row r="6" spans="1:15" ht="15.75" customHeight="1">
      <c r="A6" s="6" t="s">
        <v>166</v>
      </c>
      <c r="B6" s="340" t="s">
        <v>167</v>
      </c>
      <c r="C6" s="340"/>
      <c r="D6" s="340"/>
      <c r="E6" s="340"/>
      <c r="F6" s="340"/>
      <c r="G6" s="6"/>
      <c r="H6" s="340" t="s">
        <v>168</v>
      </c>
      <c r="I6" s="340"/>
      <c r="J6" s="340"/>
      <c r="K6" s="340"/>
      <c r="L6" s="6"/>
      <c r="M6" s="6"/>
      <c r="N6" s="6"/>
    </row>
    <row r="7" spans="1:15" ht="15.75" customHeight="1">
      <c r="A7" s="6" t="s">
        <v>169</v>
      </c>
      <c r="B7" s="340" t="s">
        <v>170</v>
      </c>
      <c r="C7" s="340"/>
      <c r="D7" s="340"/>
      <c r="E7" s="340"/>
      <c r="F7" s="340"/>
      <c r="G7" s="340"/>
      <c r="H7" s="341" t="s">
        <v>171</v>
      </c>
      <c r="I7" s="341"/>
      <c r="J7" s="341"/>
      <c r="K7" s="341"/>
      <c r="L7" s="341"/>
      <c r="M7" s="341"/>
      <c r="N7" s="341"/>
    </row>
    <row r="8" spans="1:15" ht="15.75" customHeight="1">
      <c r="A8" s="8" t="s">
        <v>172</v>
      </c>
      <c r="B8" s="341" t="s">
        <v>251</v>
      </c>
      <c r="C8" s="341"/>
      <c r="D8" s="341"/>
      <c r="E8" s="341"/>
      <c r="F8" s="341"/>
      <c r="G8" s="341"/>
      <c r="H8" s="341"/>
      <c r="I8" s="340" t="s">
        <v>394</v>
      </c>
      <c r="J8" s="340"/>
      <c r="K8" s="340"/>
      <c r="L8" s="340"/>
      <c r="M8" s="340"/>
      <c r="N8" s="340"/>
    </row>
    <row r="9" spans="1:15" ht="12.2" customHeight="1">
      <c r="A9" s="9"/>
      <c r="B9" s="9"/>
      <c r="C9" s="9"/>
      <c r="D9" s="9"/>
      <c r="E9" s="9"/>
      <c r="F9" s="9"/>
      <c r="G9" s="9"/>
      <c r="H9" s="9"/>
    </row>
    <row r="10" spans="1:15" ht="12.75" hidden="1" customHeight="1">
      <c r="A10" s="9"/>
      <c r="B10" s="9"/>
      <c r="C10" s="9"/>
      <c r="D10" s="9"/>
      <c r="E10" s="9"/>
      <c r="F10" s="9"/>
      <c r="G10" s="9"/>
      <c r="H10" s="9"/>
    </row>
    <row r="11" spans="1:15" ht="8.4499999999999993" customHeight="1" thickBot="1">
      <c r="A11" s="9"/>
      <c r="B11" s="9"/>
      <c r="C11" s="9"/>
      <c r="D11" s="9"/>
      <c r="E11" s="9"/>
      <c r="F11" s="9"/>
    </row>
    <row r="12" spans="1:15" ht="20.100000000000001" customHeight="1">
      <c r="A12" s="183" t="s">
        <v>3</v>
      </c>
      <c r="B12" s="184" t="s">
        <v>4</v>
      </c>
      <c r="C12" s="184" t="s">
        <v>5</v>
      </c>
      <c r="D12" s="185" t="s">
        <v>6</v>
      </c>
      <c r="E12" s="185" t="s">
        <v>7</v>
      </c>
      <c r="F12" s="185" t="s">
        <v>8</v>
      </c>
      <c r="G12" s="185" t="s">
        <v>9</v>
      </c>
      <c r="H12" s="185" t="s">
        <v>10</v>
      </c>
      <c r="I12" s="185" t="s">
        <v>11</v>
      </c>
      <c r="J12" s="185" t="s">
        <v>12</v>
      </c>
      <c r="K12" s="185" t="s">
        <v>13</v>
      </c>
      <c r="L12" s="185" t="s">
        <v>14</v>
      </c>
      <c r="M12" s="185" t="s">
        <v>15</v>
      </c>
      <c r="N12" s="186" t="s">
        <v>16</v>
      </c>
    </row>
    <row r="13" spans="1:15" ht="17.45" customHeight="1" thickBot="1">
      <c r="A13" s="187" t="s">
        <v>17</v>
      </c>
      <c r="B13" s="10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88"/>
    </row>
    <row r="14" spans="1:15" ht="17.45" customHeight="1" thickBot="1">
      <c r="A14" s="189" t="s">
        <v>18</v>
      </c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4"/>
      <c r="N14" s="173"/>
    </row>
    <row r="15" spans="1:15" ht="17.45" customHeight="1">
      <c r="A15" s="190" t="s">
        <v>19</v>
      </c>
      <c r="B15" s="87"/>
      <c r="C15" s="88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191"/>
    </row>
    <row r="16" spans="1:15" ht="17.45" customHeight="1">
      <c r="A16" s="192" t="s">
        <v>20</v>
      </c>
      <c r="B16" s="193">
        <v>9</v>
      </c>
      <c r="C16" s="176">
        <v>60</v>
      </c>
      <c r="D16" s="176">
        <v>69</v>
      </c>
      <c r="E16" s="176">
        <v>39</v>
      </c>
      <c r="F16" s="176">
        <v>63</v>
      </c>
      <c r="G16" s="176">
        <v>63</v>
      </c>
      <c r="H16" s="176">
        <v>63</v>
      </c>
      <c r="I16" s="176">
        <v>57</v>
      </c>
      <c r="J16" s="176">
        <v>60</v>
      </c>
      <c r="K16" s="176">
        <v>66</v>
      </c>
      <c r="L16" s="176">
        <v>18</v>
      </c>
      <c r="M16" s="177"/>
      <c r="N16" s="191">
        <f>SUM(B16:L16)</f>
        <v>567</v>
      </c>
    </row>
    <row r="17" spans="1:14" ht="14.25">
      <c r="A17" s="192" t="s">
        <v>21</v>
      </c>
      <c r="B17" s="178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7"/>
      <c r="N17" s="191"/>
    </row>
    <row r="18" spans="1:14" ht="18" customHeight="1" thickBot="1">
      <c r="A18" s="192" t="s">
        <v>22</v>
      </c>
      <c r="B18" s="178"/>
      <c r="C18" s="178"/>
      <c r="D18" s="179"/>
      <c r="E18" s="179"/>
      <c r="F18" s="179"/>
      <c r="G18" s="179"/>
      <c r="H18" s="177"/>
      <c r="I18" s="177"/>
      <c r="J18" s="177"/>
      <c r="K18" s="177"/>
      <c r="L18" s="177"/>
      <c r="M18" s="177"/>
      <c r="N18" s="194"/>
    </row>
    <row r="19" spans="1:14" ht="15" customHeight="1" thickBot="1">
      <c r="A19" s="195" t="s">
        <v>18</v>
      </c>
      <c r="B19" s="180"/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1"/>
      <c r="N19" s="174">
        <f>SUM(N15:N18)</f>
        <v>567</v>
      </c>
    </row>
    <row r="20" spans="1:14" ht="31.7" customHeight="1">
      <c r="A20" s="196" t="s">
        <v>23</v>
      </c>
      <c r="B20" s="179"/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97"/>
    </row>
    <row r="21" spans="1:14" ht="23.25" customHeight="1">
      <c r="A21" s="192" t="s">
        <v>24</v>
      </c>
      <c r="B21" s="62">
        <v>3868.06</v>
      </c>
      <c r="C21" s="62">
        <v>3868.06</v>
      </c>
      <c r="D21" s="62">
        <v>3868.06</v>
      </c>
      <c r="E21" s="62">
        <v>3868.06</v>
      </c>
      <c r="F21" s="62">
        <v>3868.06</v>
      </c>
      <c r="G21" s="63">
        <v>4306.93</v>
      </c>
      <c r="H21" s="62">
        <v>3868.06</v>
      </c>
      <c r="I21" s="62">
        <v>3868.06</v>
      </c>
      <c r="J21" s="62">
        <v>3868.06</v>
      </c>
      <c r="K21" s="62">
        <v>3868.06</v>
      </c>
      <c r="L21" s="62">
        <v>3868.06</v>
      </c>
      <c r="M21" s="198">
        <v>5675.71</v>
      </c>
      <c r="N21" s="191">
        <f t="shared" ref="N21:N28" si="0">SUM(B21:M21)</f>
        <v>48663.24</v>
      </c>
    </row>
    <row r="22" spans="1:14" ht="13.7" customHeight="1">
      <c r="A22" s="199" t="s">
        <v>25</v>
      </c>
      <c r="B22" s="324"/>
      <c r="C22" s="177"/>
      <c r="D22" s="177"/>
      <c r="E22" s="177"/>
      <c r="F22" s="177"/>
      <c r="G22" s="177"/>
      <c r="H22" s="177">
        <v>750</v>
      </c>
      <c r="I22" s="177"/>
      <c r="J22" s="177"/>
      <c r="K22" s="177"/>
      <c r="L22" s="177">
        <v>750</v>
      </c>
      <c r="M22" s="179"/>
      <c r="N22" s="191">
        <f t="shared" si="0"/>
        <v>1500</v>
      </c>
    </row>
    <row r="23" spans="1:14" ht="14.25">
      <c r="A23" s="322" t="s">
        <v>26</v>
      </c>
      <c r="B23" s="326"/>
      <c r="C23" s="321">
        <v>782.57</v>
      </c>
      <c r="D23" s="321">
        <v>919.2</v>
      </c>
      <c r="E23" s="321">
        <v>1159.78</v>
      </c>
      <c r="F23" s="179"/>
      <c r="G23" s="179"/>
      <c r="H23" s="179"/>
      <c r="I23" s="179"/>
      <c r="J23" s="179"/>
      <c r="K23" s="179"/>
      <c r="L23" s="179"/>
      <c r="M23" s="182"/>
      <c r="N23" s="191">
        <f>SUM(B23:M23)</f>
        <v>2861.55</v>
      </c>
    </row>
    <row r="24" spans="1:14" ht="14.25">
      <c r="A24" s="322" t="s">
        <v>27</v>
      </c>
      <c r="B24" s="326">
        <v>603.58000000000004</v>
      </c>
      <c r="C24" s="323"/>
      <c r="D24" s="179"/>
      <c r="E24" s="179"/>
      <c r="F24" s="179"/>
      <c r="G24" s="179"/>
      <c r="H24" s="179"/>
      <c r="I24" s="179"/>
      <c r="J24" s="179"/>
      <c r="K24" s="179"/>
      <c r="L24" s="179"/>
      <c r="M24" s="182"/>
      <c r="N24" s="191">
        <f t="shared" si="0"/>
        <v>603.58000000000004</v>
      </c>
    </row>
    <row r="25" spans="1:14" ht="28.5">
      <c r="A25" s="201" t="s">
        <v>28</v>
      </c>
      <c r="B25" s="325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82"/>
      <c r="N25" s="191">
        <f t="shared" si="0"/>
        <v>0</v>
      </c>
    </row>
    <row r="26" spans="1:14" ht="13.7" customHeight="1">
      <c r="A26" s="199" t="s">
        <v>29</v>
      </c>
      <c r="B26" s="90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191">
        <f t="shared" si="0"/>
        <v>0</v>
      </c>
    </row>
    <row r="27" spans="1:14" ht="14.25">
      <c r="A27" s="200" t="s">
        <v>30</v>
      </c>
      <c r="B27" s="90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191">
        <f t="shared" si="0"/>
        <v>0</v>
      </c>
    </row>
    <row r="28" spans="1:14" ht="18.75" customHeight="1" thickBot="1">
      <c r="A28" s="192" t="s">
        <v>31</v>
      </c>
      <c r="B28" s="90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2"/>
      <c r="N28" s="191">
        <f t="shared" si="0"/>
        <v>0</v>
      </c>
    </row>
    <row r="29" spans="1:14" ht="15">
      <c r="A29" s="202" t="s">
        <v>18</v>
      </c>
      <c r="B29" s="93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5"/>
      <c r="N29" s="175">
        <f>SUM(N21:N28)</f>
        <v>53628.37</v>
      </c>
    </row>
    <row r="30" spans="1:14" ht="20.25" customHeight="1" thickBot="1">
      <c r="A30" s="203" t="s">
        <v>32</v>
      </c>
      <c r="B30" s="204"/>
      <c r="C30" s="204"/>
      <c r="D30" s="204"/>
      <c r="E30" s="204"/>
      <c r="F30" s="204"/>
      <c r="G30" s="204"/>
      <c r="H30" s="204"/>
      <c r="I30" s="204"/>
      <c r="J30" s="204"/>
      <c r="K30" s="204"/>
      <c r="L30" s="204"/>
      <c r="M30" s="205"/>
      <c r="N30" s="206">
        <f>SUM(N29,N19)</f>
        <v>54195.37</v>
      </c>
    </row>
    <row r="31" spans="1:14" ht="20.25" customHeight="1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</row>
    <row r="32" spans="1:14" ht="15" customHeight="1">
      <c r="A32" s="18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9"/>
    </row>
    <row r="33" spans="1:14" ht="15" customHeight="1">
      <c r="A33" s="18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20"/>
    </row>
  </sheetData>
  <mergeCells count="11">
    <mergeCell ref="L1:N1"/>
    <mergeCell ref="A2:B2"/>
    <mergeCell ref="K2:N2"/>
    <mergeCell ref="A4:N4"/>
    <mergeCell ref="A5:N5"/>
    <mergeCell ref="B6:F6"/>
    <mergeCell ref="H6:K6"/>
    <mergeCell ref="B7:G7"/>
    <mergeCell ref="H7:N7"/>
    <mergeCell ref="B8:H8"/>
    <mergeCell ref="I8:N8"/>
  </mergeCells>
  <pageMargins left="0.25972222222222202" right="0.25" top="0.196527777777778" bottom="0.196527777777778" header="0.51180555555555496" footer="0.51180555555555496"/>
  <pageSetup firstPageNumber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showGridLines="0" topLeftCell="A8" zoomScaleNormal="100" workbookViewId="0">
      <selection activeCell="Q26" sqref="Q26"/>
    </sheetView>
  </sheetViews>
  <sheetFormatPr baseColWidth="10" defaultColWidth="11.42578125" defaultRowHeight="12.75"/>
  <cols>
    <col min="1" max="1" width="3.42578125" customWidth="1"/>
    <col min="2" max="2" width="41.7109375" customWidth="1"/>
    <col min="3" max="5" width="8.5703125" bestFit="1" customWidth="1"/>
    <col min="6" max="6" width="10" bestFit="1" customWidth="1"/>
    <col min="7" max="9" width="6.5703125" bestFit="1" customWidth="1"/>
    <col min="10" max="10" width="7.42578125" bestFit="1" customWidth="1"/>
    <col min="11" max="12" width="6.140625" bestFit="1" customWidth="1"/>
    <col min="13" max="14" width="6.5703125" bestFit="1" customWidth="1"/>
    <col min="15" max="15" width="10" customWidth="1"/>
    <col min="16" max="16" width="9" customWidth="1"/>
    <col min="17" max="17" width="13.42578125" customWidth="1"/>
    <col min="18" max="18" width="10.85546875" bestFit="1" customWidth="1"/>
    <col min="19" max="19" width="10.28515625" bestFit="1" customWidth="1"/>
    <col min="20" max="1025" width="9" customWidth="1"/>
  </cols>
  <sheetData>
    <row r="1" spans="1:17" ht="15.75" hidden="1" customHeight="1">
      <c r="A1" s="348"/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</row>
    <row r="2" spans="1:17" s="55" customFormat="1" ht="13.7" customHeight="1">
      <c r="A2" s="52" t="s">
        <v>1</v>
      </c>
      <c r="B2" s="53"/>
      <c r="C2" s="54"/>
      <c r="D2" s="52"/>
      <c r="E2" s="54"/>
      <c r="F2" s="54"/>
      <c r="G2" s="54"/>
      <c r="H2" s="54"/>
      <c r="I2" s="54"/>
      <c r="J2" s="54"/>
      <c r="K2" s="54"/>
      <c r="L2" s="54"/>
      <c r="M2" s="349"/>
      <c r="N2" s="349"/>
      <c r="O2" s="349"/>
    </row>
    <row r="3" spans="1:17" s="55" customFormat="1" ht="12.75" customHeight="1">
      <c r="A3" s="350" t="s">
        <v>2</v>
      </c>
      <c r="B3" s="350"/>
      <c r="C3" s="54"/>
      <c r="D3" s="54"/>
      <c r="E3" s="54"/>
      <c r="F3" s="54"/>
      <c r="G3" s="54"/>
      <c r="H3" s="54"/>
      <c r="I3" s="54"/>
      <c r="J3" s="54"/>
      <c r="K3" s="54"/>
      <c r="L3" s="54"/>
      <c r="M3" s="56"/>
      <c r="N3" s="56"/>
      <c r="O3" s="56"/>
    </row>
    <row r="4" spans="1:17" s="55" customFormat="1" ht="13.7" customHeight="1">
      <c r="A4" s="352" t="s">
        <v>162</v>
      </c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57"/>
    </row>
    <row r="5" spans="1:17" s="59" customFormat="1" ht="12.2" customHeight="1">
      <c r="A5" s="58" t="s">
        <v>159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</row>
    <row r="6" spans="1:17" s="55" customFormat="1" ht="12.2" customHeight="1">
      <c r="A6" s="353" t="s">
        <v>160</v>
      </c>
      <c r="B6" s="353"/>
      <c r="C6" s="353"/>
      <c r="D6" s="353"/>
      <c r="E6" s="353"/>
      <c r="F6" s="353"/>
      <c r="G6" s="353"/>
      <c r="H6" s="353"/>
      <c r="I6" s="353"/>
      <c r="J6" s="353"/>
      <c r="K6" s="353"/>
      <c r="L6" s="353"/>
      <c r="M6" s="353"/>
      <c r="N6" s="353"/>
      <c r="O6" s="353"/>
      <c r="P6" s="59"/>
    </row>
    <row r="7" spans="1:17" s="55" customFormat="1" ht="17.45" customHeight="1">
      <c r="A7" s="351" t="s">
        <v>161</v>
      </c>
      <c r="B7" s="351"/>
      <c r="C7" s="351"/>
      <c r="D7" s="351"/>
      <c r="E7" s="351"/>
      <c r="F7" s="351"/>
      <c r="G7" s="351"/>
      <c r="H7" s="351"/>
      <c r="I7" s="351"/>
      <c r="J7" s="351"/>
      <c r="K7" s="351"/>
      <c r="L7" s="351"/>
      <c r="M7" s="351"/>
      <c r="N7" s="351"/>
      <c r="O7" s="351"/>
      <c r="P7" s="59"/>
    </row>
    <row r="8" spans="1:17" ht="16.5" customHeight="1" thickBot="1">
      <c r="A8" s="347" t="s">
        <v>163</v>
      </c>
      <c r="B8" s="347"/>
      <c r="C8" s="347"/>
      <c r="D8" s="347"/>
      <c r="E8" s="347"/>
      <c r="F8" s="347"/>
      <c r="G8" s="347"/>
      <c r="H8" s="347"/>
      <c r="I8" s="347"/>
      <c r="J8" s="347"/>
      <c r="K8" s="347"/>
      <c r="L8" s="347"/>
      <c r="M8" s="347"/>
      <c r="N8" s="347"/>
      <c r="O8" s="347"/>
      <c r="P8" s="27"/>
    </row>
    <row r="9" spans="1:17" ht="12.75" customHeight="1">
      <c r="A9" s="28" t="s">
        <v>33</v>
      </c>
      <c r="B9" s="29" t="s">
        <v>0</v>
      </c>
      <c r="C9" s="30" t="s">
        <v>4</v>
      </c>
      <c r="D9" s="30" t="s">
        <v>5</v>
      </c>
      <c r="E9" s="31" t="s">
        <v>6</v>
      </c>
      <c r="F9" s="31" t="s">
        <v>7</v>
      </c>
      <c r="G9" s="31" t="s">
        <v>8</v>
      </c>
      <c r="H9" s="31" t="s">
        <v>9</v>
      </c>
      <c r="I9" s="31" t="s">
        <v>10</v>
      </c>
      <c r="J9" s="31" t="s">
        <v>11</v>
      </c>
      <c r="K9" s="31" t="s">
        <v>12</v>
      </c>
      <c r="L9" s="31" t="s">
        <v>13</v>
      </c>
      <c r="M9" s="31" t="s">
        <v>14</v>
      </c>
      <c r="N9" s="31" t="s">
        <v>15</v>
      </c>
      <c r="O9" s="48" t="s">
        <v>16</v>
      </c>
    </row>
    <row r="10" spans="1:17" ht="15.75">
      <c r="A10" s="68">
        <v>1</v>
      </c>
      <c r="B10" s="69" t="s">
        <v>34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6"/>
      <c r="O10" s="207">
        <f>SUM(O11)</f>
        <v>48663.24</v>
      </c>
    </row>
    <row r="11" spans="1:17">
      <c r="A11" s="70" t="s">
        <v>35</v>
      </c>
      <c r="B11" s="71" t="s">
        <v>36</v>
      </c>
      <c r="C11" s="62">
        <v>3868.06</v>
      </c>
      <c r="D11" s="62">
        <v>3868.06</v>
      </c>
      <c r="E11" s="62">
        <v>3868.06</v>
      </c>
      <c r="F11" s="62">
        <v>3868.06</v>
      </c>
      <c r="G11" s="62">
        <v>3868.06</v>
      </c>
      <c r="H11" s="63">
        <v>4306.93</v>
      </c>
      <c r="I11" s="62">
        <v>3868.06</v>
      </c>
      <c r="J11" s="62">
        <v>3868.06</v>
      </c>
      <c r="K11" s="62">
        <v>3868.06</v>
      </c>
      <c r="L11" s="62">
        <v>3868.06</v>
      </c>
      <c r="M11" s="62">
        <v>3868.06</v>
      </c>
      <c r="N11" s="64">
        <v>5675.71</v>
      </c>
      <c r="O11" s="65">
        <f>SUM(C11:N11)</f>
        <v>48663.24</v>
      </c>
    </row>
    <row r="12" spans="1:17" ht="16.5" customHeight="1">
      <c r="A12" s="33" t="s">
        <v>37</v>
      </c>
      <c r="B12" s="34" t="s">
        <v>38</v>
      </c>
      <c r="C12" s="72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4"/>
    </row>
    <row r="13" spans="1:17" ht="16.5" customHeight="1">
      <c r="A13" s="33" t="s">
        <v>39</v>
      </c>
      <c r="B13" s="34" t="s">
        <v>40</v>
      </c>
      <c r="C13" s="72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4"/>
    </row>
    <row r="14" spans="1:17" ht="16.5" customHeight="1">
      <c r="A14" s="35">
        <v>2</v>
      </c>
      <c r="B14" s="36" t="s">
        <v>41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4"/>
    </row>
    <row r="15" spans="1:17" ht="16.5" customHeight="1">
      <c r="A15" s="33" t="s">
        <v>35</v>
      </c>
      <c r="B15" s="34" t="s">
        <v>42</v>
      </c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4"/>
    </row>
    <row r="16" spans="1:17">
      <c r="A16" s="33" t="s">
        <v>37</v>
      </c>
      <c r="B16" s="34" t="s">
        <v>43</v>
      </c>
      <c r="C16" s="72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4"/>
    </row>
    <row r="17" spans="1:27" ht="16.5">
      <c r="A17" s="33" t="s">
        <v>39</v>
      </c>
      <c r="B17" s="34" t="s">
        <v>44</v>
      </c>
      <c r="C17" s="72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4"/>
    </row>
    <row r="18" spans="1:27" ht="14.25" customHeight="1">
      <c r="A18" s="33">
        <v>3</v>
      </c>
      <c r="B18" s="37" t="s">
        <v>45</v>
      </c>
      <c r="C18" s="72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4"/>
    </row>
    <row r="19" spans="1:27" ht="15.75" customHeight="1">
      <c r="A19" s="38" t="s">
        <v>35</v>
      </c>
      <c r="B19" s="34" t="s">
        <v>46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4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40"/>
    </row>
    <row r="20" spans="1:27" ht="12.75" customHeight="1">
      <c r="A20" s="38" t="s">
        <v>37</v>
      </c>
      <c r="B20" s="34" t="s">
        <v>47</v>
      </c>
      <c r="C20" s="72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4"/>
    </row>
    <row r="21" spans="1:27" ht="15" customHeight="1">
      <c r="A21" s="35">
        <v>4</v>
      </c>
      <c r="B21" s="37" t="s">
        <v>48</v>
      </c>
      <c r="C21" s="75"/>
      <c r="D21" s="76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4"/>
    </row>
    <row r="22" spans="1:27" ht="18" customHeight="1">
      <c r="A22" s="38" t="s">
        <v>35</v>
      </c>
      <c r="B22" s="34" t="s">
        <v>49</v>
      </c>
      <c r="C22" s="75"/>
      <c r="D22" s="76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4"/>
    </row>
    <row r="23" spans="1:27" ht="12.2" customHeight="1">
      <c r="A23" s="38" t="s">
        <v>37</v>
      </c>
      <c r="B23" s="34" t="s">
        <v>50</v>
      </c>
      <c r="C23" s="75"/>
      <c r="D23" s="76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4"/>
    </row>
    <row r="24" spans="1:27" ht="22.5">
      <c r="A24" s="38"/>
      <c r="B24" s="209" t="s">
        <v>51</v>
      </c>
      <c r="C24" s="75"/>
      <c r="D24" s="76"/>
      <c r="E24" s="73"/>
      <c r="F24" s="81"/>
      <c r="G24" s="81"/>
      <c r="H24" s="81"/>
      <c r="I24" s="81"/>
      <c r="J24" s="81"/>
      <c r="K24" s="81"/>
      <c r="L24" s="81"/>
      <c r="M24" s="81"/>
      <c r="N24" s="81"/>
      <c r="O24" s="74"/>
    </row>
    <row r="25" spans="1:27" ht="15" customHeight="1">
      <c r="A25" s="35">
        <v>5</v>
      </c>
      <c r="B25" s="37" t="s">
        <v>52</v>
      </c>
      <c r="C25" s="72"/>
      <c r="D25" s="73"/>
      <c r="E25" s="73"/>
      <c r="F25" s="81"/>
      <c r="G25" s="81"/>
      <c r="H25" s="81"/>
      <c r="I25" s="81"/>
      <c r="J25" s="81">
        <v>500</v>
      </c>
      <c r="K25" s="81"/>
      <c r="L25" s="81"/>
      <c r="M25" s="81">
        <v>412</v>
      </c>
      <c r="N25" s="81"/>
      <c r="O25" s="74">
        <f>SUM(C25:N25)</f>
        <v>912</v>
      </c>
    </row>
    <row r="26" spans="1:27" ht="15.75">
      <c r="A26" s="35">
        <v>6</v>
      </c>
      <c r="B26" s="37" t="s">
        <v>53</v>
      </c>
      <c r="C26" s="72"/>
      <c r="D26" s="73"/>
      <c r="E26" s="73"/>
      <c r="F26" s="81"/>
      <c r="G26" s="81"/>
      <c r="H26" s="81"/>
      <c r="I26" s="81"/>
      <c r="J26" s="81"/>
      <c r="K26" s="81"/>
      <c r="L26" s="81"/>
      <c r="M26" s="81"/>
      <c r="N26" s="81"/>
      <c r="O26" s="74"/>
      <c r="Q26" s="80">
        <f>O25+O26+O27+O28+O30+O35+O36</f>
        <v>5532.13</v>
      </c>
    </row>
    <row r="27" spans="1:27" ht="22.5">
      <c r="A27" s="41" t="s">
        <v>35</v>
      </c>
      <c r="B27" s="36" t="s">
        <v>54</v>
      </c>
      <c r="C27" s="316">
        <v>40</v>
      </c>
      <c r="D27" s="73"/>
      <c r="E27" s="72"/>
      <c r="F27" s="82"/>
      <c r="G27" s="82"/>
      <c r="H27" s="82"/>
      <c r="I27" s="82"/>
      <c r="J27" s="83"/>
      <c r="K27" s="82"/>
      <c r="L27" s="82"/>
      <c r="M27" s="82"/>
      <c r="N27" s="82">
        <v>336</v>
      </c>
      <c r="O27" s="74">
        <f t="shared" ref="O27:O39" si="0">SUM(C27:N27)</f>
        <v>376</v>
      </c>
      <c r="Q27" s="86"/>
      <c r="R27" s="80"/>
      <c r="S27" s="80"/>
    </row>
    <row r="28" spans="1:27" ht="12.95" customHeight="1">
      <c r="A28" s="42" t="s">
        <v>37</v>
      </c>
      <c r="B28" s="36" t="s">
        <v>55</v>
      </c>
      <c r="C28" s="316">
        <v>20</v>
      </c>
      <c r="D28" s="317">
        <v>60</v>
      </c>
      <c r="E28" s="318">
        <v>60</v>
      </c>
      <c r="F28" s="319">
        <v>50</v>
      </c>
      <c r="G28" s="320">
        <v>20</v>
      </c>
      <c r="H28" s="319">
        <v>137</v>
      </c>
      <c r="I28" s="319">
        <v>80</v>
      </c>
      <c r="J28" s="319">
        <v>20</v>
      </c>
      <c r="K28" s="320">
        <v>20</v>
      </c>
      <c r="L28" s="319">
        <v>20</v>
      </c>
      <c r="M28" s="319">
        <v>20</v>
      </c>
      <c r="N28" s="319">
        <v>20</v>
      </c>
      <c r="O28" s="74">
        <f t="shared" si="0"/>
        <v>527</v>
      </c>
    </row>
    <row r="29" spans="1:27" ht="12.95" customHeight="1">
      <c r="A29" s="42" t="s">
        <v>39</v>
      </c>
      <c r="B29" s="36" t="s">
        <v>56</v>
      </c>
      <c r="C29" s="72"/>
      <c r="D29" s="73"/>
      <c r="E29" s="77"/>
      <c r="F29" s="82"/>
      <c r="G29" s="81"/>
      <c r="H29" s="82"/>
      <c r="I29" s="82"/>
      <c r="J29" s="82"/>
      <c r="K29" s="81"/>
      <c r="L29" s="82"/>
      <c r="M29" s="82"/>
      <c r="N29" s="82"/>
      <c r="O29" s="74">
        <f t="shared" si="0"/>
        <v>0</v>
      </c>
    </row>
    <row r="30" spans="1:27" ht="12.95" customHeight="1">
      <c r="A30" s="42" t="s">
        <v>57</v>
      </c>
      <c r="B30" s="36" t="s">
        <v>58</v>
      </c>
      <c r="C30" s="72"/>
      <c r="D30" s="73"/>
      <c r="E30" s="77"/>
      <c r="F30" s="82"/>
      <c r="G30" s="81"/>
      <c r="H30" s="82"/>
      <c r="I30" s="82"/>
      <c r="J30" s="82"/>
      <c r="K30" s="81"/>
      <c r="L30" s="82"/>
      <c r="M30" s="82">
        <v>152</v>
      </c>
      <c r="N30" s="82"/>
      <c r="O30" s="74">
        <f t="shared" si="0"/>
        <v>152</v>
      </c>
    </row>
    <row r="31" spans="1:27" ht="15.75">
      <c r="A31" s="32">
        <v>7</v>
      </c>
      <c r="B31" s="37" t="s">
        <v>59</v>
      </c>
      <c r="C31" s="72"/>
      <c r="D31" s="73"/>
      <c r="E31" s="77"/>
      <c r="F31" s="82"/>
      <c r="G31" s="81"/>
      <c r="H31" s="82"/>
      <c r="I31" s="82"/>
      <c r="J31" s="82"/>
      <c r="K31" s="81"/>
      <c r="L31" s="82"/>
      <c r="M31" s="82"/>
      <c r="N31" s="82"/>
      <c r="O31" s="74">
        <f t="shared" si="0"/>
        <v>0</v>
      </c>
    </row>
    <row r="32" spans="1:27" ht="15.75">
      <c r="A32" s="32">
        <v>8</v>
      </c>
      <c r="B32" s="37" t="s">
        <v>60</v>
      </c>
      <c r="C32" s="72"/>
      <c r="D32" s="73"/>
      <c r="E32" s="77"/>
      <c r="F32" s="82"/>
      <c r="G32" s="81"/>
      <c r="H32" s="82"/>
      <c r="I32" s="82"/>
      <c r="J32" s="82"/>
      <c r="K32" s="81"/>
      <c r="L32" s="82"/>
      <c r="M32" s="82"/>
      <c r="N32" s="82"/>
      <c r="O32" s="74">
        <f t="shared" si="0"/>
        <v>0</v>
      </c>
    </row>
    <row r="33" spans="1:15" ht="15.75">
      <c r="A33" s="32">
        <v>11</v>
      </c>
      <c r="B33" s="37" t="s">
        <v>61</v>
      </c>
      <c r="C33" s="72"/>
      <c r="D33" s="73"/>
      <c r="E33" s="73"/>
      <c r="F33" s="81"/>
      <c r="G33" s="81"/>
      <c r="H33" s="81"/>
      <c r="I33" s="81"/>
      <c r="J33" s="81"/>
      <c r="K33" s="81"/>
      <c r="L33" s="81"/>
      <c r="M33" s="81"/>
      <c r="N33" s="81"/>
      <c r="O33" s="74">
        <f t="shared" si="0"/>
        <v>0</v>
      </c>
    </row>
    <row r="34" spans="1:15" ht="15.75">
      <c r="A34" s="32">
        <v>12</v>
      </c>
      <c r="B34" s="37" t="s">
        <v>62</v>
      </c>
      <c r="C34" s="72" t="s">
        <v>164</v>
      </c>
      <c r="D34" s="73"/>
      <c r="E34" s="73"/>
      <c r="F34" s="81"/>
      <c r="G34" s="81"/>
      <c r="H34" s="81"/>
      <c r="I34" s="81"/>
      <c r="J34" s="81"/>
      <c r="K34" s="81"/>
      <c r="L34" s="81"/>
      <c r="M34" s="81"/>
      <c r="N34" s="81"/>
      <c r="O34" s="74">
        <f t="shared" si="0"/>
        <v>0</v>
      </c>
    </row>
    <row r="35" spans="1:15" ht="15.75">
      <c r="A35" s="35">
        <v>13</v>
      </c>
      <c r="B35" s="37" t="s">
        <v>63</v>
      </c>
      <c r="C35" s="335">
        <v>603.58000000000004</v>
      </c>
      <c r="D35" s="335">
        <v>782.57</v>
      </c>
      <c r="E35" s="335">
        <v>919.2</v>
      </c>
      <c r="F35" s="335">
        <v>1159.78</v>
      </c>
      <c r="G35" s="81"/>
      <c r="H35" s="81"/>
      <c r="I35" s="81"/>
      <c r="J35" s="81"/>
      <c r="K35" s="81"/>
      <c r="L35" s="81"/>
      <c r="M35" s="81"/>
      <c r="N35" s="81"/>
      <c r="O35" s="74">
        <f t="shared" si="0"/>
        <v>3465.13</v>
      </c>
    </row>
    <row r="36" spans="1:15" ht="15.75">
      <c r="A36" s="35">
        <v>14</v>
      </c>
      <c r="B36" s="37" t="s">
        <v>64</v>
      </c>
      <c r="C36" s="72"/>
      <c r="D36" s="73"/>
      <c r="E36" s="73"/>
      <c r="F36" s="81"/>
      <c r="G36" s="81"/>
      <c r="H36" s="81"/>
      <c r="I36" s="81"/>
      <c r="J36" s="81">
        <v>100</v>
      </c>
      <c r="K36" s="81"/>
      <c r="L36" s="81"/>
      <c r="M36" s="81"/>
      <c r="N36" s="81"/>
      <c r="O36" s="74">
        <f>SUM(C36:N36)</f>
        <v>100</v>
      </c>
    </row>
    <row r="37" spans="1:15" ht="15.75">
      <c r="A37" s="35">
        <v>15</v>
      </c>
      <c r="B37" s="37" t="s">
        <v>65</v>
      </c>
      <c r="C37" s="72"/>
      <c r="D37" s="73"/>
      <c r="E37" s="73"/>
      <c r="F37" s="81"/>
      <c r="G37" s="81"/>
      <c r="H37" s="81"/>
      <c r="I37" s="81"/>
      <c r="J37" s="81"/>
      <c r="K37" s="81"/>
      <c r="L37" s="81"/>
      <c r="M37" s="81"/>
      <c r="N37" s="81"/>
      <c r="O37" s="74">
        <f t="shared" si="0"/>
        <v>0</v>
      </c>
    </row>
    <row r="38" spans="1:15" ht="18" customHeight="1">
      <c r="A38" s="35">
        <v>16</v>
      </c>
      <c r="B38" s="37" t="s">
        <v>66</v>
      </c>
      <c r="C38" s="72"/>
      <c r="D38" s="72"/>
      <c r="E38" s="72"/>
      <c r="F38" s="83"/>
      <c r="G38" s="83"/>
      <c r="H38" s="83"/>
      <c r="I38" s="83"/>
      <c r="J38" s="83"/>
      <c r="K38" s="83"/>
      <c r="L38" s="83"/>
      <c r="M38" s="83"/>
      <c r="N38" s="83"/>
      <c r="O38" s="74">
        <f t="shared" si="0"/>
        <v>0</v>
      </c>
    </row>
    <row r="39" spans="1:15" ht="13.7" customHeight="1">
      <c r="A39" s="35">
        <v>17</v>
      </c>
      <c r="B39" s="37" t="s">
        <v>67</v>
      </c>
      <c r="C39" s="78"/>
      <c r="D39" s="78"/>
      <c r="E39" s="78"/>
      <c r="F39" s="84"/>
      <c r="G39" s="84"/>
      <c r="H39" s="84"/>
      <c r="I39" s="84"/>
      <c r="J39" s="84"/>
      <c r="K39" s="84"/>
      <c r="L39" s="84"/>
      <c r="M39" s="84"/>
      <c r="N39" s="84"/>
      <c r="O39" s="74">
        <f t="shared" si="0"/>
        <v>0</v>
      </c>
    </row>
    <row r="40" spans="1:15" ht="17.45" customHeight="1" thickBot="1">
      <c r="A40" s="60"/>
      <c r="B40" s="61" t="s">
        <v>68</v>
      </c>
      <c r="C40" s="79"/>
      <c r="D40" s="79"/>
      <c r="E40" s="79"/>
      <c r="F40" s="85"/>
      <c r="G40" s="85"/>
      <c r="H40" s="85"/>
      <c r="I40" s="85"/>
      <c r="J40" s="85"/>
      <c r="K40" s="85"/>
      <c r="L40" s="85"/>
      <c r="M40" s="85"/>
      <c r="N40" s="85"/>
      <c r="O40" s="208">
        <f>SUM(O10,O14,O18,O21,O25,O26,O31,O35,O36,O37,O38+O30+O28+O27)</f>
        <v>54195.369999999995</v>
      </c>
    </row>
    <row r="41" spans="1:15" ht="54.4" customHeight="1">
      <c r="A41" s="339"/>
      <c r="B41" s="339"/>
      <c r="C41" s="339"/>
      <c r="D41" s="339"/>
      <c r="E41" s="339"/>
      <c r="F41" s="339"/>
      <c r="G41" s="339"/>
      <c r="H41" s="339"/>
      <c r="I41" s="339"/>
      <c r="J41" s="339"/>
      <c r="K41" s="339"/>
      <c r="L41" s="339"/>
      <c r="M41" s="339"/>
      <c r="N41" s="339"/>
      <c r="O41" s="339"/>
    </row>
    <row r="43" spans="1:15">
      <c r="A43" s="21"/>
      <c r="C43" s="21"/>
      <c r="D43" s="21"/>
      <c r="E43" s="21"/>
      <c r="F43" s="21"/>
      <c r="G43" s="21"/>
    </row>
    <row r="44" spans="1:15">
      <c r="A44" s="21"/>
      <c r="C44" s="21"/>
      <c r="D44" s="21"/>
      <c r="E44" s="21"/>
      <c r="F44" s="21"/>
      <c r="G44" s="21"/>
    </row>
    <row r="45" spans="1:15">
      <c r="B45" s="21"/>
    </row>
    <row r="46" spans="1:15">
      <c r="B46" s="21"/>
    </row>
    <row r="49" spans="1:6" ht="18">
      <c r="A49" s="22"/>
    </row>
    <row r="51" spans="1:6">
      <c r="A51" s="1"/>
    </row>
    <row r="52" spans="1:6">
      <c r="A52" s="1"/>
      <c r="F52" s="23"/>
    </row>
    <row r="53" spans="1:6">
      <c r="A53" s="1"/>
    </row>
  </sheetData>
  <mergeCells count="8">
    <mergeCell ref="A8:O8"/>
    <mergeCell ref="A41:O41"/>
    <mergeCell ref="A1:O1"/>
    <mergeCell ref="M2:O2"/>
    <mergeCell ref="A3:B3"/>
    <mergeCell ref="A7:O7"/>
    <mergeCell ref="A4:O4"/>
    <mergeCell ref="A6:O6"/>
  </mergeCells>
  <pageMargins left="0.35416666666666702" right="0.23611111111111099" top="2.0833333333333301E-2" bottom="0.25" header="0.51180555555555496" footer="0.51180555555555496"/>
  <pageSetup scale="90" firstPageNumber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zoomScale="115" zoomScaleNormal="115" workbookViewId="0">
      <selection activeCell="D127" sqref="D127"/>
    </sheetView>
  </sheetViews>
  <sheetFormatPr baseColWidth="10" defaultColWidth="11.42578125" defaultRowHeight="12"/>
  <cols>
    <col min="1" max="1" width="12.28515625" style="107" customWidth="1"/>
    <col min="2" max="2" width="39.28515625" style="107" customWidth="1"/>
    <col min="3" max="3" width="10.28515625" style="109" customWidth="1"/>
    <col min="4" max="4" width="11.42578125" style="211" customWidth="1"/>
    <col min="5" max="5" width="11.28515625" style="108" bestFit="1" customWidth="1"/>
    <col min="6" max="6" width="11.28515625" style="108" customWidth="1"/>
    <col min="7" max="7" width="12.7109375" style="234" customWidth="1"/>
    <col min="8" max="8" width="11.42578125" style="234" customWidth="1"/>
    <col min="9" max="16384" width="11.42578125" style="107"/>
  </cols>
  <sheetData>
    <row r="1" spans="1:11" ht="15.75">
      <c r="A1" s="354" t="s">
        <v>369</v>
      </c>
      <c r="B1" s="354"/>
      <c r="C1" s="354"/>
      <c r="D1" s="354"/>
      <c r="E1" s="354"/>
      <c r="F1" s="354"/>
      <c r="G1" s="354"/>
      <c r="H1" s="354"/>
    </row>
    <row r="2" spans="1:11" ht="15.75">
      <c r="A2" s="356" t="s">
        <v>206</v>
      </c>
      <c r="B2" s="356"/>
      <c r="C2" s="356"/>
      <c r="D2" s="356"/>
      <c r="E2" s="356"/>
      <c r="F2" s="356"/>
      <c r="G2" s="356"/>
      <c r="H2" s="301"/>
    </row>
    <row r="3" spans="1:11" ht="15">
      <c r="A3" s="365" t="s">
        <v>69</v>
      </c>
      <c r="B3" s="365"/>
      <c r="C3" s="365"/>
      <c r="D3" s="365"/>
      <c r="E3" s="365"/>
      <c r="F3" s="365"/>
      <c r="G3" s="365"/>
      <c r="H3" s="365"/>
    </row>
    <row r="4" spans="1:11" ht="15.75">
      <c r="A4" s="152" t="s">
        <v>379</v>
      </c>
      <c r="B4" s="152"/>
      <c r="C4" s="154"/>
      <c r="D4" s="210"/>
      <c r="E4" s="152"/>
      <c r="F4" s="156" t="s">
        <v>247</v>
      </c>
      <c r="G4" s="299"/>
      <c r="H4" s="299"/>
    </row>
    <row r="5" spans="1:11" ht="15.75">
      <c r="A5" s="152" t="s">
        <v>363</v>
      </c>
      <c r="B5" s="152"/>
      <c r="C5" s="154"/>
      <c r="D5" s="210"/>
      <c r="E5" s="153"/>
      <c r="F5" s="155"/>
      <c r="G5" s="300"/>
      <c r="H5" s="301"/>
    </row>
    <row r="6" spans="1:11" ht="18.75" customHeight="1">
      <c r="A6" s="152" t="s">
        <v>207</v>
      </c>
      <c r="B6" s="152"/>
      <c r="C6" s="154"/>
      <c r="D6" s="210"/>
      <c r="E6" s="153" t="s">
        <v>70</v>
      </c>
      <c r="F6" s="153"/>
      <c r="G6" s="301"/>
      <c r="H6" s="301"/>
      <c r="K6" s="151"/>
    </row>
    <row r="7" spans="1:11" ht="5.25" customHeight="1" thickBot="1"/>
    <row r="8" spans="1:11" ht="45">
      <c r="A8" s="150" t="s">
        <v>71</v>
      </c>
      <c r="B8" s="148" t="s">
        <v>72</v>
      </c>
      <c r="C8" s="148" t="s">
        <v>73</v>
      </c>
      <c r="D8" s="149" t="s">
        <v>74</v>
      </c>
      <c r="E8" s="149" t="s">
        <v>75</v>
      </c>
      <c r="F8" s="149" t="s">
        <v>76</v>
      </c>
      <c r="G8" s="302" t="s">
        <v>77</v>
      </c>
      <c r="H8" s="328" t="s">
        <v>78</v>
      </c>
    </row>
    <row r="9" spans="1:11" ht="15" customHeight="1">
      <c r="A9" s="361" t="s">
        <v>79</v>
      </c>
      <c r="B9" s="362"/>
      <c r="C9" s="124"/>
      <c r="D9" s="212"/>
      <c r="E9" s="123"/>
      <c r="F9" s="123"/>
      <c r="G9" s="122"/>
      <c r="H9" s="121"/>
    </row>
    <row r="10" spans="1:11" ht="36">
      <c r="A10" s="131" t="s">
        <v>80</v>
      </c>
      <c r="B10" s="147"/>
      <c r="C10" s="124"/>
      <c r="D10" s="212"/>
      <c r="E10" s="123"/>
      <c r="F10" s="123"/>
      <c r="G10" s="122"/>
      <c r="H10" s="121"/>
    </row>
    <row r="11" spans="1:11" ht="30.75" customHeight="1">
      <c r="A11" s="128" t="s">
        <v>81</v>
      </c>
      <c r="B11" s="129"/>
      <c r="C11" s="129"/>
      <c r="D11" s="130"/>
      <c r="E11" s="130"/>
      <c r="F11" s="130"/>
      <c r="G11" s="303"/>
      <c r="H11" s="121"/>
    </row>
    <row r="12" spans="1:11">
      <c r="A12" s="363" t="s">
        <v>246</v>
      </c>
      <c r="B12" s="125" t="s">
        <v>210</v>
      </c>
      <c r="C12" s="124">
        <v>3</v>
      </c>
      <c r="D12" s="212" t="s">
        <v>208</v>
      </c>
      <c r="E12" s="146">
        <v>15.5</v>
      </c>
      <c r="F12" s="123">
        <f t="shared" ref="F12:F33" si="0">C12*E12</f>
        <v>46.5</v>
      </c>
      <c r="G12" s="122">
        <v>45476</v>
      </c>
      <c r="H12" s="121">
        <v>45504</v>
      </c>
    </row>
    <row r="13" spans="1:11">
      <c r="A13" s="363"/>
      <c r="B13" s="125" t="s">
        <v>211</v>
      </c>
      <c r="C13" s="124">
        <v>3</v>
      </c>
      <c r="D13" s="212" t="s">
        <v>208</v>
      </c>
      <c r="E13" s="145">
        <v>16</v>
      </c>
      <c r="F13" s="123">
        <f t="shared" si="0"/>
        <v>48</v>
      </c>
      <c r="G13" s="122">
        <v>45476</v>
      </c>
      <c r="H13" s="121">
        <v>45504</v>
      </c>
    </row>
    <row r="14" spans="1:11">
      <c r="A14" s="363"/>
      <c r="B14" s="125" t="s">
        <v>212</v>
      </c>
      <c r="C14" s="124">
        <v>25</v>
      </c>
      <c r="D14" s="212" t="s">
        <v>190</v>
      </c>
      <c r="E14" s="145">
        <v>0.6</v>
      </c>
      <c r="F14" s="123">
        <f t="shared" si="0"/>
        <v>15</v>
      </c>
      <c r="G14" s="122">
        <v>45476</v>
      </c>
      <c r="H14" s="121">
        <v>45504</v>
      </c>
    </row>
    <row r="15" spans="1:11">
      <c r="A15" s="363"/>
      <c r="B15" s="125" t="s">
        <v>213</v>
      </c>
      <c r="C15" s="124">
        <v>15</v>
      </c>
      <c r="D15" s="212" t="s">
        <v>226</v>
      </c>
      <c r="E15" s="145">
        <v>6.25</v>
      </c>
      <c r="F15" s="123">
        <f t="shared" si="0"/>
        <v>93.75</v>
      </c>
      <c r="G15" s="122">
        <v>45476</v>
      </c>
      <c r="H15" s="121">
        <v>45504</v>
      </c>
    </row>
    <row r="16" spans="1:11">
      <c r="A16" s="363"/>
      <c r="B16" s="125" t="s">
        <v>214</v>
      </c>
      <c r="C16" s="124">
        <v>5</v>
      </c>
      <c r="D16" s="212" t="s">
        <v>226</v>
      </c>
      <c r="E16" s="145">
        <v>7.5</v>
      </c>
      <c r="F16" s="123">
        <f t="shared" si="0"/>
        <v>37.5</v>
      </c>
      <c r="G16" s="122">
        <v>45476</v>
      </c>
      <c r="H16" s="121">
        <v>45504</v>
      </c>
    </row>
    <row r="17" spans="1:8">
      <c r="A17" s="363"/>
      <c r="B17" s="125" t="s">
        <v>215</v>
      </c>
      <c r="C17" s="124">
        <v>75</v>
      </c>
      <c r="D17" s="212" t="s">
        <v>190</v>
      </c>
      <c r="E17" s="145">
        <v>0.2</v>
      </c>
      <c r="F17" s="123">
        <f t="shared" si="0"/>
        <v>15</v>
      </c>
      <c r="G17" s="122">
        <v>45476</v>
      </c>
      <c r="H17" s="121">
        <v>45504</v>
      </c>
    </row>
    <row r="18" spans="1:8">
      <c r="A18" s="363"/>
      <c r="B18" s="125" t="s">
        <v>216</v>
      </c>
      <c r="C18" s="124">
        <v>25</v>
      </c>
      <c r="D18" s="212" t="s">
        <v>190</v>
      </c>
      <c r="E18" s="145">
        <v>2.25</v>
      </c>
      <c r="F18" s="123">
        <f t="shared" si="0"/>
        <v>56.25</v>
      </c>
      <c r="G18" s="122">
        <v>45476</v>
      </c>
      <c r="H18" s="121">
        <v>45504</v>
      </c>
    </row>
    <row r="19" spans="1:8">
      <c r="A19" s="363"/>
      <c r="B19" s="125" t="s">
        <v>217</v>
      </c>
      <c r="C19" s="124">
        <v>10</v>
      </c>
      <c r="D19" s="212" t="s">
        <v>190</v>
      </c>
      <c r="E19" s="145">
        <v>1.35</v>
      </c>
      <c r="F19" s="123">
        <f t="shared" si="0"/>
        <v>13.5</v>
      </c>
      <c r="G19" s="122">
        <v>45476</v>
      </c>
      <c r="H19" s="121">
        <v>45504</v>
      </c>
    </row>
    <row r="20" spans="1:8">
      <c r="A20" s="363"/>
      <c r="B20" s="125" t="s">
        <v>218</v>
      </c>
      <c r="C20" s="124">
        <v>30</v>
      </c>
      <c r="D20" s="212" t="s">
        <v>190</v>
      </c>
      <c r="E20" s="145">
        <v>0.35</v>
      </c>
      <c r="F20" s="123">
        <f t="shared" si="0"/>
        <v>10.5</v>
      </c>
      <c r="G20" s="122">
        <v>45476</v>
      </c>
      <c r="H20" s="121">
        <v>45504</v>
      </c>
    </row>
    <row r="21" spans="1:8">
      <c r="A21" s="363"/>
      <c r="B21" s="125" t="s">
        <v>219</v>
      </c>
      <c r="C21" s="124">
        <v>2</v>
      </c>
      <c r="D21" s="212" t="s">
        <v>226</v>
      </c>
      <c r="E21" s="145">
        <v>6.95</v>
      </c>
      <c r="F21" s="123">
        <f t="shared" si="0"/>
        <v>13.9</v>
      </c>
      <c r="G21" s="122">
        <v>45476</v>
      </c>
      <c r="H21" s="121">
        <v>45504</v>
      </c>
    </row>
    <row r="22" spans="1:8">
      <c r="A22" s="363"/>
      <c r="B22" s="125" t="s">
        <v>220</v>
      </c>
      <c r="C22" s="124">
        <v>4</v>
      </c>
      <c r="D22" s="212" t="s">
        <v>227</v>
      </c>
      <c r="E22" s="145">
        <v>13</v>
      </c>
      <c r="F22" s="123">
        <f t="shared" si="0"/>
        <v>52</v>
      </c>
      <c r="G22" s="122">
        <v>45476</v>
      </c>
      <c r="H22" s="121">
        <v>45504</v>
      </c>
    </row>
    <row r="23" spans="1:8">
      <c r="A23" s="363"/>
      <c r="B23" s="125" t="s">
        <v>221</v>
      </c>
      <c r="C23" s="124">
        <v>5</v>
      </c>
      <c r="D23" s="212" t="s">
        <v>190</v>
      </c>
      <c r="E23" s="145">
        <v>1.8</v>
      </c>
      <c r="F23" s="123">
        <f t="shared" si="0"/>
        <v>9</v>
      </c>
      <c r="G23" s="122">
        <v>45476</v>
      </c>
      <c r="H23" s="121">
        <v>45504</v>
      </c>
    </row>
    <row r="24" spans="1:8">
      <c r="A24" s="363"/>
      <c r="B24" s="125" t="s">
        <v>83</v>
      </c>
      <c r="C24" s="124">
        <v>2</v>
      </c>
      <c r="D24" s="212" t="s">
        <v>228</v>
      </c>
      <c r="E24" s="145">
        <v>3</v>
      </c>
      <c r="F24" s="123">
        <f t="shared" si="0"/>
        <v>6</v>
      </c>
      <c r="G24" s="122">
        <v>45476</v>
      </c>
      <c r="H24" s="121">
        <v>45504</v>
      </c>
    </row>
    <row r="25" spans="1:8">
      <c r="A25" s="363"/>
      <c r="B25" s="125" t="s">
        <v>84</v>
      </c>
      <c r="C25" s="124">
        <v>5</v>
      </c>
      <c r="D25" s="212" t="s">
        <v>229</v>
      </c>
      <c r="E25" s="145">
        <v>3.75</v>
      </c>
      <c r="F25" s="123">
        <f t="shared" si="0"/>
        <v>18.75</v>
      </c>
      <c r="G25" s="122">
        <v>45476</v>
      </c>
      <c r="H25" s="121">
        <v>45504</v>
      </c>
    </row>
    <row r="26" spans="1:8">
      <c r="A26" s="363"/>
      <c r="B26" s="125" t="s">
        <v>222</v>
      </c>
      <c r="C26" s="124">
        <v>3</v>
      </c>
      <c r="D26" s="212" t="s">
        <v>230</v>
      </c>
      <c r="E26" s="145">
        <v>4.95</v>
      </c>
      <c r="F26" s="123">
        <f t="shared" si="0"/>
        <v>14.850000000000001</v>
      </c>
      <c r="G26" s="122">
        <v>45476</v>
      </c>
      <c r="H26" s="121">
        <v>45504</v>
      </c>
    </row>
    <row r="27" spans="1:8">
      <c r="A27" s="363"/>
      <c r="B27" s="125" t="s">
        <v>233</v>
      </c>
      <c r="C27" s="124">
        <v>15</v>
      </c>
      <c r="D27" s="212" t="s">
        <v>225</v>
      </c>
      <c r="E27" s="145">
        <v>0.5</v>
      </c>
      <c r="F27" s="123">
        <f t="shared" si="0"/>
        <v>7.5</v>
      </c>
      <c r="G27" s="122">
        <v>45476</v>
      </c>
      <c r="H27" s="121">
        <v>45504</v>
      </c>
    </row>
    <row r="28" spans="1:8">
      <c r="A28" s="363"/>
      <c r="B28" s="125" t="s">
        <v>189</v>
      </c>
      <c r="C28" s="124">
        <v>3</v>
      </c>
      <c r="D28" s="212" t="s">
        <v>228</v>
      </c>
      <c r="E28" s="145">
        <v>14</v>
      </c>
      <c r="F28" s="123">
        <f t="shared" si="0"/>
        <v>42</v>
      </c>
      <c r="G28" s="122">
        <v>45476</v>
      </c>
      <c r="H28" s="121">
        <v>45504</v>
      </c>
    </row>
    <row r="29" spans="1:8">
      <c r="A29" s="363"/>
      <c r="B29" s="125" t="s">
        <v>82</v>
      </c>
      <c r="C29" s="124">
        <v>6</v>
      </c>
      <c r="D29" s="212" t="s">
        <v>228</v>
      </c>
      <c r="E29" s="145">
        <v>0.75</v>
      </c>
      <c r="F29" s="123">
        <f t="shared" si="0"/>
        <v>4.5</v>
      </c>
      <c r="G29" s="122">
        <v>45476</v>
      </c>
      <c r="H29" s="121">
        <v>45504</v>
      </c>
    </row>
    <row r="30" spans="1:8">
      <c r="A30" s="363"/>
      <c r="B30" s="255" t="s">
        <v>370</v>
      </c>
      <c r="C30" s="258">
        <v>6</v>
      </c>
      <c r="D30" s="259" t="s">
        <v>190</v>
      </c>
      <c r="E30" s="261">
        <v>3</v>
      </c>
      <c r="F30" s="257">
        <f t="shared" si="0"/>
        <v>18</v>
      </c>
      <c r="G30" s="260"/>
      <c r="H30" s="121"/>
    </row>
    <row r="31" spans="1:8">
      <c r="A31" s="363"/>
      <c r="B31" s="125" t="s">
        <v>231</v>
      </c>
      <c r="C31" s="124">
        <v>5</v>
      </c>
      <c r="D31" s="212" t="s">
        <v>190</v>
      </c>
      <c r="E31" s="145">
        <v>1</v>
      </c>
      <c r="F31" s="123">
        <f t="shared" si="0"/>
        <v>5</v>
      </c>
      <c r="G31" s="122">
        <v>45476</v>
      </c>
      <c r="H31" s="121">
        <v>45504</v>
      </c>
    </row>
    <row r="32" spans="1:8">
      <c r="A32" s="363"/>
      <c r="B32" s="125" t="s">
        <v>224</v>
      </c>
      <c r="C32" s="124">
        <v>50</v>
      </c>
      <c r="D32" s="212" t="s">
        <v>225</v>
      </c>
      <c r="E32" s="145">
        <v>0.1</v>
      </c>
      <c r="F32" s="123">
        <f t="shared" si="0"/>
        <v>5</v>
      </c>
      <c r="G32" s="122">
        <v>45476</v>
      </c>
      <c r="H32" s="121">
        <v>45504</v>
      </c>
    </row>
    <row r="33" spans="1:8">
      <c r="A33" s="363"/>
      <c r="B33" s="125" t="s">
        <v>223</v>
      </c>
      <c r="C33" s="124">
        <v>10</v>
      </c>
      <c r="D33" s="212" t="s">
        <v>190</v>
      </c>
      <c r="E33" s="145">
        <v>1.25</v>
      </c>
      <c r="F33" s="123">
        <f t="shared" si="0"/>
        <v>12.5</v>
      </c>
      <c r="G33" s="122">
        <v>45476</v>
      </c>
      <c r="H33" s="121">
        <v>45504</v>
      </c>
    </row>
    <row r="34" spans="1:8" s="144" customFormat="1">
      <c r="A34" s="120"/>
      <c r="B34" s="119"/>
      <c r="C34" s="118"/>
      <c r="D34" s="213"/>
      <c r="E34" s="117" t="s">
        <v>85</v>
      </c>
      <c r="F34" s="159">
        <f>SUM(F12:F33)</f>
        <v>545</v>
      </c>
      <c r="G34" s="132"/>
      <c r="H34" s="121"/>
    </row>
    <row r="35" spans="1:8">
      <c r="A35" s="363" t="s">
        <v>232</v>
      </c>
      <c r="B35" s="125" t="s">
        <v>86</v>
      </c>
      <c r="C35" s="124">
        <v>2</v>
      </c>
      <c r="D35" s="212" t="s">
        <v>228</v>
      </c>
      <c r="E35" s="123">
        <v>5</v>
      </c>
      <c r="F35" s="123">
        <f>C35*E35</f>
        <v>10</v>
      </c>
      <c r="G35" s="122">
        <v>45476</v>
      </c>
      <c r="H35" s="121">
        <v>45504</v>
      </c>
    </row>
    <row r="36" spans="1:8">
      <c r="A36" s="363"/>
      <c r="B36" s="125" t="s">
        <v>205</v>
      </c>
      <c r="C36" s="124">
        <v>12</v>
      </c>
      <c r="D36" s="212" t="s">
        <v>190</v>
      </c>
      <c r="E36" s="123">
        <v>2</v>
      </c>
      <c r="F36" s="123">
        <f>C36*E36</f>
        <v>24</v>
      </c>
      <c r="G36" s="122">
        <v>45476</v>
      </c>
      <c r="H36" s="121">
        <v>45504</v>
      </c>
    </row>
    <row r="37" spans="1:8">
      <c r="A37" s="363"/>
      <c r="B37" s="125" t="s">
        <v>209</v>
      </c>
      <c r="C37" s="124">
        <v>3</v>
      </c>
      <c r="D37" s="212" t="s">
        <v>208</v>
      </c>
      <c r="E37" s="123">
        <v>4</v>
      </c>
      <c r="F37" s="123">
        <f>C37*E37</f>
        <v>12</v>
      </c>
      <c r="G37" s="122">
        <v>45476</v>
      </c>
      <c r="H37" s="121">
        <v>45504</v>
      </c>
    </row>
    <row r="38" spans="1:8">
      <c r="A38" s="363"/>
      <c r="B38" s="125" t="s">
        <v>234</v>
      </c>
      <c r="C38" s="124">
        <v>2</v>
      </c>
      <c r="D38" s="212" t="s">
        <v>208</v>
      </c>
      <c r="E38" s="123">
        <v>6</v>
      </c>
      <c r="F38" s="123">
        <f>C38*E38</f>
        <v>12</v>
      </c>
      <c r="G38" s="122">
        <v>45476</v>
      </c>
      <c r="H38" s="121">
        <v>45504</v>
      </c>
    </row>
    <row r="39" spans="1:8">
      <c r="A39" s="363"/>
      <c r="B39" s="125" t="s">
        <v>87</v>
      </c>
      <c r="C39" s="124">
        <v>6</v>
      </c>
      <c r="D39" s="212" t="s">
        <v>190</v>
      </c>
      <c r="E39" s="123">
        <v>1.5</v>
      </c>
      <c r="F39" s="123">
        <f>C39*E39</f>
        <v>9</v>
      </c>
      <c r="G39" s="122">
        <v>45476</v>
      </c>
      <c r="H39" s="121">
        <v>45504</v>
      </c>
    </row>
    <row r="40" spans="1:8" ht="11.25" customHeight="1">
      <c r="A40" s="120"/>
      <c r="B40" s="119"/>
      <c r="C40" s="118"/>
      <c r="D40" s="213"/>
      <c r="E40" s="117" t="s">
        <v>85</v>
      </c>
      <c r="F40" s="159">
        <f>SUM(F35:F39)</f>
        <v>67</v>
      </c>
      <c r="G40" s="132"/>
      <c r="H40" s="121"/>
    </row>
    <row r="41" spans="1:8">
      <c r="A41" s="357" t="s">
        <v>124</v>
      </c>
      <c r="B41" s="125" t="s">
        <v>367</v>
      </c>
      <c r="C41" s="124">
        <v>3</v>
      </c>
      <c r="D41" s="212" t="s">
        <v>190</v>
      </c>
      <c r="E41" s="158">
        <v>35</v>
      </c>
      <c r="F41" s="123">
        <f>C41*E41</f>
        <v>105</v>
      </c>
      <c r="G41" s="122">
        <v>45597</v>
      </c>
      <c r="H41" s="121">
        <v>45625</v>
      </c>
    </row>
    <row r="42" spans="1:8">
      <c r="A42" s="358"/>
      <c r="B42" s="125" t="s">
        <v>237</v>
      </c>
      <c r="C42" s="124">
        <v>12</v>
      </c>
      <c r="D42" s="212" t="s">
        <v>190</v>
      </c>
      <c r="E42" s="158">
        <v>2</v>
      </c>
      <c r="F42" s="123">
        <f>C42*E42</f>
        <v>24</v>
      </c>
      <c r="G42" s="122">
        <v>45597</v>
      </c>
      <c r="H42" s="121">
        <v>45625</v>
      </c>
    </row>
    <row r="43" spans="1:8">
      <c r="A43" s="358"/>
      <c r="B43" s="125" t="s">
        <v>236</v>
      </c>
      <c r="C43" s="124">
        <v>1</v>
      </c>
      <c r="D43" s="212" t="s">
        <v>190</v>
      </c>
      <c r="E43" s="158">
        <v>7</v>
      </c>
      <c r="F43" s="123">
        <f>C43*E43</f>
        <v>7</v>
      </c>
      <c r="G43" s="122">
        <v>45597</v>
      </c>
      <c r="H43" s="121">
        <v>45625</v>
      </c>
    </row>
    <row r="44" spans="1:8">
      <c r="A44" s="358"/>
      <c r="B44" s="290" t="s">
        <v>375</v>
      </c>
      <c r="C44" s="291">
        <v>4</v>
      </c>
      <c r="D44" s="212" t="s">
        <v>190</v>
      </c>
      <c r="E44" s="292">
        <v>4</v>
      </c>
      <c r="F44" s="293">
        <f>C44*E44</f>
        <v>16</v>
      </c>
      <c r="G44" s="294"/>
      <c r="H44" s="121"/>
    </row>
    <row r="45" spans="1:8">
      <c r="A45" s="359"/>
      <c r="B45" s="125" t="s">
        <v>235</v>
      </c>
      <c r="C45" s="124">
        <v>2</v>
      </c>
      <c r="D45" s="212" t="s">
        <v>208</v>
      </c>
      <c r="E45" s="158">
        <v>4</v>
      </c>
      <c r="F45" s="123">
        <f>C45*E45</f>
        <v>8</v>
      </c>
      <c r="G45" s="122">
        <v>45597</v>
      </c>
      <c r="H45" s="121">
        <v>45625</v>
      </c>
    </row>
    <row r="46" spans="1:8">
      <c r="A46" s="120"/>
      <c r="B46" s="119"/>
      <c r="C46" s="118"/>
      <c r="D46" s="213"/>
      <c r="E46" s="117" t="s">
        <v>85</v>
      </c>
      <c r="F46" s="159">
        <f>SUM(F41:F45)</f>
        <v>160</v>
      </c>
      <c r="G46" s="132"/>
      <c r="H46" s="121"/>
    </row>
    <row r="47" spans="1:8">
      <c r="A47" s="357" t="s">
        <v>88</v>
      </c>
      <c r="B47" s="125" t="s">
        <v>89</v>
      </c>
      <c r="C47" s="124">
        <v>2</v>
      </c>
      <c r="D47" s="212" t="s">
        <v>190</v>
      </c>
      <c r="E47" s="158">
        <v>55</v>
      </c>
      <c r="F47" s="160">
        <f>C47*E47</f>
        <v>110</v>
      </c>
      <c r="G47" s="122">
        <v>45476</v>
      </c>
      <c r="H47" s="121">
        <v>45504</v>
      </c>
    </row>
    <row r="48" spans="1:8" ht="15.75" customHeight="1">
      <c r="A48" s="359"/>
      <c r="B48" s="141" t="s">
        <v>374</v>
      </c>
      <c r="C48" s="124">
        <v>2</v>
      </c>
      <c r="D48" s="212" t="s">
        <v>373</v>
      </c>
      <c r="E48" s="157">
        <v>15</v>
      </c>
      <c r="F48" s="160">
        <f>C48*E48</f>
        <v>30</v>
      </c>
      <c r="G48" s="122">
        <v>45476</v>
      </c>
      <c r="H48" s="121">
        <v>45504</v>
      </c>
    </row>
    <row r="49" spans="1:12">
      <c r="A49" s="120"/>
      <c r="B49" s="119"/>
      <c r="C49" s="118"/>
      <c r="D49" s="213"/>
      <c r="E49" s="117" t="s">
        <v>85</v>
      </c>
      <c r="F49" s="159">
        <f>SUM(F47:F48)</f>
        <v>140</v>
      </c>
      <c r="G49" s="122"/>
      <c r="H49" s="121"/>
    </row>
    <row r="50" spans="1:12">
      <c r="A50" s="143"/>
      <c r="B50" s="360" t="s">
        <v>90</v>
      </c>
      <c r="C50" s="360"/>
      <c r="D50" s="360"/>
      <c r="E50" s="360"/>
      <c r="F50" s="360"/>
      <c r="G50" s="311">
        <f>SUM(F34,F40,F46,F49)</f>
        <v>912</v>
      </c>
      <c r="H50" s="121"/>
    </row>
    <row r="51" spans="1:12" ht="5.25" customHeight="1">
      <c r="A51" s="262"/>
      <c r="B51" s="263"/>
      <c r="C51" s="263"/>
      <c r="D51" s="263"/>
      <c r="E51" s="263"/>
      <c r="F51" s="263"/>
      <c r="G51" s="304"/>
      <c r="H51" s="329"/>
    </row>
    <row r="52" spans="1:12" ht="50.25" customHeight="1">
      <c r="A52" s="264" t="s">
        <v>123</v>
      </c>
      <c r="B52" s="265"/>
      <c r="C52" s="266"/>
      <c r="D52" s="266"/>
      <c r="E52" s="267"/>
      <c r="F52" s="279"/>
      <c r="G52" s="305"/>
      <c r="H52" s="330"/>
      <c r="I52" s="277"/>
    </row>
    <row r="53" spans="1:12" ht="36">
      <c r="A53" s="268" t="s">
        <v>81</v>
      </c>
      <c r="B53" s="269"/>
      <c r="C53" s="270"/>
      <c r="D53" s="270"/>
      <c r="E53" s="271"/>
      <c r="F53" s="280"/>
      <c r="G53" s="306"/>
      <c r="H53" s="331"/>
      <c r="I53" s="277"/>
    </row>
    <row r="54" spans="1:12" ht="15">
      <c r="A54" s="282"/>
      <c r="B54" s="281"/>
      <c r="C54" s="286"/>
      <c r="D54" s="286"/>
      <c r="E54" s="287"/>
      <c r="F54" s="288"/>
      <c r="G54" s="306"/>
      <c r="H54" s="331"/>
      <c r="I54" s="277"/>
    </row>
    <row r="55" spans="1:12" ht="15" customHeight="1" thickBot="1">
      <c r="A55" s="272" t="s">
        <v>371</v>
      </c>
      <c r="B55" s="269" t="s">
        <v>372</v>
      </c>
      <c r="C55" s="283">
        <v>1</v>
      </c>
      <c r="D55" s="283" t="s">
        <v>190</v>
      </c>
      <c r="E55" s="284">
        <v>100</v>
      </c>
      <c r="F55" s="285">
        <v>100</v>
      </c>
      <c r="G55" s="122">
        <v>45476</v>
      </c>
      <c r="H55" s="121">
        <v>45504</v>
      </c>
      <c r="I55" s="278"/>
    </row>
    <row r="56" spans="1:12" ht="15" customHeight="1" thickBot="1">
      <c r="A56" s="273"/>
      <c r="B56" s="274"/>
      <c r="C56" s="275"/>
      <c r="D56" s="275"/>
      <c r="E56" s="276" t="s">
        <v>85</v>
      </c>
      <c r="F56" s="289">
        <f>F55</f>
        <v>100</v>
      </c>
      <c r="G56" s="364"/>
      <c r="H56" s="364"/>
      <c r="I56" s="277"/>
    </row>
    <row r="57" spans="1:12" ht="46.5" customHeight="1">
      <c r="A57" s="262"/>
      <c r="B57" s="263"/>
      <c r="C57" s="263"/>
      <c r="D57" s="263"/>
      <c r="E57" s="263"/>
      <c r="F57" s="263"/>
      <c r="G57" s="307"/>
      <c r="H57" s="121"/>
    </row>
    <row r="58" spans="1:12" ht="57.2" customHeight="1">
      <c r="A58" s="131" t="s">
        <v>91</v>
      </c>
      <c r="B58" s="142"/>
      <c r="C58" s="124"/>
      <c r="D58" s="212"/>
      <c r="E58" s="123"/>
      <c r="F58" s="123"/>
      <c r="G58" s="122"/>
      <c r="H58" s="121"/>
      <c r="L58" s="107">
        <v>6</v>
      </c>
    </row>
    <row r="59" spans="1:12" ht="36">
      <c r="A59" s="128" t="s">
        <v>81</v>
      </c>
      <c r="B59" s="125"/>
      <c r="C59" s="124"/>
      <c r="D59" s="214"/>
      <c r="E59" s="123"/>
      <c r="F59" s="123"/>
      <c r="G59" s="122"/>
      <c r="H59" s="121"/>
    </row>
    <row r="60" spans="1:12" s="114" customFormat="1" ht="12.2" customHeight="1">
      <c r="A60" s="355" t="s">
        <v>354</v>
      </c>
      <c r="B60" s="126" t="s">
        <v>364</v>
      </c>
      <c r="C60" s="141">
        <v>6</v>
      </c>
      <c r="D60" s="124" t="s">
        <v>190</v>
      </c>
      <c r="E60" s="140">
        <v>6</v>
      </c>
      <c r="F60" s="139">
        <f t="shared" ref="F60:F62" si="1">C60*E60</f>
        <v>36</v>
      </c>
      <c r="G60" s="122">
        <v>45597</v>
      </c>
      <c r="H60" s="121">
        <v>45625</v>
      </c>
    </row>
    <row r="61" spans="1:12" s="114" customFormat="1" ht="12.2" customHeight="1">
      <c r="A61" s="355"/>
      <c r="B61" s="251" t="s">
        <v>366</v>
      </c>
      <c r="C61" s="252">
        <v>3</v>
      </c>
      <c r="D61" s="124" t="s">
        <v>190</v>
      </c>
      <c r="E61" s="140">
        <v>35</v>
      </c>
      <c r="F61" s="139">
        <f t="shared" si="1"/>
        <v>105</v>
      </c>
      <c r="G61" s="260"/>
      <c r="H61" s="121"/>
    </row>
    <row r="62" spans="1:12" s="114" customFormat="1" ht="12.2" customHeight="1">
      <c r="A62" s="355"/>
      <c r="B62" s="251" t="s">
        <v>355</v>
      </c>
      <c r="C62" s="252">
        <v>4</v>
      </c>
      <c r="D62" s="236" t="s">
        <v>356</v>
      </c>
      <c r="E62" s="253">
        <v>10</v>
      </c>
      <c r="F62" s="254">
        <f t="shared" si="1"/>
        <v>40</v>
      </c>
      <c r="G62" s="122">
        <v>45597</v>
      </c>
      <c r="H62" s="121">
        <v>45625</v>
      </c>
    </row>
    <row r="63" spans="1:12" s="114" customFormat="1" ht="12.2" customHeight="1">
      <c r="A63" s="355"/>
      <c r="B63" s="251" t="s">
        <v>368</v>
      </c>
      <c r="C63" s="252">
        <v>5</v>
      </c>
      <c r="D63" s="124" t="s">
        <v>190</v>
      </c>
      <c r="E63" s="140">
        <v>20</v>
      </c>
      <c r="F63" s="139">
        <f>C63*E63</f>
        <v>100</v>
      </c>
      <c r="G63" s="260"/>
      <c r="H63" s="121"/>
    </row>
    <row r="64" spans="1:12" s="114" customFormat="1" ht="12.2" customHeight="1">
      <c r="A64" s="355"/>
      <c r="B64" s="295" t="s">
        <v>376</v>
      </c>
      <c r="C64" s="296">
        <v>1</v>
      </c>
      <c r="D64" s="124" t="s">
        <v>190</v>
      </c>
      <c r="E64" s="297">
        <v>5</v>
      </c>
      <c r="F64" s="298">
        <f>C64*E64</f>
        <v>5</v>
      </c>
      <c r="G64" s="294"/>
      <c r="H64" s="121"/>
    </row>
    <row r="65" spans="1:8" s="114" customFormat="1" ht="12.2" customHeight="1" thickBot="1">
      <c r="A65" s="355"/>
      <c r="B65" s="126" t="s">
        <v>240</v>
      </c>
      <c r="C65" s="141">
        <v>6</v>
      </c>
      <c r="D65" s="124" t="s">
        <v>190</v>
      </c>
      <c r="E65" s="140">
        <v>15</v>
      </c>
      <c r="F65" s="139">
        <f>C65*E65</f>
        <v>90</v>
      </c>
      <c r="G65" s="122">
        <v>45597</v>
      </c>
      <c r="H65" s="121">
        <v>45625</v>
      </c>
    </row>
    <row r="66" spans="1:8" s="114" customFormat="1" ht="15.75" thickBot="1">
      <c r="A66" s="137"/>
      <c r="B66" s="138"/>
      <c r="C66" s="137"/>
      <c r="D66" s="215"/>
      <c r="E66" s="161" t="s">
        <v>85</v>
      </c>
      <c r="F66" s="162">
        <f>SUM(F60:F65)</f>
        <v>376</v>
      </c>
      <c r="G66" s="308"/>
      <c r="H66" s="332"/>
    </row>
    <row r="67" spans="1:8" ht="24">
      <c r="A67" s="363" t="s">
        <v>204</v>
      </c>
      <c r="B67" s="126" t="s">
        <v>203</v>
      </c>
      <c r="C67" s="124">
        <v>1</v>
      </c>
      <c r="D67" s="212" t="s">
        <v>241</v>
      </c>
      <c r="E67" s="123">
        <v>40</v>
      </c>
      <c r="F67" s="170">
        <f t="shared" ref="F67:F72" si="2">C67*E67</f>
        <v>40</v>
      </c>
      <c r="G67" s="122">
        <v>45323</v>
      </c>
      <c r="H67" s="121">
        <v>45350</v>
      </c>
    </row>
    <row r="68" spans="1:8" ht="12.2" customHeight="1">
      <c r="A68" s="363"/>
      <c r="B68" s="136" t="s">
        <v>202</v>
      </c>
      <c r="C68" s="124">
        <v>1</v>
      </c>
      <c r="D68" s="212" t="s">
        <v>241</v>
      </c>
      <c r="E68" s="123">
        <v>40</v>
      </c>
      <c r="F68" s="170">
        <f t="shared" si="2"/>
        <v>40</v>
      </c>
      <c r="G68" s="122">
        <v>45352</v>
      </c>
      <c r="H68" s="121">
        <v>45382</v>
      </c>
    </row>
    <row r="69" spans="1:8" ht="14.25" customHeight="1">
      <c r="A69" s="363"/>
      <c r="B69" s="126" t="s">
        <v>201</v>
      </c>
      <c r="C69" s="124">
        <v>1</v>
      </c>
      <c r="D69" s="212" t="s">
        <v>241</v>
      </c>
      <c r="E69" s="123">
        <v>30</v>
      </c>
      <c r="F69" s="170">
        <f t="shared" si="2"/>
        <v>30</v>
      </c>
      <c r="G69" s="122">
        <v>45597</v>
      </c>
      <c r="H69" s="121">
        <v>45625</v>
      </c>
    </row>
    <row r="70" spans="1:8" ht="11.25" customHeight="1">
      <c r="A70" s="363"/>
      <c r="B70" s="126" t="s">
        <v>242</v>
      </c>
      <c r="C70" s="124">
        <v>12</v>
      </c>
      <c r="D70" s="212" t="s">
        <v>243</v>
      </c>
      <c r="E70" s="123">
        <v>20</v>
      </c>
      <c r="F70" s="170">
        <f t="shared" si="2"/>
        <v>240</v>
      </c>
      <c r="G70" s="122">
        <v>45316</v>
      </c>
      <c r="H70" s="121">
        <v>45651</v>
      </c>
    </row>
    <row r="71" spans="1:8" ht="21.75" customHeight="1">
      <c r="A71" s="363"/>
      <c r="B71" s="126" t="s">
        <v>244</v>
      </c>
      <c r="C71" s="124">
        <v>2</v>
      </c>
      <c r="D71" s="212" t="s">
        <v>245</v>
      </c>
      <c r="E71" s="123">
        <v>58.5</v>
      </c>
      <c r="F71" s="170">
        <f t="shared" si="2"/>
        <v>117</v>
      </c>
      <c r="G71" s="122">
        <v>45316</v>
      </c>
      <c r="H71" s="121">
        <v>45649</v>
      </c>
    </row>
    <row r="72" spans="1:8">
      <c r="A72" s="363"/>
      <c r="B72" s="126" t="s">
        <v>200</v>
      </c>
      <c r="C72" s="124">
        <v>3</v>
      </c>
      <c r="D72" s="212" t="s">
        <v>241</v>
      </c>
      <c r="E72" s="123">
        <v>20</v>
      </c>
      <c r="F72" s="170">
        <f t="shared" si="2"/>
        <v>60</v>
      </c>
      <c r="G72" s="122">
        <v>45352</v>
      </c>
      <c r="H72" s="121">
        <v>45536</v>
      </c>
    </row>
    <row r="73" spans="1:8">
      <c r="A73" s="120"/>
      <c r="B73" s="119"/>
      <c r="C73" s="118"/>
      <c r="D73" s="213"/>
      <c r="E73" s="117" t="s">
        <v>85</v>
      </c>
      <c r="F73" s="171">
        <f>SUM(F67:F72)</f>
        <v>527</v>
      </c>
      <c r="G73" s="132"/>
      <c r="H73" s="121"/>
    </row>
    <row r="74" spans="1:8" ht="15" customHeight="1">
      <c r="A74" s="355" t="s">
        <v>239</v>
      </c>
      <c r="B74" s="125" t="s">
        <v>92</v>
      </c>
      <c r="C74" s="124">
        <v>10</v>
      </c>
      <c r="D74" s="212" t="s">
        <v>196</v>
      </c>
      <c r="E74" s="123">
        <v>3</v>
      </c>
      <c r="F74" s="123">
        <f t="shared" ref="F74:F80" si="3">C74*E74</f>
        <v>30</v>
      </c>
      <c r="G74" s="122">
        <v>45597</v>
      </c>
      <c r="H74" s="121">
        <v>45625</v>
      </c>
    </row>
    <row r="75" spans="1:8" ht="15" customHeight="1">
      <c r="A75" s="355"/>
      <c r="B75" s="255" t="s">
        <v>365</v>
      </c>
      <c r="C75" s="258">
        <v>10</v>
      </c>
      <c r="D75" s="212" t="s">
        <v>196</v>
      </c>
      <c r="E75" s="257">
        <v>1</v>
      </c>
      <c r="F75" s="257">
        <f t="shared" si="3"/>
        <v>10</v>
      </c>
      <c r="G75" s="260"/>
      <c r="H75" s="121"/>
    </row>
    <row r="76" spans="1:8" ht="15" customHeight="1">
      <c r="A76" s="355"/>
      <c r="B76" s="125" t="s">
        <v>199</v>
      </c>
      <c r="C76" s="124">
        <v>4</v>
      </c>
      <c r="D76" s="212" t="s">
        <v>197</v>
      </c>
      <c r="E76" s="123">
        <v>5.5</v>
      </c>
      <c r="F76" s="123">
        <f t="shared" si="3"/>
        <v>22</v>
      </c>
      <c r="G76" s="122">
        <v>45597</v>
      </c>
      <c r="H76" s="121">
        <v>45625</v>
      </c>
    </row>
    <row r="77" spans="1:8" ht="15" customHeight="1">
      <c r="A77" s="355"/>
      <c r="B77" s="125" t="s">
        <v>198</v>
      </c>
      <c r="C77" s="124">
        <v>4</v>
      </c>
      <c r="D77" s="212" t="s">
        <v>197</v>
      </c>
      <c r="E77" s="123">
        <v>7</v>
      </c>
      <c r="F77" s="123">
        <f t="shared" si="3"/>
        <v>28</v>
      </c>
      <c r="G77" s="122">
        <v>45597</v>
      </c>
      <c r="H77" s="121">
        <v>45625</v>
      </c>
    </row>
    <row r="78" spans="1:8">
      <c r="A78" s="355"/>
      <c r="B78" s="125" t="s">
        <v>238</v>
      </c>
      <c r="C78" s="124">
        <v>12</v>
      </c>
      <c r="D78" s="212" t="s">
        <v>196</v>
      </c>
      <c r="E78" s="123">
        <v>1</v>
      </c>
      <c r="F78" s="123">
        <f t="shared" si="3"/>
        <v>12</v>
      </c>
      <c r="G78" s="122">
        <v>45597</v>
      </c>
      <c r="H78" s="121">
        <v>45625</v>
      </c>
    </row>
    <row r="79" spans="1:8">
      <c r="A79" s="355"/>
      <c r="B79" s="125" t="s">
        <v>93</v>
      </c>
      <c r="C79" s="124">
        <v>2</v>
      </c>
      <c r="D79" s="212" t="s">
        <v>194</v>
      </c>
      <c r="E79" s="123">
        <v>10</v>
      </c>
      <c r="F79" s="123">
        <f t="shared" si="3"/>
        <v>20</v>
      </c>
      <c r="G79" s="122">
        <v>45597</v>
      </c>
      <c r="H79" s="121">
        <v>45625</v>
      </c>
    </row>
    <row r="80" spans="1:8">
      <c r="A80" s="370"/>
      <c r="B80" s="125" t="s">
        <v>195</v>
      </c>
      <c r="C80" s="124">
        <v>5</v>
      </c>
      <c r="D80" s="212" t="s">
        <v>194</v>
      </c>
      <c r="E80" s="123">
        <v>6</v>
      </c>
      <c r="F80" s="123">
        <f t="shared" si="3"/>
        <v>30</v>
      </c>
      <c r="G80" s="122">
        <v>45597</v>
      </c>
      <c r="H80" s="121">
        <v>45625</v>
      </c>
    </row>
    <row r="81" spans="1:8">
      <c r="A81" s="120"/>
      <c r="B81" s="119"/>
      <c r="C81" s="118"/>
      <c r="D81" s="213"/>
      <c r="E81" s="117" t="s">
        <v>85</v>
      </c>
      <c r="F81" s="116">
        <f>SUM(F74:F80)</f>
        <v>152</v>
      </c>
      <c r="G81" s="132"/>
      <c r="H81" s="121"/>
    </row>
    <row r="82" spans="1:8">
      <c r="A82" s="113"/>
      <c r="B82" s="360" t="s">
        <v>94</v>
      </c>
      <c r="C82" s="360"/>
      <c r="D82" s="360"/>
      <c r="E82" s="360"/>
      <c r="F82" s="360"/>
      <c r="G82" s="311">
        <f>SUM(F81,F73,F66)</f>
        <v>1055</v>
      </c>
      <c r="H82" s="121"/>
    </row>
    <row r="83" spans="1:8" s="114" customFormat="1" ht="31.5" customHeight="1">
      <c r="A83" s="336" t="s">
        <v>95</v>
      </c>
      <c r="B83" s="135"/>
      <c r="C83" s="115"/>
      <c r="D83" s="216"/>
      <c r="E83" s="115"/>
      <c r="F83" s="115"/>
      <c r="G83" s="309"/>
      <c r="H83" s="333"/>
    </row>
    <row r="84" spans="1:8" s="114" customFormat="1" ht="33.75">
      <c r="A84" s="337" t="s">
        <v>81</v>
      </c>
      <c r="B84" s="135"/>
      <c r="C84" s="115"/>
      <c r="D84" s="216"/>
      <c r="E84" s="115"/>
      <c r="F84" s="115"/>
      <c r="G84" s="309"/>
      <c r="H84" s="333"/>
    </row>
    <row r="85" spans="1:8" s="114" customFormat="1" ht="12.2" customHeight="1">
      <c r="A85" s="371" t="s">
        <v>96</v>
      </c>
      <c r="B85" s="125" t="s">
        <v>97</v>
      </c>
      <c r="C85" s="167">
        <v>10</v>
      </c>
      <c r="D85" s="217" t="s">
        <v>190</v>
      </c>
      <c r="E85" s="168">
        <v>5.0999999999999996</v>
      </c>
      <c r="F85" s="166">
        <f t="shared" ref="F85:F92" si="4">C85*E85</f>
        <v>51</v>
      </c>
      <c r="G85" s="122">
        <v>45323</v>
      </c>
      <c r="H85" s="121">
        <v>45350</v>
      </c>
    </row>
    <row r="86" spans="1:8" s="114" customFormat="1" ht="12.2" customHeight="1">
      <c r="A86" s="355"/>
      <c r="B86" s="125" t="s">
        <v>98</v>
      </c>
      <c r="C86" s="167">
        <v>10</v>
      </c>
      <c r="D86" s="217" t="s">
        <v>190</v>
      </c>
      <c r="E86" s="168">
        <v>5.0999999999999996</v>
      </c>
      <c r="F86" s="166">
        <f t="shared" si="4"/>
        <v>51</v>
      </c>
      <c r="G86" s="122">
        <v>45323</v>
      </c>
      <c r="H86" s="121">
        <v>45350</v>
      </c>
    </row>
    <row r="87" spans="1:8" ht="12.2" customHeight="1">
      <c r="A87" s="355"/>
      <c r="B87" s="125" t="s">
        <v>99</v>
      </c>
      <c r="C87" s="167">
        <v>6</v>
      </c>
      <c r="D87" s="217" t="s">
        <v>190</v>
      </c>
      <c r="E87" s="168">
        <v>5.0999999999999996</v>
      </c>
      <c r="F87" s="166">
        <f t="shared" si="4"/>
        <v>30.599999999999998</v>
      </c>
      <c r="G87" s="122">
        <v>45323</v>
      </c>
      <c r="H87" s="121">
        <v>45350</v>
      </c>
    </row>
    <row r="88" spans="1:8" ht="12.2" customHeight="1">
      <c r="A88" s="355"/>
      <c r="B88" s="125" t="s">
        <v>100</v>
      </c>
      <c r="C88" s="167">
        <v>6</v>
      </c>
      <c r="D88" s="217" t="s">
        <v>190</v>
      </c>
      <c r="E88" s="168">
        <v>4.8</v>
      </c>
      <c r="F88" s="166">
        <f t="shared" si="4"/>
        <v>28.799999999999997</v>
      </c>
      <c r="G88" s="122">
        <v>45323</v>
      </c>
      <c r="H88" s="121">
        <v>45350</v>
      </c>
    </row>
    <row r="89" spans="1:8" ht="12.2" customHeight="1">
      <c r="A89" s="355"/>
      <c r="B89" s="125" t="s">
        <v>101</v>
      </c>
      <c r="C89" s="167">
        <v>31</v>
      </c>
      <c r="D89" s="217" t="s">
        <v>190</v>
      </c>
      <c r="E89" s="168">
        <v>5.4</v>
      </c>
      <c r="F89" s="166">
        <f t="shared" si="4"/>
        <v>167.4</v>
      </c>
      <c r="G89" s="122">
        <v>45323</v>
      </c>
      <c r="H89" s="121">
        <v>45350</v>
      </c>
    </row>
    <row r="90" spans="1:8" ht="12.2" customHeight="1">
      <c r="A90" s="355"/>
      <c r="B90" s="125" t="s">
        <v>102</v>
      </c>
      <c r="C90" s="167">
        <v>31</v>
      </c>
      <c r="D90" s="217" t="s">
        <v>190</v>
      </c>
      <c r="E90" s="168">
        <v>7.2</v>
      </c>
      <c r="F90" s="166">
        <f t="shared" si="4"/>
        <v>223.20000000000002</v>
      </c>
      <c r="G90" s="122">
        <v>45323</v>
      </c>
      <c r="H90" s="121">
        <v>45350</v>
      </c>
    </row>
    <row r="91" spans="1:8" ht="12.2" customHeight="1">
      <c r="A91" s="355"/>
      <c r="B91" s="125" t="s">
        <v>103</v>
      </c>
      <c r="C91" s="167">
        <v>34</v>
      </c>
      <c r="D91" s="217" t="s">
        <v>190</v>
      </c>
      <c r="E91" s="168">
        <v>5.4</v>
      </c>
      <c r="F91" s="166">
        <f t="shared" si="4"/>
        <v>183.60000000000002</v>
      </c>
      <c r="G91" s="122">
        <v>45323</v>
      </c>
      <c r="H91" s="121">
        <v>45350</v>
      </c>
    </row>
    <row r="92" spans="1:8" ht="12.2" customHeight="1">
      <c r="A92" s="370"/>
      <c r="B92" s="125" t="s">
        <v>104</v>
      </c>
      <c r="C92" s="167">
        <v>34</v>
      </c>
      <c r="D92" s="217" t="s">
        <v>190</v>
      </c>
      <c r="E92" s="168">
        <v>5.4</v>
      </c>
      <c r="F92" s="166">
        <f t="shared" si="4"/>
        <v>183.60000000000002</v>
      </c>
      <c r="G92" s="122">
        <v>45323</v>
      </c>
      <c r="H92" s="121">
        <v>45350</v>
      </c>
    </row>
    <row r="93" spans="1:8" ht="12.2" customHeight="1">
      <c r="A93" s="120"/>
      <c r="B93" s="119"/>
      <c r="C93" s="118"/>
      <c r="D93" s="213"/>
      <c r="E93" s="117" t="s">
        <v>85</v>
      </c>
      <c r="F93" s="116">
        <f>SUM(F85:F92)</f>
        <v>919.2</v>
      </c>
      <c r="G93" s="132"/>
      <c r="H93" s="121"/>
    </row>
    <row r="94" spans="1:8" ht="12.2" customHeight="1">
      <c r="A94" s="363" t="s">
        <v>193</v>
      </c>
      <c r="B94" s="163" t="s">
        <v>105</v>
      </c>
      <c r="C94" s="164">
        <v>10</v>
      </c>
      <c r="D94" s="218" t="s">
        <v>190</v>
      </c>
      <c r="E94" s="165">
        <v>13.99</v>
      </c>
      <c r="F94" s="169">
        <f t="shared" ref="F94:F101" si="5">(C94*E94)</f>
        <v>139.9</v>
      </c>
      <c r="G94" s="122">
        <v>45323</v>
      </c>
      <c r="H94" s="121">
        <v>45350</v>
      </c>
    </row>
    <row r="95" spans="1:8" ht="12.2" customHeight="1">
      <c r="A95" s="363"/>
      <c r="B95" s="163" t="s">
        <v>106</v>
      </c>
      <c r="C95" s="164">
        <v>6</v>
      </c>
      <c r="D95" s="218" t="s">
        <v>190</v>
      </c>
      <c r="E95" s="165">
        <v>13.99</v>
      </c>
      <c r="F95" s="169">
        <f t="shared" si="5"/>
        <v>83.94</v>
      </c>
      <c r="G95" s="122">
        <v>45323</v>
      </c>
      <c r="H95" s="121">
        <v>45350</v>
      </c>
    </row>
    <row r="96" spans="1:8" ht="12.2" customHeight="1">
      <c r="A96" s="363"/>
      <c r="B96" s="163" t="s">
        <v>107</v>
      </c>
      <c r="C96" s="164">
        <v>12</v>
      </c>
      <c r="D96" s="218" t="s">
        <v>190</v>
      </c>
      <c r="E96" s="165">
        <v>14.25</v>
      </c>
      <c r="F96" s="169">
        <f t="shared" si="5"/>
        <v>171</v>
      </c>
      <c r="G96" s="122">
        <v>45323</v>
      </c>
      <c r="H96" s="121">
        <v>45350</v>
      </c>
    </row>
    <row r="97" spans="1:8" ht="12.2" customHeight="1">
      <c r="A97" s="363"/>
      <c r="B97" s="163" t="s">
        <v>108</v>
      </c>
      <c r="C97" s="164">
        <v>12</v>
      </c>
      <c r="D97" s="218" t="s">
        <v>190</v>
      </c>
      <c r="E97" s="165">
        <v>14.25</v>
      </c>
      <c r="F97" s="169">
        <f t="shared" si="5"/>
        <v>171</v>
      </c>
      <c r="G97" s="122">
        <v>45323</v>
      </c>
      <c r="H97" s="121">
        <v>45350</v>
      </c>
    </row>
    <row r="98" spans="1:8" ht="12.2" customHeight="1">
      <c r="A98" s="363"/>
      <c r="B98" s="163" t="s">
        <v>109</v>
      </c>
      <c r="C98" s="164">
        <v>10</v>
      </c>
      <c r="D98" s="218" t="s">
        <v>190</v>
      </c>
      <c r="E98" s="165">
        <v>14.44</v>
      </c>
      <c r="F98" s="169">
        <f t="shared" si="5"/>
        <v>144.4</v>
      </c>
      <c r="G98" s="122">
        <v>45323</v>
      </c>
      <c r="H98" s="121">
        <v>45350</v>
      </c>
    </row>
    <row r="99" spans="1:8" ht="12.2" customHeight="1">
      <c r="A99" s="363"/>
      <c r="B99" s="172" t="s">
        <v>110</v>
      </c>
      <c r="C99" s="164">
        <v>12</v>
      </c>
      <c r="D99" s="218" t="s">
        <v>190</v>
      </c>
      <c r="E99" s="165">
        <v>14.44</v>
      </c>
      <c r="F99" s="169">
        <f t="shared" si="5"/>
        <v>173.28</v>
      </c>
      <c r="G99" s="122">
        <v>45323</v>
      </c>
      <c r="H99" s="121">
        <v>45350</v>
      </c>
    </row>
    <row r="100" spans="1:8" ht="12.2" customHeight="1">
      <c r="A100" s="363"/>
      <c r="B100" s="163" t="s">
        <v>111</v>
      </c>
      <c r="C100" s="164">
        <v>9</v>
      </c>
      <c r="D100" s="218" t="s">
        <v>190</v>
      </c>
      <c r="E100" s="165">
        <v>14.54</v>
      </c>
      <c r="F100" s="169">
        <f t="shared" si="5"/>
        <v>130.85999999999999</v>
      </c>
      <c r="G100" s="122">
        <v>45323</v>
      </c>
      <c r="H100" s="121">
        <v>45350</v>
      </c>
    </row>
    <row r="101" spans="1:8" ht="12.2" customHeight="1">
      <c r="A101" s="363"/>
      <c r="B101" s="163" t="s">
        <v>112</v>
      </c>
      <c r="C101" s="164">
        <v>10</v>
      </c>
      <c r="D101" s="218" t="s">
        <v>190</v>
      </c>
      <c r="E101" s="165">
        <v>14.54</v>
      </c>
      <c r="F101" s="169">
        <f t="shared" si="5"/>
        <v>145.39999999999998</v>
      </c>
      <c r="G101" s="122">
        <v>45323</v>
      </c>
      <c r="H101" s="121">
        <v>45350</v>
      </c>
    </row>
    <row r="102" spans="1:8" ht="12.2" customHeight="1">
      <c r="A102" s="120"/>
      <c r="B102" s="119"/>
      <c r="C102" s="118"/>
      <c r="D102" s="213"/>
      <c r="E102" s="117" t="s">
        <v>85</v>
      </c>
      <c r="F102" s="116">
        <f>SUM(F94:F101)</f>
        <v>1159.78</v>
      </c>
      <c r="G102" s="132"/>
      <c r="H102" s="121"/>
    </row>
    <row r="103" spans="1:8" ht="15" customHeight="1">
      <c r="A103" s="371" t="s">
        <v>113</v>
      </c>
      <c r="B103" s="125" t="s">
        <v>114</v>
      </c>
      <c r="C103" s="124">
        <v>16</v>
      </c>
      <c r="D103" s="134" t="s">
        <v>192</v>
      </c>
      <c r="E103" s="123">
        <v>10.67</v>
      </c>
      <c r="F103" s="123">
        <f>C103*E103</f>
        <v>170.72</v>
      </c>
      <c r="G103" s="122">
        <v>45323</v>
      </c>
      <c r="H103" s="121">
        <v>45350</v>
      </c>
    </row>
    <row r="104" spans="1:8">
      <c r="A104" s="355"/>
      <c r="B104" s="125" t="s">
        <v>115</v>
      </c>
      <c r="C104" s="124">
        <v>24</v>
      </c>
      <c r="D104" s="134" t="s">
        <v>192</v>
      </c>
      <c r="E104" s="123">
        <v>7.65</v>
      </c>
      <c r="F104" s="123">
        <f>C104*E104</f>
        <v>183.60000000000002</v>
      </c>
      <c r="G104" s="122">
        <v>45323</v>
      </c>
      <c r="H104" s="121">
        <v>45350</v>
      </c>
    </row>
    <row r="105" spans="1:8">
      <c r="A105" s="355"/>
      <c r="B105" s="125" t="s">
        <v>116</v>
      </c>
      <c r="C105" s="124">
        <v>22</v>
      </c>
      <c r="D105" s="134" t="s">
        <v>192</v>
      </c>
      <c r="E105" s="123">
        <v>8.41</v>
      </c>
      <c r="F105" s="123">
        <f>C105*E105</f>
        <v>185.02</v>
      </c>
      <c r="G105" s="122">
        <v>45323</v>
      </c>
      <c r="H105" s="121">
        <v>45350</v>
      </c>
    </row>
    <row r="106" spans="1:8">
      <c r="A106" s="370"/>
      <c r="B106" s="125" t="s">
        <v>117</v>
      </c>
      <c r="C106" s="124">
        <v>19</v>
      </c>
      <c r="D106" s="134" t="s">
        <v>192</v>
      </c>
      <c r="E106" s="123">
        <v>10.67</v>
      </c>
      <c r="F106" s="123">
        <f>C106*E106</f>
        <v>202.73</v>
      </c>
      <c r="G106" s="122">
        <v>45323</v>
      </c>
      <c r="H106" s="121">
        <v>45350</v>
      </c>
    </row>
    <row r="107" spans="1:8">
      <c r="A107" s="233"/>
      <c r="B107" s="255" t="s">
        <v>357</v>
      </c>
      <c r="C107" s="236">
        <v>81</v>
      </c>
      <c r="D107" s="256" t="s">
        <v>358</v>
      </c>
      <c r="E107" s="257">
        <v>0.5</v>
      </c>
      <c r="F107" s="257">
        <f>C107*E107</f>
        <v>40.5</v>
      </c>
      <c r="G107" s="122">
        <v>45323</v>
      </c>
      <c r="H107" s="121">
        <v>45350</v>
      </c>
    </row>
    <row r="108" spans="1:8">
      <c r="A108" s="120"/>
      <c r="B108" s="119"/>
      <c r="C108" s="118"/>
      <c r="D108" s="213"/>
      <c r="E108" s="117" t="s">
        <v>164</v>
      </c>
      <c r="F108" s="116">
        <f>SUM(F103:F107)</f>
        <v>782.57</v>
      </c>
      <c r="G108" s="132"/>
      <c r="H108" s="121"/>
    </row>
    <row r="109" spans="1:8" ht="15" customHeight="1">
      <c r="A109" s="363" t="s">
        <v>27</v>
      </c>
      <c r="B109" s="133" t="s">
        <v>118</v>
      </c>
      <c r="C109" s="124">
        <v>80</v>
      </c>
      <c r="D109" s="212" t="s">
        <v>191</v>
      </c>
      <c r="E109" s="123">
        <v>2.91</v>
      </c>
      <c r="F109" s="123">
        <f>C109*E109</f>
        <v>232.8</v>
      </c>
      <c r="G109" s="122">
        <v>45292</v>
      </c>
      <c r="H109" s="121">
        <v>45322</v>
      </c>
    </row>
    <row r="110" spans="1:8" ht="14.25" customHeight="1">
      <c r="A110" s="363"/>
      <c r="B110" s="133" t="s">
        <v>119</v>
      </c>
      <c r="C110" s="124">
        <v>12</v>
      </c>
      <c r="D110" s="212" t="s">
        <v>191</v>
      </c>
      <c r="E110" s="123">
        <v>2.97</v>
      </c>
      <c r="F110" s="123">
        <f>C110*E110</f>
        <v>35.64</v>
      </c>
      <c r="G110" s="122">
        <v>45292</v>
      </c>
      <c r="H110" s="121">
        <v>45322</v>
      </c>
    </row>
    <row r="111" spans="1:8" ht="14.25" customHeight="1">
      <c r="A111" s="363"/>
      <c r="B111" s="133" t="s">
        <v>120</v>
      </c>
      <c r="C111" s="124">
        <v>82.75</v>
      </c>
      <c r="D111" s="212" t="s">
        <v>191</v>
      </c>
      <c r="E111" s="123">
        <v>4.05</v>
      </c>
      <c r="F111" s="123">
        <f>C111*E111</f>
        <v>335.13749999999999</v>
      </c>
      <c r="G111" s="122">
        <v>45292</v>
      </c>
      <c r="H111" s="121">
        <v>45322</v>
      </c>
    </row>
    <row r="112" spans="1:8">
      <c r="A112" s="120"/>
      <c r="B112" s="119"/>
      <c r="C112" s="118"/>
      <c r="D112" s="213"/>
      <c r="E112" s="117" t="s">
        <v>85</v>
      </c>
      <c r="F112" s="116">
        <f>SUM(F109:F111)</f>
        <v>603.57749999999999</v>
      </c>
      <c r="G112" s="132"/>
      <c r="H112" s="121"/>
    </row>
    <row r="113" spans="1:8">
      <c r="A113" s="113"/>
      <c r="B113" s="360" t="s">
        <v>121</v>
      </c>
      <c r="C113" s="360"/>
      <c r="D113" s="360"/>
      <c r="E113" s="360"/>
      <c r="F113" s="360"/>
      <c r="G113" s="311">
        <f>SUM(F93,F102,F108,F112)</f>
        <v>3465.1275000000001</v>
      </c>
      <c r="H113" s="121"/>
    </row>
    <row r="114" spans="1:8" ht="9.75" hidden="1" customHeight="1">
      <c r="A114" s="127"/>
      <c r="B114" s="125"/>
      <c r="C114" s="124"/>
      <c r="D114" s="212"/>
      <c r="E114" s="123"/>
      <c r="F114" s="123"/>
      <c r="G114" s="312"/>
      <c r="H114" s="121"/>
    </row>
    <row r="115" spans="1:8">
      <c r="A115" s="372" t="s">
        <v>122</v>
      </c>
      <c r="B115" s="373"/>
      <c r="C115" s="373"/>
      <c r="D115" s="373"/>
      <c r="E115" s="373"/>
      <c r="F115" s="373"/>
      <c r="G115" s="313">
        <f>G113+G82+F56+G50</f>
        <v>5532.1275000000005</v>
      </c>
      <c r="H115" s="121"/>
    </row>
    <row r="116" spans="1:8" ht="11.25" customHeight="1">
      <c r="A116" s="366" t="s">
        <v>125</v>
      </c>
      <c r="B116" s="367"/>
      <c r="C116" s="367"/>
      <c r="D116" s="367"/>
      <c r="E116" s="367"/>
      <c r="F116" s="367"/>
      <c r="G116" s="314">
        <f>F64+F63+F65+F81+F61+F60+G50+F56</f>
        <v>1500</v>
      </c>
      <c r="H116" s="121"/>
    </row>
    <row r="117" spans="1:8" ht="12" customHeight="1">
      <c r="A117" s="366" t="s">
        <v>126</v>
      </c>
      <c r="B117" s="367"/>
      <c r="C117" s="367"/>
      <c r="D117" s="367"/>
      <c r="E117" s="367"/>
      <c r="F117" s="367"/>
      <c r="G117" s="313">
        <f>SUM(F93,F102,F108,F112)</f>
        <v>3465.1275000000001</v>
      </c>
      <c r="H117" s="121"/>
    </row>
    <row r="118" spans="1:8" ht="12.75" customHeight="1">
      <c r="A118" s="366" t="s">
        <v>127</v>
      </c>
      <c r="B118" s="367"/>
      <c r="C118" s="367"/>
      <c r="D118" s="367"/>
      <c r="E118" s="367"/>
      <c r="F118" s="367"/>
      <c r="G118" s="313">
        <f>SUM(F73,F62)</f>
        <v>567</v>
      </c>
      <c r="H118" s="121"/>
    </row>
    <row r="119" spans="1:8" ht="21.75" customHeight="1" thickBot="1">
      <c r="A119" s="368" t="s">
        <v>128</v>
      </c>
      <c r="B119" s="369"/>
      <c r="C119" s="369"/>
      <c r="D119" s="369"/>
      <c r="E119" s="369"/>
      <c r="F119" s="369"/>
      <c r="G119" s="315">
        <f>SUM(G116,G117,G118)</f>
        <v>5532.1275000000005</v>
      </c>
      <c r="H119" s="334"/>
    </row>
    <row r="120" spans="1:8" ht="15" customHeight="1"/>
    <row r="121" spans="1:8" ht="15" customHeight="1">
      <c r="A121" s="110"/>
      <c r="C121" s="112"/>
      <c r="D121" s="219"/>
      <c r="E121" s="111"/>
      <c r="F121" s="111"/>
      <c r="G121" s="310"/>
    </row>
  </sheetData>
  <mergeCells count="24">
    <mergeCell ref="A117:F117"/>
    <mergeCell ref="A118:F118"/>
    <mergeCell ref="A119:F119"/>
    <mergeCell ref="A67:A72"/>
    <mergeCell ref="A116:F116"/>
    <mergeCell ref="A109:A111"/>
    <mergeCell ref="A94:A101"/>
    <mergeCell ref="B82:F82"/>
    <mergeCell ref="A74:A80"/>
    <mergeCell ref="A85:A92"/>
    <mergeCell ref="A103:A106"/>
    <mergeCell ref="B113:F113"/>
    <mergeCell ref="A115:F115"/>
    <mergeCell ref="A1:H1"/>
    <mergeCell ref="A60:A65"/>
    <mergeCell ref="A2:G2"/>
    <mergeCell ref="A41:A45"/>
    <mergeCell ref="B50:F50"/>
    <mergeCell ref="A9:B9"/>
    <mergeCell ref="A12:A33"/>
    <mergeCell ref="A35:A39"/>
    <mergeCell ref="A47:A48"/>
    <mergeCell ref="G56:H56"/>
    <mergeCell ref="A3:H3"/>
  </mergeCells>
  <pageMargins left="0.74791666666666701" right="0.74791666666666701" top="0.98402777777777795" bottom="0.98402777777777795" header="0.51180555555555496" footer="0.51180555555555496"/>
  <pageSetup firstPageNumber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view="pageLayout" zoomScale="112" zoomScaleNormal="82" zoomScalePageLayoutView="112" workbookViewId="0">
      <selection activeCell="A4" sqref="A4:L4"/>
    </sheetView>
  </sheetViews>
  <sheetFormatPr baseColWidth="10" defaultColWidth="11.42578125" defaultRowHeight="12"/>
  <cols>
    <col min="1" max="1" width="4" style="107" customWidth="1"/>
    <col min="2" max="2" width="27.7109375" style="107" customWidth="1"/>
    <col min="3" max="3" width="14" style="107" customWidth="1"/>
    <col min="4" max="4" width="11" style="234" customWidth="1"/>
    <col min="5" max="5" width="11.28515625" style="234" customWidth="1"/>
    <col min="6" max="7" width="10.7109375" style="107" customWidth="1"/>
    <col min="8" max="9" width="10.7109375" style="108" customWidth="1"/>
    <col min="10" max="10" width="10.7109375" style="107" customWidth="1"/>
    <col min="11" max="11" width="10.140625" style="107" customWidth="1"/>
    <col min="12" max="12" width="0" style="107" hidden="1" customWidth="1"/>
    <col min="13" max="13" width="11.42578125" style="107" customWidth="1"/>
    <col min="14" max="16384" width="11.42578125" style="107"/>
  </cols>
  <sheetData>
    <row r="1" spans="1:12" ht="20.25" customHeight="1">
      <c r="A1" s="417" t="s">
        <v>353</v>
      </c>
      <c r="B1" s="417"/>
      <c r="C1" s="417"/>
    </row>
    <row r="2" spans="1:12" ht="16.5" customHeight="1">
      <c r="A2" s="418" t="s">
        <v>2</v>
      </c>
      <c r="B2" s="418"/>
      <c r="C2" s="418"/>
      <c r="D2" s="249"/>
      <c r="E2" s="249"/>
      <c r="F2" s="248"/>
      <c r="J2" s="419"/>
      <c r="K2" s="419"/>
      <c r="L2" s="419"/>
    </row>
    <row r="3" spans="1:12" ht="12.2" customHeight="1">
      <c r="A3" s="420"/>
      <c r="B3" s="420"/>
      <c r="C3" s="250"/>
      <c r="D3" s="249"/>
      <c r="E3" s="249"/>
      <c r="F3" s="248"/>
      <c r="I3" s="415"/>
      <c r="J3" s="415"/>
      <c r="K3" s="415"/>
      <c r="L3" s="415"/>
    </row>
    <row r="4" spans="1:12" ht="25.5" customHeight="1">
      <c r="A4" s="416" t="s">
        <v>360</v>
      </c>
      <c r="B4" s="416"/>
      <c r="C4" s="416"/>
      <c r="D4" s="416"/>
      <c r="E4" s="416"/>
      <c r="F4" s="416"/>
      <c r="G4" s="416"/>
      <c r="H4" s="416"/>
      <c r="I4" s="416"/>
      <c r="J4" s="416"/>
      <c r="K4" s="416"/>
      <c r="L4" s="416"/>
    </row>
    <row r="5" spans="1:12" ht="15" customHeight="1">
      <c r="A5" s="107" t="s">
        <v>352</v>
      </c>
    </row>
    <row r="6" spans="1:12" ht="12.75" customHeight="1">
      <c r="A6" s="107" t="s">
        <v>351</v>
      </c>
    </row>
    <row r="7" spans="1:12" ht="12.75" customHeight="1">
      <c r="A7" s="421" t="s">
        <v>359</v>
      </c>
      <c r="B7" s="421"/>
      <c r="C7" s="421" t="s">
        <v>350</v>
      </c>
      <c r="D7" s="421"/>
      <c r="E7" s="421"/>
      <c r="F7" s="421"/>
      <c r="G7" s="421"/>
      <c r="H7" s="422" t="s">
        <v>349</v>
      </c>
      <c r="I7" s="422"/>
      <c r="J7" s="422"/>
      <c r="K7" s="422"/>
      <c r="L7" s="247"/>
    </row>
    <row r="8" spans="1:12" ht="12.75" customHeight="1">
      <c r="A8" s="409" t="s">
        <v>348</v>
      </c>
      <c r="B8" s="409"/>
      <c r="C8" s="409" t="s">
        <v>347</v>
      </c>
      <c r="D8" s="409"/>
      <c r="E8" s="409"/>
      <c r="F8" s="409"/>
      <c r="G8" s="409"/>
      <c r="H8" s="422" t="s">
        <v>361</v>
      </c>
      <c r="I8" s="422"/>
      <c r="J8" s="422"/>
      <c r="K8" s="422"/>
      <c r="L8" s="247"/>
    </row>
    <row r="9" spans="1:12" ht="34.5" customHeight="1">
      <c r="A9" s="415"/>
      <c r="B9" s="415"/>
      <c r="C9" s="415"/>
      <c r="D9" s="415"/>
      <c r="E9" s="415"/>
      <c r="F9" s="415"/>
      <c r="G9" s="415"/>
      <c r="H9" s="415"/>
      <c r="I9" s="415"/>
      <c r="J9" s="415"/>
      <c r="K9" s="415"/>
      <c r="L9" s="415"/>
    </row>
    <row r="10" spans="1:12" ht="36" customHeight="1">
      <c r="A10" s="405" t="s">
        <v>346</v>
      </c>
      <c r="B10" s="406"/>
      <c r="C10" s="406"/>
      <c r="D10" s="406"/>
      <c r="E10" s="406"/>
      <c r="F10" s="406"/>
      <c r="G10" s="406"/>
      <c r="H10" s="406"/>
      <c r="I10" s="406"/>
      <c r="J10" s="406"/>
      <c r="K10" s="406"/>
      <c r="L10" s="406"/>
    </row>
    <row r="11" spans="1:12" ht="17.45" customHeight="1">
      <c r="A11" s="410" t="s">
        <v>129</v>
      </c>
      <c r="B11" s="410"/>
      <c r="C11" s="410" t="s">
        <v>130</v>
      </c>
      <c r="D11" s="411" t="s">
        <v>131</v>
      </c>
      <c r="E11" s="411"/>
      <c r="F11" s="412" t="s">
        <v>132</v>
      </c>
      <c r="G11" s="412"/>
      <c r="H11" s="413" t="s">
        <v>133</v>
      </c>
      <c r="I11" s="413"/>
      <c r="J11" s="412" t="s">
        <v>134</v>
      </c>
      <c r="K11" s="412"/>
      <c r="L11" s="412"/>
    </row>
    <row r="12" spans="1:12" ht="15" customHeight="1">
      <c r="A12" s="410"/>
      <c r="B12" s="410"/>
      <c r="C12" s="410"/>
      <c r="D12" s="246" t="s">
        <v>135</v>
      </c>
      <c r="E12" s="245" t="s">
        <v>136</v>
      </c>
      <c r="F12" s="412"/>
      <c r="G12" s="412"/>
      <c r="H12" s="413"/>
      <c r="I12" s="413"/>
      <c r="J12" s="412"/>
      <c r="K12" s="412"/>
      <c r="L12" s="412"/>
    </row>
    <row r="13" spans="1:12" ht="30.2" customHeight="1">
      <c r="A13" s="388" t="s">
        <v>345</v>
      </c>
      <c r="B13" s="388"/>
      <c r="C13" s="236" t="s">
        <v>152</v>
      </c>
      <c r="D13" s="244">
        <v>45474</v>
      </c>
      <c r="E13" s="244">
        <v>45625</v>
      </c>
      <c r="F13" s="407" t="s">
        <v>340</v>
      </c>
      <c r="G13" s="407"/>
      <c r="H13" s="391">
        <v>752</v>
      </c>
      <c r="I13" s="391"/>
      <c r="J13" s="388" t="s">
        <v>339</v>
      </c>
      <c r="K13" s="388"/>
      <c r="L13" s="388"/>
    </row>
    <row r="14" spans="1:12" ht="30.2" customHeight="1">
      <c r="A14" s="388" t="s">
        <v>344</v>
      </c>
      <c r="B14" s="388"/>
      <c r="C14" s="239" t="s">
        <v>343</v>
      </c>
      <c r="D14" s="238">
        <v>45322</v>
      </c>
      <c r="E14" s="238">
        <v>45596</v>
      </c>
      <c r="F14" s="390" t="s">
        <v>342</v>
      </c>
      <c r="G14" s="390"/>
      <c r="H14" s="391"/>
      <c r="I14" s="391"/>
      <c r="J14" s="389"/>
      <c r="K14" s="389"/>
      <c r="L14" s="389"/>
    </row>
    <row r="15" spans="1:12" ht="30.2" customHeight="1">
      <c r="A15" s="388" t="s">
        <v>341</v>
      </c>
      <c r="B15" s="388"/>
      <c r="C15" s="239" t="s">
        <v>153</v>
      </c>
      <c r="D15" s="238">
        <v>45322</v>
      </c>
      <c r="E15" s="238">
        <v>45596</v>
      </c>
      <c r="F15" s="390" t="s">
        <v>306</v>
      </c>
      <c r="G15" s="390"/>
      <c r="H15" s="391"/>
      <c r="I15" s="391"/>
      <c r="J15" s="389"/>
      <c r="K15" s="389"/>
      <c r="L15" s="389"/>
    </row>
    <row r="16" spans="1:12" ht="30.2" customHeight="1">
      <c r="A16" s="388" t="s">
        <v>155</v>
      </c>
      <c r="B16" s="388"/>
      <c r="C16" s="239" t="s">
        <v>152</v>
      </c>
      <c r="D16" s="244">
        <v>45115</v>
      </c>
      <c r="E16" s="238">
        <v>45649</v>
      </c>
      <c r="F16" s="407" t="s">
        <v>340</v>
      </c>
      <c r="G16" s="407"/>
      <c r="H16" s="391">
        <v>160</v>
      </c>
      <c r="I16" s="391"/>
      <c r="J16" s="389" t="s">
        <v>339</v>
      </c>
      <c r="K16" s="389"/>
      <c r="L16" s="239"/>
    </row>
    <row r="17" spans="1:12" ht="51" customHeight="1">
      <c r="A17" s="405" t="s">
        <v>338</v>
      </c>
      <c r="B17" s="406"/>
      <c r="C17" s="406"/>
      <c r="D17" s="406"/>
      <c r="E17" s="406"/>
      <c r="F17" s="406"/>
      <c r="G17" s="406"/>
      <c r="H17" s="406"/>
      <c r="I17" s="406"/>
      <c r="J17" s="406"/>
      <c r="K17" s="406"/>
      <c r="L17" s="406"/>
    </row>
    <row r="18" spans="1:12" ht="30.2" customHeight="1">
      <c r="A18" s="388" t="s">
        <v>337</v>
      </c>
      <c r="B18" s="388"/>
      <c r="C18" s="236" t="s">
        <v>336</v>
      </c>
      <c r="D18" s="244">
        <v>45301</v>
      </c>
      <c r="E18" s="244">
        <v>45301</v>
      </c>
      <c r="F18" s="407" t="s">
        <v>255</v>
      </c>
      <c r="G18" s="407"/>
      <c r="H18" s="391"/>
      <c r="I18" s="391"/>
      <c r="J18" s="388"/>
      <c r="K18" s="388"/>
      <c r="L18" s="388"/>
    </row>
    <row r="19" spans="1:12" ht="30.2" customHeight="1">
      <c r="A19" s="388" t="s">
        <v>335</v>
      </c>
      <c r="B19" s="388"/>
      <c r="C19" s="239" t="s">
        <v>157</v>
      </c>
      <c r="D19" s="238">
        <v>45322</v>
      </c>
      <c r="E19" s="238">
        <v>45322</v>
      </c>
      <c r="F19" s="407" t="s">
        <v>255</v>
      </c>
      <c r="G19" s="407"/>
      <c r="H19" s="391"/>
      <c r="I19" s="391"/>
      <c r="J19" s="389"/>
      <c r="K19" s="389"/>
      <c r="L19" s="389"/>
    </row>
    <row r="20" spans="1:12" ht="30.2" customHeight="1">
      <c r="A20" s="388" t="s">
        <v>334</v>
      </c>
      <c r="B20" s="388"/>
      <c r="C20" s="239" t="s">
        <v>157</v>
      </c>
      <c r="D20" s="238">
        <v>45336</v>
      </c>
      <c r="E20" s="238">
        <v>45336</v>
      </c>
      <c r="F20" s="407" t="s">
        <v>255</v>
      </c>
      <c r="G20" s="407"/>
      <c r="H20" s="391"/>
      <c r="I20" s="391"/>
      <c r="J20" s="389"/>
      <c r="K20" s="389"/>
      <c r="L20" s="389"/>
    </row>
    <row r="21" spans="1:12" ht="32.25" customHeight="1">
      <c r="A21" s="388" t="s">
        <v>333</v>
      </c>
      <c r="B21" s="388"/>
      <c r="C21" s="239" t="s">
        <v>157</v>
      </c>
      <c r="D21" s="238">
        <v>45421</v>
      </c>
      <c r="E21" s="238">
        <v>45421</v>
      </c>
      <c r="F21" s="407" t="s">
        <v>255</v>
      </c>
      <c r="G21" s="407"/>
      <c r="H21" s="391"/>
      <c r="I21" s="391"/>
      <c r="J21" s="389"/>
      <c r="K21" s="389"/>
      <c r="L21" s="389"/>
    </row>
    <row r="22" spans="1:12" ht="31.7" customHeight="1">
      <c r="A22" s="388" t="s">
        <v>332</v>
      </c>
      <c r="B22" s="388"/>
      <c r="C22" s="239" t="s">
        <v>157</v>
      </c>
      <c r="D22" s="238">
        <v>45498</v>
      </c>
      <c r="E22" s="238">
        <v>45498</v>
      </c>
      <c r="F22" s="407" t="s">
        <v>255</v>
      </c>
      <c r="G22" s="407"/>
      <c r="H22" s="391"/>
      <c r="I22" s="391"/>
      <c r="J22" s="389"/>
      <c r="K22" s="389"/>
      <c r="L22" s="239"/>
    </row>
    <row r="23" spans="1:12" ht="32.25" customHeight="1">
      <c r="A23" s="388" t="s">
        <v>331</v>
      </c>
      <c r="B23" s="388"/>
      <c r="C23" s="239" t="s">
        <v>157</v>
      </c>
      <c r="D23" s="238">
        <v>45464</v>
      </c>
      <c r="E23" s="238">
        <v>45464</v>
      </c>
      <c r="F23" s="407" t="s">
        <v>255</v>
      </c>
      <c r="G23" s="407"/>
      <c r="H23" s="391"/>
      <c r="I23" s="391"/>
      <c r="J23" s="389"/>
      <c r="K23" s="389"/>
      <c r="L23" s="389"/>
    </row>
    <row r="24" spans="1:12" ht="31.7" customHeight="1">
      <c r="A24" s="388" t="s">
        <v>330</v>
      </c>
      <c r="B24" s="388"/>
      <c r="C24" s="239" t="s">
        <v>157</v>
      </c>
      <c r="D24" s="238">
        <v>45548</v>
      </c>
      <c r="E24" s="238">
        <v>45548</v>
      </c>
      <c r="F24" s="407" t="s">
        <v>255</v>
      </c>
      <c r="G24" s="407"/>
      <c r="H24" s="391"/>
      <c r="I24" s="391"/>
      <c r="J24" s="389"/>
      <c r="K24" s="389"/>
      <c r="L24" s="239"/>
    </row>
    <row r="25" spans="1:12" ht="32.25" customHeight="1">
      <c r="A25" s="388" t="s">
        <v>329</v>
      </c>
      <c r="B25" s="388"/>
      <c r="C25" s="239" t="s">
        <v>157</v>
      </c>
      <c r="D25" s="238">
        <v>45415</v>
      </c>
      <c r="E25" s="238">
        <v>45415</v>
      </c>
      <c r="F25" s="407" t="s">
        <v>255</v>
      </c>
      <c r="G25" s="407"/>
      <c r="H25" s="391"/>
      <c r="I25" s="391"/>
      <c r="J25" s="389"/>
      <c r="K25" s="389"/>
      <c r="L25" s="389"/>
    </row>
    <row r="26" spans="1:12" ht="31.7" customHeight="1">
      <c r="A26" s="388" t="s">
        <v>328</v>
      </c>
      <c r="B26" s="388"/>
      <c r="C26" s="239" t="s">
        <v>157</v>
      </c>
      <c r="D26" s="238">
        <v>45617</v>
      </c>
      <c r="E26" s="238">
        <v>45625</v>
      </c>
      <c r="F26" s="407" t="s">
        <v>255</v>
      </c>
      <c r="G26" s="407"/>
      <c r="H26" s="391"/>
      <c r="I26" s="391"/>
      <c r="J26" s="389"/>
      <c r="K26" s="389"/>
      <c r="L26" s="239"/>
    </row>
    <row r="27" spans="1:12" ht="30.2" customHeight="1">
      <c r="A27" s="388" t="s">
        <v>327</v>
      </c>
      <c r="B27" s="388"/>
      <c r="C27" s="239" t="s">
        <v>157</v>
      </c>
      <c r="D27" s="238">
        <v>45611</v>
      </c>
      <c r="E27" s="238">
        <v>45611</v>
      </c>
      <c r="F27" s="407" t="s">
        <v>255</v>
      </c>
      <c r="G27" s="407"/>
      <c r="H27" s="391"/>
      <c r="I27" s="391"/>
      <c r="J27" s="389"/>
      <c r="K27" s="389"/>
      <c r="L27" s="389"/>
    </row>
    <row r="28" spans="1:12" ht="85.7" customHeight="1">
      <c r="A28" s="414" t="s">
        <v>326</v>
      </c>
      <c r="B28" s="414"/>
      <c r="C28" s="414"/>
      <c r="D28" s="414"/>
      <c r="E28" s="414"/>
      <c r="F28" s="414"/>
      <c r="G28" s="414"/>
      <c r="H28" s="414"/>
      <c r="I28" s="414"/>
      <c r="J28" s="414"/>
      <c r="K28" s="414"/>
      <c r="L28" s="110"/>
    </row>
    <row r="29" spans="1:12" ht="30.2" customHeight="1">
      <c r="A29" s="388" t="s">
        <v>325</v>
      </c>
      <c r="B29" s="388"/>
      <c r="C29" s="239" t="s">
        <v>263</v>
      </c>
      <c r="D29" s="238">
        <v>45322</v>
      </c>
      <c r="E29" s="238">
        <v>45595</v>
      </c>
      <c r="F29" s="390" t="s">
        <v>255</v>
      </c>
      <c r="G29" s="390"/>
      <c r="H29" s="378"/>
      <c r="I29" s="379"/>
      <c r="J29" s="378"/>
      <c r="K29" s="379"/>
    </row>
    <row r="30" spans="1:12" ht="30.2" customHeight="1">
      <c r="A30" s="388" t="s">
        <v>324</v>
      </c>
      <c r="B30" s="388"/>
      <c r="C30" s="239" t="s">
        <v>323</v>
      </c>
      <c r="D30" s="238">
        <v>45371</v>
      </c>
      <c r="E30" s="238">
        <v>45402</v>
      </c>
      <c r="F30" s="407" t="s">
        <v>255</v>
      </c>
      <c r="G30" s="390"/>
      <c r="H30" s="378"/>
      <c r="I30" s="379"/>
      <c r="J30" s="378"/>
      <c r="K30" s="379"/>
    </row>
    <row r="31" spans="1:12" ht="30.2" customHeight="1">
      <c r="A31" s="388" t="s">
        <v>322</v>
      </c>
      <c r="B31" s="388"/>
      <c r="C31" s="239" t="s">
        <v>263</v>
      </c>
      <c r="D31" s="238">
        <v>45306</v>
      </c>
      <c r="E31" s="238">
        <v>45595</v>
      </c>
      <c r="F31" s="390" t="s">
        <v>255</v>
      </c>
      <c r="G31" s="390"/>
      <c r="H31" s="378"/>
      <c r="I31" s="379"/>
      <c r="J31" s="378"/>
      <c r="K31" s="379"/>
    </row>
    <row r="32" spans="1:12" ht="30.2" customHeight="1">
      <c r="A32" s="388" t="s">
        <v>321</v>
      </c>
      <c r="B32" s="388"/>
      <c r="C32" s="239" t="s">
        <v>263</v>
      </c>
      <c r="D32" s="238">
        <v>45446</v>
      </c>
      <c r="E32" s="238">
        <v>45595</v>
      </c>
      <c r="F32" s="390" t="s">
        <v>255</v>
      </c>
      <c r="G32" s="390"/>
      <c r="H32" s="378"/>
      <c r="I32" s="379"/>
      <c r="J32" s="378"/>
      <c r="K32" s="379"/>
    </row>
    <row r="33" spans="1:11" ht="30.2" customHeight="1">
      <c r="A33" s="388" t="s">
        <v>320</v>
      </c>
      <c r="B33" s="388"/>
      <c r="C33" s="239" t="s">
        <v>263</v>
      </c>
      <c r="D33" s="238">
        <v>45380</v>
      </c>
      <c r="E33" s="238">
        <v>45380</v>
      </c>
      <c r="F33" s="390" t="s">
        <v>255</v>
      </c>
      <c r="G33" s="390"/>
      <c r="H33" s="378"/>
      <c r="I33" s="379"/>
      <c r="J33" s="378"/>
      <c r="K33" s="379"/>
    </row>
    <row r="34" spans="1:11" ht="30.2" customHeight="1">
      <c r="A34" s="380" t="s">
        <v>319</v>
      </c>
      <c r="B34" s="381"/>
      <c r="C34" s="239" t="s">
        <v>317</v>
      </c>
      <c r="D34" s="238">
        <v>45590</v>
      </c>
      <c r="E34" s="238">
        <v>45590</v>
      </c>
      <c r="F34" s="390" t="s">
        <v>255</v>
      </c>
      <c r="G34" s="390"/>
      <c r="H34" s="378"/>
      <c r="I34" s="379"/>
      <c r="J34" s="378"/>
      <c r="K34" s="379"/>
    </row>
    <row r="35" spans="1:11" ht="30.2" customHeight="1">
      <c r="A35" s="388" t="s">
        <v>318</v>
      </c>
      <c r="B35" s="388"/>
      <c r="C35" s="239" t="s">
        <v>317</v>
      </c>
      <c r="D35" s="238">
        <v>45544</v>
      </c>
      <c r="E35" s="238">
        <v>45548</v>
      </c>
      <c r="F35" s="390" t="s">
        <v>255</v>
      </c>
      <c r="G35" s="390"/>
      <c r="H35" s="378"/>
      <c r="I35" s="379"/>
      <c r="J35" s="378"/>
      <c r="K35" s="379"/>
    </row>
    <row r="36" spans="1:11" ht="30.2" customHeight="1">
      <c r="A36" s="380" t="s">
        <v>316</v>
      </c>
      <c r="B36" s="381"/>
      <c r="C36" s="239" t="s">
        <v>266</v>
      </c>
      <c r="D36" s="238">
        <v>45499</v>
      </c>
      <c r="E36" s="238">
        <v>45438</v>
      </c>
      <c r="F36" s="382" t="s">
        <v>255</v>
      </c>
      <c r="G36" s="383"/>
      <c r="H36" s="378"/>
      <c r="I36" s="379"/>
      <c r="J36" s="378"/>
      <c r="K36" s="379"/>
    </row>
    <row r="37" spans="1:11" ht="30.2" customHeight="1">
      <c r="A37" s="388" t="s">
        <v>315</v>
      </c>
      <c r="B37" s="388"/>
      <c r="C37" s="239" t="s">
        <v>314</v>
      </c>
      <c r="D37" s="238">
        <v>45583</v>
      </c>
      <c r="E37" s="238">
        <v>45583</v>
      </c>
      <c r="F37" s="390" t="s">
        <v>255</v>
      </c>
      <c r="G37" s="390"/>
      <c r="H37" s="391"/>
      <c r="I37" s="391"/>
      <c r="J37" s="388"/>
      <c r="K37" s="388"/>
    </row>
    <row r="38" spans="1:11" ht="82.5" customHeight="1">
      <c r="A38" s="408" t="s">
        <v>313</v>
      </c>
      <c r="B38" s="408"/>
      <c r="C38" s="408"/>
      <c r="D38" s="408"/>
      <c r="E38" s="408"/>
      <c r="F38" s="408"/>
      <c r="G38" s="408"/>
      <c r="H38" s="408"/>
      <c r="I38" s="408"/>
      <c r="J38" s="408"/>
      <c r="K38" s="408"/>
    </row>
    <row r="39" spans="1:11" ht="30.2" customHeight="1">
      <c r="A39" s="380" t="s">
        <v>380</v>
      </c>
      <c r="B39" s="381"/>
      <c r="C39" s="239" t="s">
        <v>157</v>
      </c>
      <c r="D39" s="238">
        <v>45323</v>
      </c>
      <c r="E39" s="238">
        <v>45596</v>
      </c>
      <c r="F39" s="382" t="s">
        <v>307</v>
      </c>
      <c r="G39" s="383"/>
      <c r="H39" s="378"/>
      <c r="I39" s="379"/>
      <c r="J39" s="380"/>
      <c r="K39" s="381"/>
    </row>
    <row r="40" spans="1:11" ht="30.2" customHeight="1">
      <c r="A40" s="380" t="s">
        <v>381</v>
      </c>
      <c r="B40" s="381"/>
      <c r="C40" s="239" t="s">
        <v>263</v>
      </c>
      <c r="D40" s="238">
        <v>45323</v>
      </c>
      <c r="E40" s="238">
        <v>45596</v>
      </c>
      <c r="F40" s="382" t="s">
        <v>307</v>
      </c>
      <c r="G40" s="383"/>
      <c r="H40" s="378"/>
      <c r="I40" s="379"/>
      <c r="J40" s="380"/>
      <c r="K40" s="381"/>
    </row>
    <row r="41" spans="1:11" ht="30.2" customHeight="1">
      <c r="A41" s="380" t="s">
        <v>382</v>
      </c>
      <c r="B41" s="381"/>
      <c r="C41" s="239" t="s">
        <v>263</v>
      </c>
      <c r="D41" s="238">
        <v>45323</v>
      </c>
      <c r="E41" s="238">
        <v>45596</v>
      </c>
      <c r="F41" s="382" t="s">
        <v>306</v>
      </c>
      <c r="G41" s="383"/>
      <c r="H41" s="374"/>
      <c r="I41" s="375"/>
      <c r="J41" s="376"/>
      <c r="K41" s="377"/>
    </row>
    <row r="42" spans="1:11" ht="42.75" customHeight="1">
      <c r="A42" s="380" t="s">
        <v>312</v>
      </c>
      <c r="B42" s="381"/>
      <c r="C42" s="239" t="s">
        <v>157</v>
      </c>
      <c r="D42" s="238">
        <v>45323</v>
      </c>
      <c r="E42" s="238">
        <v>45596</v>
      </c>
      <c r="F42" s="382" t="s">
        <v>307</v>
      </c>
      <c r="G42" s="383"/>
      <c r="H42" s="374"/>
      <c r="I42" s="375"/>
      <c r="J42" s="376"/>
      <c r="K42" s="377"/>
    </row>
    <row r="43" spans="1:11" ht="82.5" customHeight="1">
      <c r="A43" s="408" t="s">
        <v>311</v>
      </c>
      <c r="B43" s="408"/>
      <c r="C43" s="408"/>
      <c r="D43" s="408"/>
      <c r="E43" s="408"/>
      <c r="F43" s="408"/>
      <c r="G43" s="408"/>
      <c r="H43" s="408"/>
      <c r="I43" s="408"/>
      <c r="J43" s="408"/>
      <c r="K43" s="408"/>
    </row>
    <row r="44" spans="1:11" ht="30.2" customHeight="1">
      <c r="A44" s="380" t="s">
        <v>310</v>
      </c>
      <c r="B44" s="381"/>
      <c r="C44" s="239" t="s">
        <v>153</v>
      </c>
      <c r="D44" s="238">
        <v>45307</v>
      </c>
      <c r="E44" s="238">
        <v>45649</v>
      </c>
      <c r="F44" s="382" t="s">
        <v>306</v>
      </c>
      <c r="G44" s="383"/>
      <c r="H44" s="378"/>
      <c r="I44" s="379"/>
      <c r="J44" s="380"/>
      <c r="K44" s="381"/>
    </row>
    <row r="45" spans="1:11" ht="33" customHeight="1">
      <c r="A45" s="380" t="s">
        <v>309</v>
      </c>
      <c r="B45" s="381"/>
      <c r="C45" s="239" t="s">
        <v>153</v>
      </c>
      <c r="D45" s="238">
        <v>45350</v>
      </c>
      <c r="E45" s="238">
        <v>45649</v>
      </c>
      <c r="F45" s="382" t="s">
        <v>307</v>
      </c>
      <c r="G45" s="383"/>
      <c r="H45" s="378"/>
      <c r="I45" s="379"/>
      <c r="J45" s="380"/>
      <c r="K45" s="381"/>
    </row>
    <row r="46" spans="1:11" ht="58.7" customHeight="1">
      <c r="A46" s="380" t="s">
        <v>308</v>
      </c>
      <c r="B46" s="381"/>
      <c r="C46" s="239" t="s">
        <v>153</v>
      </c>
      <c r="D46" s="238">
        <v>45323</v>
      </c>
      <c r="E46" s="238">
        <v>45596</v>
      </c>
      <c r="F46" s="382" t="s">
        <v>307</v>
      </c>
      <c r="G46" s="383"/>
      <c r="H46" s="378"/>
      <c r="I46" s="379"/>
      <c r="J46" s="380"/>
      <c r="K46" s="381"/>
    </row>
    <row r="47" spans="1:11" ht="30.2" customHeight="1">
      <c r="A47" s="380" t="s">
        <v>382</v>
      </c>
      <c r="B47" s="381"/>
      <c r="C47" s="239" t="s">
        <v>263</v>
      </c>
      <c r="D47" s="238">
        <v>45323</v>
      </c>
      <c r="E47" s="238">
        <v>45596</v>
      </c>
      <c r="F47" s="382" t="s">
        <v>306</v>
      </c>
      <c r="G47" s="383"/>
      <c r="H47" s="374"/>
      <c r="I47" s="375"/>
      <c r="J47" s="376"/>
      <c r="K47" s="377"/>
    </row>
    <row r="48" spans="1:11" ht="42.75" customHeight="1">
      <c r="A48" s="384" t="s">
        <v>305</v>
      </c>
      <c r="B48" s="385"/>
      <c r="C48" s="243" t="s">
        <v>263</v>
      </c>
      <c r="D48" s="242">
        <v>45322</v>
      </c>
      <c r="E48" s="241">
        <v>45626</v>
      </c>
      <c r="F48" s="384" t="s">
        <v>255</v>
      </c>
      <c r="G48" s="386"/>
      <c r="H48" s="374"/>
      <c r="I48" s="375"/>
      <c r="J48" s="376"/>
      <c r="K48" s="377"/>
    </row>
    <row r="49" spans="1:12" ht="42.75" customHeight="1">
      <c r="A49" s="384" t="s">
        <v>304</v>
      </c>
      <c r="B49" s="385"/>
      <c r="C49" s="243" t="s">
        <v>263</v>
      </c>
      <c r="D49" s="242">
        <v>45322</v>
      </c>
      <c r="E49" s="241">
        <v>45626</v>
      </c>
      <c r="F49" s="384" t="s">
        <v>255</v>
      </c>
      <c r="G49" s="386"/>
      <c r="H49" s="374"/>
      <c r="I49" s="375"/>
      <c r="J49" s="376"/>
      <c r="K49" s="377"/>
    </row>
    <row r="50" spans="1:12" ht="42.75" customHeight="1">
      <c r="A50" s="384" t="s">
        <v>303</v>
      </c>
      <c r="B50" s="385"/>
      <c r="C50" s="243" t="s">
        <v>302</v>
      </c>
      <c r="D50" s="242">
        <v>45307</v>
      </c>
      <c r="E50" s="241">
        <v>45323</v>
      </c>
      <c r="F50" s="384" t="s">
        <v>255</v>
      </c>
      <c r="G50" s="386"/>
      <c r="H50" s="374"/>
      <c r="I50" s="375"/>
      <c r="J50" s="376"/>
      <c r="K50" s="377"/>
    </row>
    <row r="51" spans="1:12" ht="42.75" customHeight="1">
      <c r="A51" s="384" t="s">
        <v>301</v>
      </c>
      <c r="B51" s="385"/>
      <c r="C51" s="243" t="s">
        <v>300</v>
      </c>
      <c r="D51" s="242">
        <v>45307</v>
      </c>
      <c r="E51" s="241">
        <v>45323</v>
      </c>
      <c r="F51" s="384" t="s">
        <v>255</v>
      </c>
      <c r="G51" s="386"/>
      <c r="H51" s="374"/>
      <c r="I51" s="375"/>
      <c r="J51" s="376"/>
      <c r="K51" s="377"/>
    </row>
    <row r="52" spans="1:12" ht="42.75" customHeight="1">
      <c r="A52" s="384" t="s">
        <v>154</v>
      </c>
      <c r="B52" s="385"/>
      <c r="C52" s="243" t="s">
        <v>153</v>
      </c>
      <c r="D52" s="242">
        <v>45296</v>
      </c>
      <c r="E52" s="241">
        <v>45649</v>
      </c>
      <c r="F52" s="384" t="s">
        <v>255</v>
      </c>
      <c r="G52" s="386"/>
      <c r="H52" s="374"/>
      <c r="I52" s="375"/>
      <c r="J52" s="376"/>
      <c r="K52" s="377"/>
    </row>
    <row r="53" spans="1:12" ht="42.75" customHeight="1">
      <c r="A53" s="384" t="s">
        <v>299</v>
      </c>
      <c r="B53" s="385"/>
      <c r="C53" s="243" t="s">
        <v>153</v>
      </c>
      <c r="D53" s="242">
        <v>45296</v>
      </c>
      <c r="E53" s="241">
        <v>45649</v>
      </c>
      <c r="F53" s="384" t="s">
        <v>255</v>
      </c>
      <c r="G53" s="386"/>
      <c r="H53" s="374"/>
      <c r="I53" s="375"/>
      <c r="J53" s="376"/>
      <c r="K53" s="377"/>
    </row>
    <row r="54" spans="1:12" ht="42.75" customHeight="1">
      <c r="A54" s="384" t="s">
        <v>298</v>
      </c>
      <c r="B54" s="385"/>
      <c r="C54" s="243" t="s">
        <v>153</v>
      </c>
      <c r="D54" s="242">
        <v>45296</v>
      </c>
      <c r="E54" s="241">
        <v>45649</v>
      </c>
      <c r="F54" s="384" t="s">
        <v>255</v>
      </c>
      <c r="G54" s="386"/>
      <c r="H54" s="374"/>
      <c r="I54" s="375"/>
      <c r="J54" s="376"/>
      <c r="K54" s="377"/>
    </row>
    <row r="55" spans="1:12" ht="42.75" customHeight="1">
      <c r="A55" s="384" t="s">
        <v>297</v>
      </c>
      <c r="B55" s="385"/>
      <c r="C55" s="327" t="s">
        <v>263</v>
      </c>
      <c r="D55" s="242">
        <v>45296</v>
      </c>
      <c r="E55" s="241">
        <v>45649</v>
      </c>
      <c r="F55" s="384" t="s">
        <v>255</v>
      </c>
      <c r="G55" s="386"/>
      <c r="H55" s="374"/>
      <c r="I55" s="375"/>
      <c r="J55" s="376"/>
      <c r="K55" s="377"/>
    </row>
    <row r="56" spans="1:12" ht="18.75" customHeight="1">
      <c r="A56" s="403"/>
      <c r="B56" s="404"/>
      <c r="C56" s="404"/>
      <c r="D56" s="404"/>
      <c r="E56" s="404"/>
      <c r="F56" s="404"/>
      <c r="G56" s="404"/>
      <c r="H56" s="404"/>
      <c r="I56" s="404"/>
      <c r="J56" s="404"/>
      <c r="K56" s="404"/>
    </row>
    <row r="57" spans="1:12" ht="48.2" customHeight="1">
      <c r="A57" s="398" t="s">
        <v>296</v>
      </c>
      <c r="B57" s="398"/>
      <c r="C57" s="398"/>
      <c r="D57" s="398"/>
      <c r="E57" s="398"/>
      <c r="F57" s="398"/>
      <c r="G57" s="398"/>
      <c r="H57" s="398"/>
      <c r="I57" s="398"/>
      <c r="J57" s="398"/>
      <c r="K57" s="398"/>
      <c r="L57" s="240"/>
    </row>
    <row r="58" spans="1:12" ht="48.2" customHeight="1">
      <c r="A58" s="380" t="s">
        <v>378</v>
      </c>
      <c r="B58" s="381"/>
      <c r="C58" s="239" t="s">
        <v>152</v>
      </c>
      <c r="D58" s="238">
        <v>45597</v>
      </c>
      <c r="E58" s="238">
        <v>45649</v>
      </c>
      <c r="F58" s="382" t="s">
        <v>293</v>
      </c>
      <c r="G58" s="383"/>
      <c r="H58" s="378">
        <v>100</v>
      </c>
      <c r="I58" s="379"/>
      <c r="J58" s="380" t="s">
        <v>290</v>
      </c>
      <c r="K58" s="381"/>
    </row>
    <row r="59" spans="1:12" ht="48.2" customHeight="1">
      <c r="A59" s="380" t="s">
        <v>295</v>
      </c>
      <c r="B59" s="381"/>
      <c r="C59" s="239" t="s">
        <v>152</v>
      </c>
      <c r="D59" s="238">
        <v>45597</v>
      </c>
      <c r="E59" s="238">
        <v>45649</v>
      </c>
      <c r="F59" s="382" t="s">
        <v>293</v>
      </c>
      <c r="G59" s="383"/>
      <c r="H59" s="401">
        <v>236</v>
      </c>
      <c r="I59" s="402"/>
      <c r="J59" s="380" t="s">
        <v>290</v>
      </c>
      <c r="K59" s="381"/>
    </row>
    <row r="60" spans="1:12" ht="48.2" customHeight="1">
      <c r="A60" s="380" t="s">
        <v>377</v>
      </c>
      <c r="B60" s="381"/>
      <c r="C60" s="239" t="s">
        <v>152</v>
      </c>
      <c r="D60" s="238">
        <v>45597</v>
      </c>
      <c r="E60" s="238">
        <v>45649</v>
      </c>
      <c r="F60" s="382" t="s">
        <v>293</v>
      </c>
      <c r="G60" s="383"/>
      <c r="H60" s="401">
        <v>100</v>
      </c>
      <c r="I60" s="402"/>
      <c r="J60" s="380" t="s">
        <v>290</v>
      </c>
      <c r="K60" s="381"/>
    </row>
    <row r="61" spans="1:12" ht="48.2" customHeight="1">
      <c r="A61" s="380" t="s">
        <v>294</v>
      </c>
      <c r="B61" s="381"/>
      <c r="C61" s="239" t="s">
        <v>152</v>
      </c>
      <c r="D61" s="238">
        <v>45323</v>
      </c>
      <c r="E61" s="238">
        <v>45596</v>
      </c>
      <c r="F61" s="382" t="s">
        <v>293</v>
      </c>
      <c r="G61" s="383"/>
      <c r="H61" s="374">
        <v>40</v>
      </c>
      <c r="I61" s="375"/>
      <c r="J61" s="376" t="s">
        <v>279</v>
      </c>
      <c r="K61" s="377"/>
    </row>
    <row r="62" spans="1:12" ht="48.2" customHeight="1">
      <c r="A62" s="380" t="s">
        <v>383</v>
      </c>
      <c r="B62" s="381"/>
      <c r="C62" s="239" t="s">
        <v>152</v>
      </c>
      <c r="D62" s="238">
        <v>45323</v>
      </c>
      <c r="E62" s="238">
        <v>45596</v>
      </c>
      <c r="F62" s="382" t="s">
        <v>293</v>
      </c>
      <c r="G62" s="383"/>
      <c r="H62" s="374">
        <v>117</v>
      </c>
      <c r="I62" s="375"/>
      <c r="J62" s="376" t="s">
        <v>279</v>
      </c>
      <c r="K62" s="377"/>
    </row>
    <row r="63" spans="1:12" ht="39.75" customHeight="1">
      <c r="A63" s="399" t="s">
        <v>384</v>
      </c>
      <c r="B63" s="399"/>
      <c r="C63" s="399"/>
      <c r="D63" s="399"/>
      <c r="E63" s="399"/>
      <c r="F63" s="399"/>
      <c r="G63" s="399"/>
      <c r="H63" s="399"/>
      <c r="I63" s="399"/>
      <c r="J63" s="399"/>
      <c r="K63" s="399"/>
    </row>
    <row r="64" spans="1:12" ht="47.25" hidden="1" customHeight="1">
      <c r="A64" s="399"/>
      <c r="B64" s="399"/>
      <c r="C64" s="399"/>
      <c r="D64" s="399"/>
      <c r="E64" s="399"/>
      <c r="F64" s="399"/>
      <c r="G64" s="399"/>
      <c r="H64" s="399"/>
      <c r="I64" s="399"/>
      <c r="J64" s="399"/>
      <c r="K64" s="399"/>
    </row>
    <row r="66" spans="1:11" ht="47.85" customHeight="1">
      <c r="A66" s="388" t="s">
        <v>292</v>
      </c>
      <c r="B66" s="388"/>
      <c r="C66" s="239" t="s">
        <v>152</v>
      </c>
      <c r="D66" s="238">
        <v>45478</v>
      </c>
      <c r="E66" s="238">
        <v>45626</v>
      </c>
      <c r="F66" s="390" t="s">
        <v>291</v>
      </c>
      <c r="G66" s="390"/>
      <c r="H66" s="400">
        <v>152</v>
      </c>
      <c r="I66" s="400"/>
      <c r="J66" s="389" t="s">
        <v>290</v>
      </c>
      <c r="K66" s="389"/>
    </row>
    <row r="67" spans="1:11" ht="47.85" customHeight="1">
      <c r="A67" s="388" t="s">
        <v>385</v>
      </c>
      <c r="B67" s="389"/>
      <c r="C67" s="236" t="s">
        <v>156</v>
      </c>
      <c r="D67" s="238">
        <v>45320</v>
      </c>
      <c r="E67" s="235">
        <v>45601</v>
      </c>
      <c r="F67" s="390" t="s">
        <v>255</v>
      </c>
      <c r="G67" s="390"/>
      <c r="H67" s="391"/>
      <c r="I67" s="391"/>
      <c r="J67" s="388"/>
      <c r="K67" s="388"/>
    </row>
    <row r="68" spans="1:11" ht="47.85" customHeight="1">
      <c r="A68" s="389" t="s">
        <v>289</v>
      </c>
      <c r="B68" s="389"/>
      <c r="C68" s="236" t="s">
        <v>286</v>
      </c>
      <c r="D68" s="238">
        <v>45323</v>
      </c>
      <c r="E68" s="235">
        <v>45649</v>
      </c>
      <c r="F68" s="390" t="s">
        <v>255</v>
      </c>
      <c r="G68" s="390"/>
      <c r="H68" s="391"/>
      <c r="I68" s="391"/>
      <c r="J68" s="388"/>
      <c r="K68" s="388"/>
    </row>
    <row r="69" spans="1:11" ht="47.85" customHeight="1">
      <c r="A69" s="389" t="s">
        <v>288</v>
      </c>
      <c r="B69" s="389"/>
      <c r="C69" s="236" t="s">
        <v>286</v>
      </c>
      <c r="D69" s="238">
        <v>45323</v>
      </c>
      <c r="E69" s="235">
        <v>45649</v>
      </c>
      <c r="F69" s="390" t="s">
        <v>255</v>
      </c>
      <c r="G69" s="390"/>
      <c r="H69" s="391"/>
      <c r="I69" s="391"/>
      <c r="J69" s="388"/>
      <c r="K69" s="388"/>
    </row>
    <row r="70" spans="1:11" ht="47.85" customHeight="1">
      <c r="A70" s="389" t="s">
        <v>287</v>
      </c>
      <c r="B70" s="389"/>
      <c r="C70" s="236" t="s">
        <v>156</v>
      </c>
      <c r="D70" s="238">
        <v>45323</v>
      </c>
      <c r="E70" s="235">
        <v>45649</v>
      </c>
      <c r="F70" s="390" t="s">
        <v>255</v>
      </c>
      <c r="G70" s="390"/>
      <c r="H70" s="391"/>
      <c r="I70" s="391"/>
      <c r="J70" s="388"/>
      <c r="K70" s="388"/>
    </row>
    <row r="71" spans="1:11" ht="55.5" customHeight="1">
      <c r="A71" s="387" t="s">
        <v>285</v>
      </c>
      <c r="B71" s="387"/>
      <c r="C71" s="387"/>
      <c r="D71" s="387"/>
      <c r="E71" s="387"/>
      <c r="F71" s="387"/>
      <c r="G71" s="387"/>
      <c r="H71" s="387"/>
      <c r="I71" s="387"/>
      <c r="J71" s="387"/>
      <c r="K71" s="387"/>
    </row>
    <row r="72" spans="1:11" ht="47.85" customHeight="1">
      <c r="A72" s="388" t="s">
        <v>284</v>
      </c>
      <c r="B72" s="388"/>
      <c r="C72" s="237" t="s">
        <v>152</v>
      </c>
      <c r="D72" s="235">
        <v>45323</v>
      </c>
      <c r="E72" s="235">
        <v>45449</v>
      </c>
      <c r="F72" s="388" t="s">
        <v>280</v>
      </c>
      <c r="G72" s="388"/>
      <c r="H72" s="396">
        <v>80</v>
      </c>
      <c r="I72" s="396"/>
      <c r="J72" s="397" t="s">
        <v>279</v>
      </c>
      <c r="K72" s="397"/>
    </row>
    <row r="73" spans="1:11" ht="47.85" customHeight="1">
      <c r="A73" s="380" t="s">
        <v>283</v>
      </c>
      <c r="B73" s="381"/>
      <c r="C73" s="237" t="s">
        <v>152</v>
      </c>
      <c r="D73" s="235">
        <v>45308</v>
      </c>
      <c r="E73" s="235">
        <v>45596</v>
      </c>
      <c r="F73" s="380" t="s">
        <v>280</v>
      </c>
      <c r="G73" s="381"/>
      <c r="H73" s="392">
        <v>60</v>
      </c>
      <c r="I73" s="393"/>
      <c r="J73" s="394" t="s">
        <v>279</v>
      </c>
      <c r="K73" s="395"/>
    </row>
    <row r="74" spans="1:11" ht="47.85" customHeight="1">
      <c r="A74" s="380" t="s">
        <v>282</v>
      </c>
      <c r="B74" s="381"/>
      <c r="C74" s="237" t="s">
        <v>152</v>
      </c>
      <c r="D74" s="235">
        <v>45597</v>
      </c>
      <c r="E74" s="235">
        <v>45626</v>
      </c>
      <c r="F74" s="380" t="s">
        <v>280</v>
      </c>
      <c r="G74" s="381"/>
      <c r="H74" s="392">
        <v>30</v>
      </c>
      <c r="I74" s="393"/>
      <c r="J74" s="394" t="s">
        <v>279</v>
      </c>
      <c r="K74" s="395"/>
    </row>
    <row r="75" spans="1:11" ht="47.85" customHeight="1">
      <c r="A75" s="380" t="s">
        <v>281</v>
      </c>
      <c r="B75" s="381"/>
      <c r="C75" s="237" t="s">
        <v>152</v>
      </c>
      <c r="D75" s="235">
        <v>45295</v>
      </c>
      <c r="E75" s="235">
        <v>45630</v>
      </c>
      <c r="F75" s="380" t="s">
        <v>280</v>
      </c>
      <c r="G75" s="381"/>
      <c r="H75" s="392">
        <v>240</v>
      </c>
      <c r="I75" s="393"/>
      <c r="J75" s="394" t="s">
        <v>279</v>
      </c>
      <c r="K75" s="395"/>
    </row>
    <row r="76" spans="1:11" ht="55.5" customHeight="1">
      <c r="A76" s="387" t="s">
        <v>278</v>
      </c>
      <c r="B76" s="387"/>
      <c r="C76" s="387"/>
      <c r="D76" s="387"/>
      <c r="E76" s="387"/>
      <c r="F76" s="387"/>
      <c r="G76" s="387"/>
      <c r="H76" s="387"/>
      <c r="I76" s="387"/>
      <c r="J76" s="387"/>
      <c r="K76" s="387"/>
    </row>
    <row r="77" spans="1:11" ht="47.85" customHeight="1">
      <c r="A77" s="380" t="s">
        <v>386</v>
      </c>
      <c r="B77" s="381"/>
      <c r="C77" s="236" t="s">
        <v>274</v>
      </c>
      <c r="D77" s="235">
        <v>45334</v>
      </c>
      <c r="E77" s="235">
        <v>45334</v>
      </c>
      <c r="F77" s="380" t="s">
        <v>276</v>
      </c>
      <c r="G77" s="381"/>
      <c r="H77" s="392"/>
      <c r="I77" s="393"/>
      <c r="J77" s="394"/>
      <c r="K77" s="395"/>
    </row>
    <row r="78" spans="1:11" ht="47.85" customHeight="1">
      <c r="A78" s="380" t="s">
        <v>277</v>
      </c>
      <c r="B78" s="381"/>
      <c r="C78" s="236" t="s">
        <v>274</v>
      </c>
      <c r="D78" s="235">
        <v>45350</v>
      </c>
      <c r="E78" s="235">
        <v>45625</v>
      </c>
      <c r="F78" s="380" t="s">
        <v>276</v>
      </c>
      <c r="G78" s="381"/>
      <c r="H78" s="392"/>
      <c r="I78" s="393"/>
      <c r="J78" s="394"/>
      <c r="K78" s="395"/>
    </row>
    <row r="79" spans="1:11" ht="47.85" customHeight="1">
      <c r="A79" s="380" t="s">
        <v>387</v>
      </c>
      <c r="B79" s="381"/>
      <c r="C79" s="236" t="s">
        <v>274</v>
      </c>
      <c r="D79" s="235">
        <v>45323</v>
      </c>
      <c r="E79" s="235">
        <v>45595</v>
      </c>
      <c r="F79" s="380" t="s">
        <v>276</v>
      </c>
      <c r="G79" s="381"/>
      <c r="H79" s="392"/>
      <c r="I79" s="393"/>
      <c r="J79" s="394"/>
      <c r="K79" s="395"/>
    </row>
    <row r="80" spans="1:11" ht="47.85" customHeight="1">
      <c r="A80" s="380" t="s">
        <v>275</v>
      </c>
      <c r="B80" s="381"/>
      <c r="C80" s="236" t="s">
        <v>274</v>
      </c>
      <c r="D80" s="235">
        <v>45323</v>
      </c>
      <c r="E80" s="235">
        <v>45595</v>
      </c>
      <c r="F80" s="380" t="s">
        <v>255</v>
      </c>
      <c r="G80" s="381"/>
      <c r="H80" s="392"/>
      <c r="I80" s="393"/>
      <c r="J80" s="394"/>
      <c r="K80" s="395"/>
    </row>
    <row r="81" spans="1:11" ht="55.5" customHeight="1">
      <c r="A81" s="414" t="s">
        <v>273</v>
      </c>
      <c r="B81" s="414"/>
      <c r="C81" s="414"/>
      <c r="D81" s="414"/>
      <c r="E81" s="414"/>
      <c r="F81" s="414"/>
      <c r="G81" s="414"/>
      <c r="H81" s="414"/>
      <c r="I81" s="414"/>
      <c r="J81" s="414"/>
      <c r="K81" s="414"/>
    </row>
    <row r="82" spans="1:11" ht="47.85" customHeight="1">
      <c r="A82" s="388" t="s">
        <v>272</v>
      </c>
      <c r="B82" s="388"/>
      <c r="C82" s="237" t="s">
        <v>263</v>
      </c>
      <c r="D82" s="235">
        <v>45323</v>
      </c>
      <c r="E82" s="235">
        <v>45449</v>
      </c>
      <c r="F82" s="388" t="s">
        <v>255</v>
      </c>
      <c r="G82" s="388"/>
      <c r="H82" s="396"/>
      <c r="I82" s="396"/>
      <c r="J82" s="397"/>
      <c r="K82" s="397"/>
    </row>
    <row r="83" spans="1:11" ht="47.85" customHeight="1">
      <c r="A83" s="380" t="s">
        <v>271</v>
      </c>
      <c r="B83" s="381"/>
      <c r="C83" s="237" t="s">
        <v>263</v>
      </c>
      <c r="D83" s="235">
        <v>45371</v>
      </c>
      <c r="E83" s="235">
        <v>45604</v>
      </c>
      <c r="F83" s="380" t="s">
        <v>255</v>
      </c>
      <c r="G83" s="381"/>
      <c r="H83" s="392"/>
      <c r="I83" s="393"/>
      <c r="J83" s="394"/>
      <c r="K83" s="395"/>
    </row>
    <row r="84" spans="1:11" ht="47.85" customHeight="1">
      <c r="A84" s="380" t="s">
        <v>388</v>
      </c>
      <c r="B84" s="381"/>
      <c r="C84" s="237" t="s">
        <v>263</v>
      </c>
      <c r="D84" s="235">
        <v>45386</v>
      </c>
      <c r="E84" s="235">
        <v>45611</v>
      </c>
      <c r="F84" s="380" t="s">
        <v>255</v>
      </c>
      <c r="G84" s="381"/>
      <c r="H84" s="392"/>
      <c r="I84" s="393"/>
      <c r="J84" s="394"/>
      <c r="K84" s="395"/>
    </row>
    <row r="85" spans="1:11" ht="55.5" customHeight="1">
      <c r="A85" s="414" t="s">
        <v>270</v>
      </c>
      <c r="B85" s="414"/>
      <c r="C85" s="414"/>
      <c r="D85" s="414"/>
      <c r="E85" s="414"/>
      <c r="F85" s="414"/>
      <c r="G85" s="414"/>
      <c r="H85" s="414"/>
      <c r="I85" s="414"/>
      <c r="J85" s="414"/>
      <c r="K85" s="414"/>
    </row>
    <row r="86" spans="1:11" ht="47.85" customHeight="1">
      <c r="A86" s="388" t="s">
        <v>269</v>
      </c>
      <c r="B86" s="388"/>
      <c r="C86" s="236" t="s">
        <v>268</v>
      </c>
      <c r="D86" s="235" t="s">
        <v>362</v>
      </c>
      <c r="E86" s="235" t="s">
        <v>362</v>
      </c>
      <c r="F86" s="388" t="s">
        <v>255</v>
      </c>
      <c r="G86" s="388"/>
      <c r="H86" s="396"/>
      <c r="I86" s="396"/>
      <c r="J86" s="397"/>
      <c r="K86" s="397"/>
    </row>
    <row r="87" spans="1:11" ht="47.85" customHeight="1">
      <c r="A87" s="380" t="s">
        <v>267</v>
      </c>
      <c r="B87" s="381"/>
      <c r="C87" s="236" t="s">
        <v>266</v>
      </c>
      <c r="D87" s="235">
        <v>45323</v>
      </c>
      <c r="E87" s="235">
        <v>45611</v>
      </c>
      <c r="F87" s="380" t="s">
        <v>255</v>
      </c>
      <c r="G87" s="381"/>
      <c r="H87" s="392"/>
      <c r="I87" s="393"/>
      <c r="J87" s="394"/>
      <c r="K87" s="395"/>
    </row>
    <row r="88" spans="1:11" ht="47.85" customHeight="1">
      <c r="A88" s="380" t="s">
        <v>265</v>
      </c>
      <c r="B88" s="381"/>
      <c r="C88" s="236" t="s">
        <v>263</v>
      </c>
      <c r="D88" s="235">
        <v>45323</v>
      </c>
      <c r="E88" s="235">
        <v>45323</v>
      </c>
      <c r="F88" s="380" t="s">
        <v>255</v>
      </c>
      <c r="G88" s="381"/>
      <c r="H88" s="392"/>
      <c r="I88" s="393"/>
      <c r="J88" s="394"/>
      <c r="K88" s="395"/>
    </row>
    <row r="89" spans="1:11" ht="47.85" customHeight="1">
      <c r="A89" s="380" t="s">
        <v>264</v>
      </c>
      <c r="B89" s="381"/>
      <c r="C89" s="236" t="s">
        <v>263</v>
      </c>
      <c r="D89" s="235">
        <v>45446</v>
      </c>
      <c r="E89" s="235">
        <v>45596</v>
      </c>
      <c r="F89" s="380" t="s">
        <v>255</v>
      </c>
      <c r="G89" s="381"/>
      <c r="H89" s="392"/>
      <c r="I89" s="393"/>
      <c r="J89" s="394"/>
      <c r="K89" s="395"/>
    </row>
    <row r="90" spans="1:11" ht="55.5" customHeight="1">
      <c r="A90" s="414" t="s">
        <v>262</v>
      </c>
      <c r="B90" s="414"/>
      <c r="C90" s="414"/>
      <c r="D90" s="414"/>
      <c r="E90" s="414"/>
      <c r="F90" s="414"/>
      <c r="G90" s="414"/>
      <c r="H90" s="414"/>
      <c r="I90" s="414"/>
      <c r="J90" s="414"/>
      <c r="K90" s="414"/>
    </row>
    <row r="91" spans="1:11" ht="47.85" customHeight="1">
      <c r="A91" s="388" t="s">
        <v>261</v>
      </c>
      <c r="B91" s="388"/>
      <c r="C91" s="236" t="s">
        <v>152</v>
      </c>
      <c r="D91" s="235">
        <v>45323</v>
      </c>
      <c r="E91" s="235">
        <v>45380</v>
      </c>
      <c r="F91" s="388" t="s">
        <v>260</v>
      </c>
      <c r="G91" s="388"/>
      <c r="H91" s="423">
        <v>919.2</v>
      </c>
      <c r="I91" s="424"/>
      <c r="J91" s="425" t="s">
        <v>158</v>
      </c>
      <c r="K91" s="425"/>
    </row>
    <row r="92" spans="1:11" ht="47.85" customHeight="1">
      <c r="A92" s="380" t="s">
        <v>259</v>
      </c>
      <c r="B92" s="381"/>
      <c r="C92" s="236" t="s">
        <v>152</v>
      </c>
      <c r="D92" s="235">
        <v>45323</v>
      </c>
      <c r="E92" s="235">
        <v>45449</v>
      </c>
      <c r="F92" s="380" t="s">
        <v>255</v>
      </c>
      <c r="G92" s="381"/>
      <c r="H92" s="423">
        <v>1159.78</v>
      </c>
      <c r="I92" s="424"/>
      <c r="J92" s="426" t="s">
        <v>158</v>
      </c>
      <c r="K92" s="427"/>
    </row>
    <row r="93" spans="1:11" ht="47.85" customHeight="1">
      <c r="A93" s="380" t="s">
        <v>258</v>
      </c>
      <c r="B93" s="381"/>
      <c r="C93" s="236" t="s">
        <v>152</v>
      </c>
      <c r="D93" s="235">
        <v>45323</v>
      </c>
      <c r="E93" s="235">
        <v>45380</v>
      </c>
      <c r="F93" s="380" t="s">
        <v>255</v>
      </c>
      <c r="G93" s="381"/>
      <c r="H93" s="423">
        <v>782.57</v>
      </c>
      <c r="I93" s="424"/>
      <c r="J93" s="426" t="s">
        <v>158</v>
      </c>
      <c r="K93" s="427"/>
    </row>
    <row r="94" spans="1:11" ht="47.85" customHeight="1">
      <c r="A94" s="380" t="s">
        <v>257</v>
      </c>
      <c r="B94" s="381"/>
      <c r="C94" s="236" t="s">
        <v>256</v>
      </c>
      <c r="D94" s="235">
        <v>45231</v>
      </c>
      <c r="E94" s="235">
        <v>45260</v>
      </c>
      <c r="F94" s="380" t="s">
        <v>255</v>
      </c>
      <c r="G94" s="381"/>
      <c r="H94" s="423">
        <v>603.58000000000004</v>
      </c>
      <c r="I94" s="424"/>
      <c r="J94" s="426" t="s">
        <v>158</v>
      </c>
      <c r="K94" s="427"/>
    </row>
    <row r="96" spans="1:11">
      <c r="B96" s="107" t="s">
        <v>254</v>
      </c>
      <c r="C96" s="108"/>
      <c r="D96" s="108">
        <f>H66+H60+H59+H58+H16+H13</f>
        <v>1500</v>
      </c>
    </row>
    <row r="97" spans="2:4">
      <c r="B97" s="107" t="s">
        <v>253</v>
      </c>
      <c r="C97" s="108"/>
      <c r="D97" s="108">
        <f>SUM(H94,H93,H92,H91)</f>
        <v>3465.13</v>
      </c>
    </row>
    <row r="98" spans="2:4">
      <c r="B98" s="107" t="s">
        <v>252</v>
      </c>
      <c r="C98" s="108"/>
      <c r="D98" s="108">
        <f>SUM(H61,H62,H72,H73,H74,H75)</f>
        <v>567</v>
      </c>
    </row>
    <row r="99" spans="2:4">
      <c r="C99" s="108"/>
      <c r="D99" s="108">
        <f>SUM(D96:D98)</f>
        <v>5532.13</v>
      </c>
    </row>
  </sheetData>
  <sheetProtection selectLockedCells="1" selectUnlockedCells="1"/>
  <mergeCells count="304">
    <mergeCell ref="A24:B24"/>
    <mergeCell ref="F24:G24"/>
    <mergeCell ref="H24:I24"/>
    <mergeCell ref="J24:K24"/>
    <mergeCell ref="A43:K43"/>
    <mergeCell ref="A23:B23"/>
    <mergeCell ref="F40:G40"/>
    <mergeCell ref="H40:I40"/>
    <mergeCell ref="J40:K40"/>
    <mergeCell ref="A42:B42"/>
    <mergeCell ref="H42:I42"/>
    <mergeCell ref="F42:G42"/>
    <mergeCell ref="A41:B41"/>
    <mergeCell ref="F41:G41"/>
    <mergeCell ref="H41:I41"/>
    <mergeCell ref="J41:K41"/>
    <mergeCell ref="J42:K42"/>
    <mergeCell ref="A27:B27"/>
    <mergeCell ref="F27:G27"/>
    <mergeCell ref="A44:B44"/>
    <mergeCell ref="F44:G44"/>
    <mergeCell ref="H44:I44"/>
    <mergeCell ref="J44:K44"/>
    <mergeCell ref="A45:B45"/>
    <mergeCell ref="F45:G45"/>
    <mergeCell ref="A26:B26"/>
    <mergeCell ref="F26:G26"/>
    <mergeCell ref="H26:I26"/>
    <mergeCell ref="J26:K26"/>
    <mergeCell ref="H27:I27"/>
    <mergeCell ref="J27:L27"/>
    <mergeCell ref="H36:I36"/>
    <mergeCell ref="A36:B36"/>
    <mergeCell ref="F33:G33"/>
    <mergeCell ref="A35:B35"/>
    <mergeCell ref="F35:G35"/>
    <mergeCell ref="H35:I35"/>
    <mergeCell ref="J35:K35"/>
    <mergeCell ref="A30:B30"/>
    <mergeCell ref="A32:B32"/>
    <mergeCell ref="A31:B31"/>
    <mergeCell ref="A37:B37"/>
    <mergeCell ref="A40:B40"/>
    <mergeCell ref="F59:G59"/>
    <mergeCell ref="H59:I59"/>
    <mergeCell ref="J59:K59"/>
    <mergeCell ref="H55:I55"/>
    <mergeCell ref="J55:K55"/>
    <mergeCell ref="A51:B51"/>
    <mergeCell ref="F51:G51"/>
    <mergeCell ref="A25:B25"/>
    <mergeCell ref="F25:G25"/>
    <mergeCell ref="H25:I25"/>
    <mergeCell ref="J25:L25"/>
    <mergeCell ref="J45:K45"/>
    <mergeCell ref="A46:B46"/>
    <mergeCell ref="F46:G46"/>
    <mergeCell ref="H46:I46"/>
    <mergeCell ref="H32:I32"/>
    <mergeCell ref="H33:I33"/>
    <mergeCell ref="F36:G36"/>
    <mergeCell ref="A33:B33"/>
    <mergeCell ref="J36:K36"/>
    <mergeCell ref="A34:B34"/>
    <mergeCell ref="F34:G34"/>
    <mergeCell ref="H34:I34"/>
    <mergeCell ref="J34:K34"/>
    <mergeCell ref="A94:B94"/>
    <mergeCell ref="F94:G94"/>
    <mergeCell ref="H94:I94"/>
    <mergeCell ref="J94:K94"/>
    <mergeCell ref="A93:B93"/>
    <mergeCell ref="F93:G93"/>
    <mergeCell ref="A92:B92"/>
    <mergeCell ref="F92:G92"/>
    <mergeCell ref="H92:I92"/>
    <mergeCell ref="J92:K92"/>
    <mergeCell ref="H93:I93"/>
    <mergeCell ref="J93:K93"/>
    <mergeCell ref="A90:K90"/>
    <mergeCell ref="A91:B91"/>
    <mergeCell ref="F91:G91"/>
    <mergeCell ref="H91:I91"/>
    <mergeCell ref="F88:G88"/>
    <mergeCell ref="H88:I88"/>
    <mergeCell ref="J88:K88"/>
    <mergeCell ref="A85:K85"/>
    <mergeCell ref="A86:B86"/>
    <mergeCell ref="F86:G86"/>
    <mergeCell ref="H86:I86"/>
    <mergeCell ref="J86:K86"/>
    <mergeCell ref="J91:K91"/>
    <mergeCell ref="H89:I89"/>
    <mergeCell ref="J89:K89"/>
    <mergeCell ref="A87:B87"/>
    <mergeCell ref="F87:G87"/>
    <mergeCell ref="H87:I87"/>
    <mergeCell ref="J87:K87"/>
    <mergeCell ref="A88:B88"/>
    <mergeCell ref="A89:B89"/>
    <mergeCell ref="F89:G89"/>
    <mergeCell ref="A84:B84"/>
    <mergeCell ref="F84:G84"/>
    <mergeCell ref="A81:K81"/>
    <mergeCell ref="A82:B82"/>
    <mergeCell ref="F82:G82"/>
    <mergeCell ref="H82:I82"/>
    <mergeCell ref="J82:K82"/>
    <mergeCell ref="A80:B80"/>
    <mergeCell ref="F80:G80"/>
    <mergeCell ref="H80:I80"/>
    <mergeCell ref="J80:K80"/>
    <mergeCell ref="H84:I84"/>
    <mergeCell ref="J84:K84"/>
    <mergeCell ref="A83:B83"/>
    <mergeCell ref="F83:G83"/>
    <mergeCell ref="H83:I83"/>
    <mergeCell ref="J83:K83"/>
    <mergeCell ref="A79:B79"/>
    <mergeCell ref="F79:G79"/>
    <mergeCell ref="H79:I79"/>
    <mergeCell ref="J79:K79"/>
    <mergeCell ref="A77:B77"/>
    <mergeCell ref="F77:G77"/>
    <mergeCell ref="H77:I77"/>
    <mergeCell ref="J77:K77"/>
    <mergeCell ref="A76:K76"/>
    <mergeCell ref="A78:B78"/>
    <mergeCell ref="F78:G78"/>
    <mergeCell ref="H78:I78"/>
    <mergeCell ref="J78:K78"/>
    <mergeCell ref="A74:B74"/>
    <mergeCell ref="F74:G74"/>
    <mergeCell ref="H74:I74"/>
    <mergeCell ref="J74:K74"/>
    <mergeCell ref="A73:B73"/>
    <mergeCell ref="F73:G73"/>
    <mergeCell ref="H73:I73"/>
    <mergeCell ref="J73:K73"/>
    <mergeCell ref="F48:G48"/>
    <mergeCell ref="A49:B49"/>
    <mergeCell ref="F69:G69"/>
    <mergeCell ref="J61:K61"/>
    <mergeCell ref="J66:K66"/>
    <mergeCell ref="H62:I62"/>
    <mergeCell ref="A61:B61"/>
    <mergeCell ref="A59:B59"/>
    <mergeCell ref="A58:B58"/>
    <mergeCell ref="F58:G58"/>
    <mergeCell ref="H58:I58"/>
    <mergeCell ref="J58:K58"/>
    <mergeCell ref="A52:B52"/>
    <mergeCell ref="F52:G52"/>
    <mergeCell ref="H52:I52"/>
    <mergeCell ref="J52:K52"/>
    <mergeCell ref="H13:I13"/>
    <mergeCell ref="A13:B13"/>
    <mergeCell ref="F16:G16"/>
    <mergeCell ref="H19:I19"/>
    <mergeCell ref="J19:L19"/>
    <mergeCell ref="J14:L14"/>
    <mergeCell ref="A15:B15"/>
    <mergeCell ref="A18:B18"/>
    <mergeCell ref="F18:G18"/>
    <mergeCell ref="H18:I18"/>
    <mergeCell ref="A4:L4"/>
    <mergeCell ref="A1:C1"/>
    <mergeCell ref="A2:C2"/>
    <mergeCell ref="J2:L2"/>
    <mergeCell ref="A3:B3"/>
    <mergeCell ref="I3:L3"/>
    <mergeCell ref="A7:B7"/>
    <mergeCell ref="C7:G7"/>
    <mergeCell ref="A8:B8"/>
    <mergeCell ref="H7:K7"/>
    <mergeCell ref="H8:K8"/>
    <mergeCell ref="J18:L18"/>
    <mergeCell ref="A19:B19"/>
    <mergeCell ref="F19:G19"/>
    <mergeCell ref="F23:G23"/>
    <mergeCell ref="H23:I23"/>
    <mergeCell ref="J23:L23"/>
    <mergeCell ref="J21:L21"/>
    <mergeCell ref="A22:B22"/>
    <mergeCell ref="F22:G22"/>
    <mergeCell ref="A20:B20"/>
    <mergeCell ref="F20:G20"/>
    <mergeCell ref="H20:I20"/>
    <mergeCell ref="J20:L20"/>
    <mergeCell ref="A21:B21"/>
    <mergeCell ref="F21:G21"/>
    <mergeCell ref="H21:I21"/>
    <mergeCell ref="H22:I22"/>
    <mergeCell ref="J22:K22"/>
    <mergeCell ref="H37:I37"/>
    <mergeCell ref="A39:B39"/>
    <mergeCell ref="F15:G15"/>
    <mergeCell ref="H15:I15"/>
    <mergeCell ref="J15:L15"/>
    <mergeCell ref="A14:B14"/>
    <mergeCell ref="F14:G14"/>
    <mergeCell ref="H14:I14"/>
    <mergeCell ref="C8:G8"/>
    <mergeCell ref="J13:L13"/>
    <mergeCell ref="A29:B29"/>
    <mergeCell ref="A10:L10"/>
    <mergeCell ref="A11:B12"/>
    <mergeCell ref="C11:C12"/>
    <mergeCell ref="D11:E11"/>
    <mergeCell ref="F11:G12"/>
    <mergeCell ref="H11:I12"/>
    <mergeCell ref="A28:K28"/>
    <mergeCell ref="A9:L9"/>
    <mergeCell ref="H16:I16"/>
    <mergeCell ref="J16:K16"/>
    <mergeCell ref="A16:B16"/>
    <mergeCell ref="J11:L12"/>
    <mergeCell ref="F13:G13"/>
    <mergeCell ref="A53:B53"/>
    <mergeCell ref="F53:G53"/>
    <mergeCell ref="H53:I53"/>
    <mergeCell ref="J53:K53"/>
    <mergeCell ref="A56:K56"/>
    <mergeCell ref="A17:L17"/>
    <mergeCell ref="F39:G39"/>
    <mergeCell ref="J39:K39"/>
    <mergeCell ref="F29:G29"/>
    <mergeCell ref="F30:G30"/>
    <mergeCell ref="F32:G32"/>
    <mergeCell ref="J37:K37"/>
    <mergeCell ref="F31:G31"/>
    <mergeCell ref="H29:I29"/>
    <mergeCell ref="H39:I39"/>
    <mergeCell ref="A38:K38"/>
    <mergeCell ref="J29:K29"/>
    <mergeCell ref="J30:K30"/>
    <mergeCell ref="J31:K31"/>
    <mergeCell ref="J32:K32"/>
    <mergeCell ref="J33:K33"/>
    <mergeCell ref="H30:I30"/>
    <mergeCell ref="H31:I31"/>
    <mergeCell ref="F37:G37"/>
    <mergeCell ref="H75:I75"/>
    <mergeCell ref="J75:K75"/>
    <mergeCell ref="H72:I72"/>
    <mergeCell ref="J72:K72"/>
    <mergeCell ref="A75:B75"/>
    <mergeCell ref="F75:G75"/>
    <mergeCell ref="H69:I69"/>
    <mergeCell ref="J69:K69"/>
    <mergeCell ref="A57:K57"/>
    <mergeCell ref="J62:K62"/>
    <mergeCell ref="A63:K64"/>
    <mergeCell ref="A66:B66"/>
    <mergeCell ref="F66:G66"/>
    <mergeCell ref="H66:I66"/>
    <mergeCell ref="H60:I60"/>
    <mergeCell ref="J60:K60"/>
    <mergeCell ref="F61:G61"/>
    <mergeCell ref="H61:I61"/>
    <mergeCell ref="A62:B62"/>
    <mergeCell ref="F62:G62"/>
    <mergeCell ref="A72:B72"/>
    <mergeCell ref="F72:G72"/>
    <mergeCell ref="A60:B60"/>
    <mergeCell ref="F60:G60"/>
    <mergeCell ref="A54:B54"/>
    <mergeCell ref="F54:G54"/>
    <mergeCell ref="J50:K50"/>
    <mergeCell ref="H54:I54"/>
    <mergeCell ref="J54:K54"/>
    <mergeCell ref="H49:I49"/>
    <mergeCell ref="J49:K49"/>
    <mergeCell ref="A71:K71"/>
    <mergeCell ref="A67:B67"/>
    <mergeCell ref="F67:G67"/>
    <mergeCell ref="H67:I67"/>
    <mergeCell ref="J67:K67"/>
    <mergeCell ref="A70:B70"/>
    <mergeCell ref="F70:G70"/>
    <mergeCell ref="H70:I70"/>
    <mergeCell ref="J70:K70"/>
    <mergeCell ref="A68:B68"/>
    <mergeCell ref="F68:G68"/>
    <mergeCell ref="H68:I68"/>
    <mergeCell ref="J68:K68"/>
    <mergeCell ref="A69:B69"/>
    <mergeCell ref="F49:G49"/>
    <mergeCell ref="A55:B55"/>
    <mergeCell ref="F55:G55"/>
    <mergeCell ref="H48:I48"/>
    <mergeCell ref="J48:K48"/>
    <mergeCell ref="H45:I45"/>
    <mergeCell ref="H51:I51"/>
    <mergeCell ref="J51:K51"/>
    <mergeCell ref="J46:K46"/>
    <mergeCell ref="A47:B47"/>
    <mergeCell ref="F47:G47"/>
    <mergeCell ref="H47:I47"/>
    <mergeCell ref="J47:K47"/>
    <mergeCell ref="A48:B48"/>
    <mergeCell ref="A50:B50"/>
    <mergeCell ref="F50:G50"/>
    <mergeCell ref="H50:I50"/>
  </mergeCells>
  <pageMargins left="0.35433070866141736" right="0.35433070866141736" top="0.47244094488188981" bottom="0.23622047244094491" header="0.51181102362204722" footer="0.51181102362204722"/>
  <pageSetup firstPageNumber="0" orientation="landscape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7"/>
  <sheetViews>
    <sheetView showGridLines="0" topLeftCell="A17" zoomScale="85" zoomScaleNormal="85" workbookViewId="0">
      <selection activeCell="N14" sqref="N14"/>
    </sheetView>
  </sheetViews>
  <sheetFormatPr baseColWidth="10" defaultColWidth="11.42578125" defaultRowHeight="12.75"/>
  <cols>
    <col min="1" max="1" width="3.5703125" customWidth="1"/>
    <col min="2" max="2" width="43" customWidth="1"/>
    <col min="3" max="3" width="14.5703125" bestFit="1" customWidth="1"/>
    <col min="4" max="4" width="16.85546875" customWidth="1"/>
    <col min="5" max="5" width="17.5703125" customWidth="1"/>
    <col min="6" max="6" width="14" customWidth="1"/>
    <col min="7" max="7" width="13.5703125" customWidth="1"/>
    <col min="8" max="8" width="15.5703125" customWidth="1"/>
    <col min="9" max="9" width="13.42578125" customWidth="1"/>
    <col min="10" max="10" width="15" customWidth="1"/>
    <col min="11" max="11" width="19" customWidth="1"/>
    <col min="12" max="1026" width="9" customWidth="1"/>
  </cols>
  <sheetData>
    <row r="1" spans="1:257" ht="9" customHeight="1">
      <c r="A1" s="452"/>
      <c r="B1" s="452"/>
      <c r="C1" s="2"/>
      <c r="D1" s="2"/>
      <c r="E1" s="2"/>
      <c r="F1" s="3"/>
    </row>
    <row r="2" spans="1:257" ht="12.2" customHeight="1">
      <c r="A2" s="453" t="s">
        <v>1</v>
      </c>
      <c r="B2" s="453"/>
      <c r="C2" s="453"/>
      <c r="D2" s="2"/>
      <c r="E2" s="2"/>
      <c r="F2" s="3"/>
    </row>
    <row r="3" spans="1:257" ht="15" customHeight="1">
      <c r="A3" s="343" t="s">
        <v>2</v>
      </c>
      <c r="B3" s="343"/>
      <c r="C3" s="25"/>
      <c r="D3" s="2"/>
      <c r="E3" s="2"/>
      <c r="F3" s="24"/>
      <c r="G3" s="24"/>
      <c r="H3" s="24"/>
      <c r="I3" s="24"/>
      <c r="J3" s="348" t="s">
        <v>137</v>
      </c>
      <c r="K3" s="348"/>
    </row>
    <row r="4" spans="1:257" ht="15" customHeight="1">
      <c r="A4" s="343"/>
      <c r="B4" s="343"/>
      <c r="C4" s="2"/>
      <c r="D4" s="2"/>
      <c r="E4" s="2"/>
      <c r="F4" s="26"/>
      <c r="G4" s="26"/>
      <c r="H4" s="26"/>
      <c r="I4" s="26"/>
      <c r="J4" s="348"/>
      <c r="K4" s="348"/>
    </row>
    <row r="5" spans="1:257" ht="24.75" customHeight="1">
      <c r="A5" s="448" t="s">
        <v>389</v>
      </c>
      <c r="B5" s="448"/>
      <c r="C5" s="448"/>
      <c r="D5" s="448"/>
      <c r="E5" s="448"/>
      <c r="F5" s="448"/>
      <c r="G5" s="448"/>
      <c r="H5" s="448"/>
      <c r="I5" s="448"/>
      <c r="J5" s="448"/>
      <c r="K5" s="448"/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0"/>
      <c r="W5" s="220"/>
      <c r="X5" s="220"/>
      <c r="Y5" s="220"/>
      <c r="Z5" s="220"/>
      <c r="AA5" s="220"/>
      <c r="AB5" s="220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  <c r="BA5" s="220"/>
      <c r="BB5" s="220"/>
      <c r="BC5" s="220"/>
      <c r="BD5" s="220"/>
      <c r="BE5" s="220"/>
      <c r="BF5" s="220"/>
      <c r="BG5" s="220"/>
      <c r="BH5" s="220"/>
      <c r="BI5" s="220"/>
      <c r="BJ5" s="220"/>
      <c r="BK5" s="220"/>
      <c r="BL5" s="220"/>
      <c r="BM5" s="220"/>
      <c r="BN5" s="220"/>
      <c r="BO5" s="220"/>
      <c r="BP5" s="220"/>
      <c r="BQ5" s="220"/>
      <c r="BR5" s="220"/>
      <c r="BS5" s="220"/>
      <c r="BT5" s="220"/>
      <c r="BU5" s="220"/>
      <c r="BV5" s="220"/>
      <c r="BW5" s="220"/>
      <c r="BX5" s="220"/>
      <c r="BY5" s="220"/>
      <c r="BZ5" s="220"/>
      <c r="CA5" s="220"/>
      <c r="CB5" s="220"/>
      <c r="CC5" s="220"/>
      <c r="CD5" s="220"/>
      <c r="CE5" s="220"/>
      <c r="CF5" s="220"/>
      <c r="CG5" s="220"/>
      <c r="CH5" s="220"/>
      <c r="CI5" s="220"/>
      <c r="CJ5" s="220"/>
      <c r="CK5" s="220"/>
      <c r="CL5" s="220"/>
      <c r="CM5" s="220"/>
      <c r="CN5" s="220"/>
      <c r="CO5" s="220"/>
      <c r="CP5" s="220"/>
      <c r="CQ5" s="220"/>
      <c r="CR5" s="220"/>
      <c r="CS5" s="220"/>
      <c r="CT5" s="220"/>
      <c r="CU5" s="220"/>
      <c r="CV5" s="220"/>
      <c r="CW5" s="220"/>
      <c r="CX5" s="220"/>
      <c r="CY5" s="220"/>
      <c r="CZ5" s="220"/>
      <c r="DA5" s="220"/>
      <c r="DB5" s="220"/>
      <c r="DC5" s="220"/>
      <c r="DD5" s="220"/>
      <c r="DE5" s="220"/>
      <c r="DF5" s="220"/>
      <c r="DG5" s="220"/>
      <c r="DH5" s="220"/>
      <c r="DI5" s="220"/>
      <c r="DJ5" s="220"/>
      <c r="DK5" s="220"/>
      <c r="DL5" s="220"/>
      <c r="DM5" s="220"/>
      <c r="DN5" s="220"/>
      <c r="DO5" s="220"/>
      <c r="DP5" s="220"/>
      <c r="DQ5" s="220"/>
      <c r="DR5" s="220"/>
      <c r="DS5" s="220"/>
      <c r="DT5" s="220"/>
      <c r="DU5" s="220"/>
      <c r="DV5" s="220"/>
      <c r="DW5" s="220"/>
      <c r="DX5" s="220"/>
      <c r="DY5" s="220"/>
      <c r="DZ5" s="220"/>
      <c r="EA5" s="220"/>
      <c r="EB5" s="220"/>
      <c r="EC5" s="220"/>
      <c r="ED5" s="220"/>
      <c r="EE5" s="220"/>
      <c r="EF5" s="220"/>
      <c r="EG5" s="220"/>
      <c r="EH5" s="220"/>
      <c r="EI5" s="220"/>
      <c r="EJ5" s="220"/>
      <c r="EK5" s="220"/>
      <c r="EL5" s="220"/>
      <c r="EM5" s="220"/>
      <c r="EN5" s="220"/>
      <c r="EO5" s="220"/>
      <c r="EP5" s="220"/>
      <c r="EQ5" s="220"/>
      <c r="ER5" s="220"/>
      <c r="ES5" s="220"/>
      <c r="ET5" s="220"/>
      <c r="EU5" s="220"/>
      <c r="EV5" s="220"/>
      <c r="EW5" s="220"/>
      <c r="EX5" s="220"/>
      <c r="EY5" s="220"/>
      <c r="EZ5" s="220"/>
      <c r="FA5" s="220"/>
      <c r="FB5" s="220"/>
      <c r="FC5" s="220"/>
      <c r="FD5" s="220"/>
      <c r="FE5" s="220"/>
      <c r="FF5" s="220"/>
      <c r="FG5" s="220"/>
      <c r="FH5" s="220"/>
      <c r="FI5" s="220"/>
      <c r="FJ5" s="220"/>
      <c r="FK5" s="220"/>
      <c r="FL5" s="220"/>
      <c r="FM5" s="220"/>
      <c r="FN5" s="220"/>
      <c r="FO5" s="220"/>
      <c r="FP5" s="220"/>
      <c r="FQ5" s="220"/>
      <c r="FR5" s="220"/>
      <c r="FS5" s="220"/>
      <c r="FT5" s="220"/>
      <c r="FU5" s="220"/>
      <c r="FV5" s="220"/>
      <c r="FW5" s="220"/>
      <c r="FX5" s="220"/>
      <c r="FY5" s="220"/>
      <c r="FZ5" s="220"/>
      <c r="GA5" s="220"/>
      <c r="GB5" s="220"/>
      <c r="GC5" s="220"/>
      <c r="GD5" s="220"/>
      <c r="GE5" s="220"/>
      <c r="GF5" s="220"/>
      <c r="GG5" s="220"/>
      <c r="GH5" s="220"/>
      <c r="GI5" s="220"/>
      <c r="GJ5" s="220"/>
      <c r="GK5" s="220"/>
      <c r="GL5" s="220"/>
      <c r="GM5" s="220"/>
      <c r="GN5" s="220"/>
      <c r="GO5" s="220"/>
      <c r="GP5" s="220"/>
      <c r="GQ5" s="220"/>
      <c r="GR5" s="220"/>
      <c r="GS5" s="220"/>
      <c r="GT5" s="220"/>
      <c r="GU5" s="220"/>
      <c r="GV5" s="220"/>
      <c r="GW5" s="220"/>
      <c r="GX5" s="220"/>
      <c r="GY5" s="220"/>
      <c r="GZ5" s="220"/>
      <c r="HA5" s="220"/>
      <c r="HB5" s="220"/>
      <c r="HC5" s="220"/>
      <c r="HD5" s="220"/>
      <c r="HE5" s="220"/>
      <c r="HF5" s="220"/>
      <c r="HG5" s="220"/>
      <c r="HH5" s="220"/>
      <c r="HI5" s="220"/>
      <c r="HJ5" s="220"/>
      <c r="HK5" s="220"/>
      <c r="HL5" s="220"/>
      <c r="HM5" s="220"/>
      <c r="HN5" s="220"/>
      <c r="HO5" s="220"/>
      <c r="HP5" s="220"/>
      <c r="HQ5" s="220"/>
      <c r="HR5" s="220"/>
      <c r="HS5" s="220"/>
      <c r="HT5" s="220"/>
      <c r="HU5" s="220"/>
      <c r="HV5" s="220"/>
      <c r="HW5" s="220"/>
      <c r="HX5" s="220"/>
      <c r="HY5" s="220"/>
      <c r="HZ5" s="220"/>
      <c r="IA5" s="220"/>
      <c r="IB5" s="220"/>
      <c r="IC5" s="220"/>
      <c r="ID5" s="220"/>
      <c r="IE5" s="220"/>
      <c r="IF5" s="220"/>
      <c r="IG5" s="220"/>
      <c r="IH5" s="220"/>
      <c r="II5" s="220"/>
      <c r="IJ5" s="220"/>
      <c r="IK5" s="220"/>
      <c r="IL5" s="220"/>
      <c r="IM5" s="220"/>
      <c r="IN5" s="220"/>
      <c r="IO5" s="220"/>
      <c r="IP5" s="220"/>
      <c r="IQ5" s="220"/>
      <c r="IR5" s="220"/>
      <c r="IS5" s="220"/>
      <c r="IT5" s="220"/>
      <c r="IU5" s="220"/>
      <c r="IV5" s="220"/>
      <c r="IW5" s="220"/>
    </row>
    <row r="6" spans="1:257" s="7" customFormat="1" ht="17.45" customHeight="1">
      <c r="A6" s="449" t="s">
        <v>248</v>
      </c>
      <c r="B6" s="449"/>
      <c r="C6" s="449"/>
      <c r="D6" s="449"/>
      <c r="E6" s="449"/>
      <c r="F6" s="449"/>
      <c r="G6" s="449"/>
      <c r="H6" s="449"/>
      <c r="I6" s="449"/>
      <c r="J6" s="449"/>
      <c r="K6" s="449"/>
      <c r="L6" s="449"/>
      <c r="M6" s="449"/>
      <c r="N6" s="449"/>
      <c r="O6" s="449"/>
      <c r="P6" s="449"/>
      <c r="Q6" s="449"/>
      <c r="R6" s="449"/>
      <c r="S6" s="449"/>
      <c r="T6" s="449"/>
      <c r="U6" s="449"/>
      <c r="V6" s="449"/>
      <c r="W6" s="449"/>
      <c r="X6" s="449"/>
      <c r="Y6" s="449"/>
      <c r="Z6" s="449"/>
      <c r="AA6" s="449"/>
      <c r="AB6" s="449"/>
      <c r="AC6" s="449"/>
      <c r="AD6" s="449"/>
      <c r="AE6" s="449"/>
      <c r="AF6" s="449"/>
      <c r="AG6" s="449"/>
      <c r="AH6" s="449"/>
      <c r="AI6" s="449"/>
      <c r="AJ6" s="449"/>
      <c r="AK6" s="449"/>
      <c r="AL6" s="449"/>
      <c r="AM6" s="449"/>
      <c r="AN6" s="449"/>
      <c r="AO6" s="449"/>
      <c r="AP6" s="449"/>
      <c r="AQ6" s="449"/>
      <c r="AR6" s="449"/>
      <c r="AS6" s="449"/>
      <c r="AT6" s="449"/>
      <c r="AU6" s="449"/>
      <c r="AV6" s="449"/>
      <c r="AW6" s="449"/>
      <c r="AX6" s="449"/>
      <c r="AY6" s="449"/>
      <c r="AZ6" s="449"/>
      <c r="BA6" s="449"/>
      <c r="BB6" s="449"/>
      <c r="BC6" s="449"/>
      <c r="BD6" s="449"/>
      <c r="BE6" s="449"/>
      <c r="BF6" s="449"/>
      <c r="BG6" s="449"/>
      <c r="BH6" s="449"/>
      <c r="BI6" s="449"/>
      <c r="BJ6" s="449"/>
      <c r="BK6" s="449"/>
      <c r="BL6" s="449"/>
      <c r="BM6" s="449"/>
      <c r="BN6" s="449"/>
      <c r="BO6" s="449"/>
      <c r="BP6" s="449"/>
      <c r="BQ6" s="449"/>
      <c r="BR6" s="449"/>
      <c r="BS6" s="449"/>
      <c r="BT6" s="449"/>
      <c r="BU6" s="449"/>
      <c r="BV6" s="449"/>
      <c r="BW6" s="449"/>
      <c r="BX6" s="449"/>
      <c r="BY6" s="449"/>
      <c r="BZ6" s="449"/>
      <c r="CA6" s="449"/>
      <c r="CB6" s="449"/>
      <c r="CC6" s="449"/>
      <c r="CD6" s="449"/>
      <c r="CE6" s="449"/>
      <c r="CF6" s="449"/>
      <c r="CG6" s="449"/>
      <c r="CH6" s="449"/>
      <c r="CI6" s="449"/>
      <c r="CJ6" s="449"/>
      <c r="CK6" s="449"/>
      <c r="CL6" s="449"/>
      <c r="CM6" s="449"/>
      <c r="CN6" s="449"/>
      <c r="CO6" s="449"/>
      <c r="CP6" s="449"/>
      <c r="CQ6" s="449"/>
      <c r="CR6" s="449"/>
      <c r="CS6" s="449"/>
      <c r="CT6" s="449"/>
      <c r="CU6" s="449"/>
      <c r="CV6" s="449"/>
      <c r="CW6" s="449"/>
      <c r="CX6" s="449"/>
      <c r="CY6" s="449"/>
      <c r="CZ6" s="449"/>
      <c r="DA6" s="449"/>
      <c r="DB6" s="449"/>
      <c r="DC6" s="449"/>
      <c r="DD6" s="449"/>
      <c r="DE6" s="449"/>
      <c r="DF6" s="449"/>
      <c r="DG6" s="449"/>
      <c r="DH6" s="449"/>
      <c r="DI6" s="449"/>
      <c r="DJ6" s="449"/>
      <c r="DK6" s="449"/>
      <c r="DL6" s="449"/>
      <c r="DM6" s="449"/>
      <c r="DN6" s="449"/>
      <c r="DO6" s="449"/>
      <c r="DP6" s="449"/>
      <c r="DQ6" s="449"/>
      <c r="DR6" s="449"/>
      <c r="DS6" s="449"/>
      <c r="DT6" s="449"/>
      <c r="DU6" s="449"/>
      <c r="DV6" s="449"/>
      <c r="DW6" s="449"/>
      <c r="DX6" s="449"/>
      <c r="DY6" s="449"/>
      <c r="DZ6" s="449"/>
      <c r="EA6" s="449"/>
      <c r="EB6" s="449"/>
      <c r="EC6" s="449"/>
      <c r="ED6" s="449"/>
      <c r="EE6" s="449"/>
      <c r="EF6" s="449"/>
      <c r="EG6" s="449"/>
      <c r="EH6" s="449"/>
      <c r="EI6" s="449"/>
      <c r="EJ6" s="449"/>
      <c r="EK6" s="449"/>
      <c r="EL6" s="449"/>
      <c r="EM6" s="449"/>
      <c r="EN6" s="449"/>
      <c r="EO6" s="449"/>
      <c r="EP6" s="449"/>
      <c r="EQ6" s="449"/>
      <c r="ER6" s="449"/>
      <c r="ES6" s="449"/>
      <c r="ET6" s="449"/>
      <c r="EU6" s="449"/>
      <c r="EV6" s="449"/>
      <c r="EW6" s="449"/>
      <c r="EX6" s="449"/>
      <c r="EY6" s="449"/>
      <c r="EZ6" s="449"/>
      <c r="FA6" s="449"/>
      <c r="FB6" s="449"/>
      <c r="FC6" s="449"/>
      <c r="FD6" s="449"/>
      <c r="FE6" s="449"/>
      <c r="FF6" s="449"/>
      <c r="FG6" s="449"/>
      <c r="FH6" s="449"/>
      <c r="FI6" s="449"/>
      <c r="FJ6" s="449"/>
      <c r="FK6" s="449"/>
      <c r="FL6" s="449"/>
      <c r="FM6" s="449"/>
      <c r="FN6" s="449"/>
      <c r="FO6" s="449"/>
      <c r="FP6" s="449"/>
      <c r="FQ6" s="449"/>
      <c r="FR6" s="449"/>
      <c r="FS6" s="449"/>
      <c r="FT6" s="449"/>
      <c r="FU6" s="449"/>
      <c r="FV6" s="449"/>
      <c r="FW6" s="449"/>
      <c r="FX6" s="449"/>
      <c r="FY6" s="449"/>
      <c r="FZ6" s="449"/>
      <c r="GA6" s="449"/>
      <c r="GB6" s="449"/>
      <c r="GC6" s="449"/>
      <c r="GD6" s="449"/>
      <c r="GE6" s="449"/>
      <c r="GF6" s="449"/>
      <c r="GG6" s="449"/>
      <c r="GH6" s="449"/>
      <c r="GI6" s="449"/>
      <c r="GJ6" s="449"/>
      <c r="GK6" s="449"/>
      <c r="GL6" s="449"/>
      <c r="GM6" s="449"/>
      <c r="GN6" s="449"/>
      <c r="GO6" s="449"/>
      <c r="GP6" s="449"/>
      <c r="GQ6" s="449"/>
      <c r="GR6" s="449"/>
      <c r="GS6" s="449"/>
      <c r="GT6" s="449"/>
      <c r="GU6" s="449"/>
      <c r="GV6" s="449"/>
      <c r="GW6" s="449"/>
      <c r="GX6" s="449"/>
      <c r="GY6" s="449"/>
      <c r="GZ6" s="449"/>
      <c r="HA6" s="449"/>
      <c r="HB6" s="449"/>
      <c r="HC6" s="449"/>
      <c r="HD6" s="449"/>
      <c r="HE6" s="449"/>
      <c r="HF6" s="449"/>
      <c r="HG6" s="449"/>
      <c r="HH6" s="449"/>
      <c r="HI6" s="449"/>
      <c r="HJ6" s="449"/>
      <c r="HK6" s="449"/>
      <c r="HL6" s="449"/>
      <c r="HM6" s="449"/>
      <c r="HN6" s="449"/>
      <c r="HO6" s="449"/>
      <c r="HP6" s="449"/>
      <c r="HQ6" s="449"/>
      <c r="HR6" s="449"/>
      <c r="HS6" s="449"/>
      <c r="HT6" s="449"/>
      <c r="HU6" s="449"/>
      <c r="HV6" s="449"/>
      <c r="HW6" s="449"/>
      <c r="HX6" s="449"/>
      <c r="HY6" s="449"/>
      <c r="HZ6" s="449"/>
      <c r="IA6" s="449"/>
      <c r="IB6" s="449"/>
      <c r="IC6" s="449"/>
      <c r="ID6" s="449"/>
      <c r="IE6" s="449"/>
      <c r="IF6" s="449"/>
      <c r="IG6" s="449"/>
      <c r="IH6" s="449"/>
      <c r="II6" s="449"/>
      <c r="IJ6" s="449"/>
      <c r="IK6" s="449"/>
      <c r="IL6" s="449"/>
      <c r="IM6" s="449"/>
      <c r="IN6" s="449"/>
      <c r="IO6" s="449"/>
      <c r="IP6" s="449"/>
      <c r="IQ6" s="449"/>
      <c r="IR6" s="449"/>
      <c r="IS6" s="449"/>
      <c r="IT6" s="449"/>
      <c r="IU6" s="449"/>
      <c r="IV6" s="449"/>
      <c r="IW6" s="449"/>
    </row>
    <row r="7" spans="1:257" s="6" customFormat="1" ht="15.75" customHeight="1">
      <c r="A7" s="450" t="s">
        <v>390</v>
      </c>
      <c r="B7" s="450"/>
      <c r="C7" s="450"/>
      <c r="D7" s="450"/>
      <c r="E7" s="450"/>
      <c r="F7" s="450"/>
      <c r="G7" s="450"/>
      <c r="H7" s="450"/>
      <c r="I7" s="450"/>
      <c r="J7" s="450"/>
      <c r="K7" s="450"/>
      <c r="L7" s="221"/>
      <c r="M7" s="221"/>
      <c r="N7" s="221"/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  <c r="AS7" s="221"/>
      <c r="AT7" s="221"/>
      <c r="AU7" s="221"/>
      <c r="AV7" s="221"/>
      <c r="AW7" s="221"/>
      <c r="AX7" s="221"/>
      <c r="AY7" s="221"/>
      <c r="AZ7" s="221"/>
      <c r="BA7" s="221"/>
      <c r="BB7" s="221"/>
      <c r="BC7" s="221"/>
      <c r="BD7" s="221"/>
      <c r="BE7" s="221"/>
      <c r="BF7" s="221"/>
      <c r="BG7" s="221"/>
      <c r="BH7" s="221"/>
      <c r="BI7" s="221"/>
      <c r="BJ7" s="221"/>
      <c r="BK7" s="221"/>
      <c r="BL7" s="221"/>
      <c r="BM7" s="221"/>
      <c r="BN7" s="221"/>
      <c r="BO7" s="221"/>
      <c r="BP7" s="221"/>
      <c r="BQ7" s="221"/>
      <c r="BR7" s="221"/>
      <c r="BS7" s="221"/>
      <c r="BT7" s="221"/>
      <c r="BU7" s="221"/>
      <c r="BV7" s="221"/>
      <c r="BW7" s="221"/>
      <c r="BX7" s="221"/>
      <c r="BY7" s="221"/>
      <c r="BZ7" s="221"/>
      <c r="CA7" s="221"/>
      <c r="CB7" s="221"/>
      <c r="CC7" s="221"/>
      <c r="CD7" s="221"/>
      <c r="CE7" s="221"/>
      <c r="CF7" s="221"/>
      <c r="CG7" s="221"/>
      <c r="CH7" s="221"/>
      <c r="CI7" s="221"/>
      <c r="CJ7" s="221"/>
      <c r="CK7" s="221"/>
      <c r="CL7" s="221"/>
      <c r="CM7" s="221"/>
      <c r="CN7" s="221"/>
      <c r="CO7" s="221"/>
      <c r="CP7" s="221"/>
      <c r="CQ7" s="221"/>
      <c r="CR7" s="221"/>
      <c r="CS7" s="221"/>
      <c r="CT7" s="221"/>
      <c r="CU7" s="221"/>
      <c r="CV7" s="221"/>
      <c r="CW7" s="221"/>
      <c r="CX7" s="221"/>
      <c r="CY7" s="221"/>
      <c r="CZ7" s="221"/>
      <c r="DA7" s="221"/>
      <c r="DB7" s="221"/>
      <c r="DC7" s="221"/>
      <c r="DD7" s="221"/>
      <c r="DE7" s="221"/>
      <c r="DF7" s="221"/>
      <c r="DG7" s="221"/>
      <c r="DH7" s="221"/>
      <c r="DI7" s="221"/>
      <c r="DJ7" s="221"/>
      <c r="DK7" s="221"/>
      <c r="DL7" s="221"/>
      <c r="DM7" s="221"/>
      <c r="DN7" s="221"/>
      <c r="DO7" s="221"/>
      <c r="DP7" s="221"/>
      <c r="DQ7" s="221"/>
      <c r="DR7" s="221"/>
      <c r="DS7" s="221"/>
      <c r="DT7" s="221"/>
      <c r="DU7" s="221"/>
      <c r="DV7" s="221"/>
      <c r="DW7" s="221"/>
      <c r="DX7" s="221"/>
      <c r="DY7" s="221"/>
      <c r="DZ7" s="221"/>
      <c r="EA7" s="221"/>
      <c r="EB7" s="221"/>
      <c r="EC7" s="221"/>
      <c r="ED7" s="221"/>
      <c r="EE7" s="221"/>
      <c r="EF7" s="221"/>
      <c r="EG7" s="221"/>
      <c r="EH7" s="221"/>
      <c r="EI7" s="221"/>
      <c r="EJ7" s="221"/>
      <c r="EK7" s="221"/>
      <c r="EL7" s="221"/>
      <c r="EM7" s="221"/>
      <c r="EN7" s="221"/>
      <c r="EO7" s="221"/>
      <c r="EP7" s="221"/>
      <c r="EQ7" s="221"/>
      <c r="ER7" s="221"/>
      <c r="ES7" s="221"/>
      <c r="ET7" s="221"/>
      <c r="EU7" s="221"/>
      <c r="EV7" s="221"/>
      <c r="EW7" s="221"/>
      <c r="EX7" s="221"/>
      <c r="EY7" s="221"/>
      <c r="EZ7" s="221"/>
      <c r="FA7" s="221"/>
      <c r="FB7" s="221"/>
      <c r="FC7" s="221"/>
      <c r="FD7" s="221"/>
      <c r="FE7" s="221"/>
      <c r="FF7" s="221"/>
      <c r="FG7" s="221"/>
      <c r="FH7" s="221"/>
      <c r="FI7" s="221"/>
      <c r="FJ7" s="221"/>
      <c r="FK7" s="221"/>
      <c r="FL7" s="221"/>
      <c r="FM7" s="221"/>
      <c r="FN7" s="221"/>
      <c r="FO7" s="221"/>
      <c r="FP7" s="221"/>
      <c r="FQ7" s="221"/>
      <c r="FR7" s="221"/>
      <c r="FS7" s="221"/>
      <c r="FT7" s="221"/>
      <c r="FU7" s="221"/>
      <c r="FV7" s="221"/>
      <c r="FW7" s="221"/>
      <c r="FX7" s="221"/>
      <c r="FY7" s="221"/>
      <c r="FZ7" s="221"/>
      <c r="GA7" s="221"/>
      <c r="GB7" s="221"/>
      <c r="GC7" s="221"/>
      <c r="GD7" s="221"/>
      <c r="GE7" s="221"/>
      <c r="GF7" s="221"/>
      <c r="GG7" s="221"/>
      <c r="GH7" s="221"/>
      <c r="GI7" s="221"/>
      <c r="GJ7" s="221"/>
      <c r="GK7" s="221"/>
      <c r="GL7" s="221"/>
      <c r="GM7" s="221"/>
      <c r="GN7" s="221"/>
      <c r="GO7" s="221"/>
      <c r="GP7" s="221"/>
      <c r="GQ7" s="221"/>
      <c r="GR7" s="221"/>
      <c r="GS7" s="221"/>
      <c r="GT7" s="221"/>
      <c r="GU7" s="221"/>
      <c r="GV7" s="221"/>
      <c r="GW7" s="221"/>
      <c r="GX7" s="221"/>
      <c r="GY7" s="221"/>
      <c r="GZ7" s="221"/>
      <c r="HA7" s="221"/>
      <c r="HB7" s="221"/>
      <c r="HC7" s="221"/>
      <c r="HD7" s="221"/>
      <c r="HE7" s="221"/>
      <c r="HF7" s="221"/>
      <c r="HG7" s="221"/>
      <c r="HH7" s="221"/>
      <c r="HI7" s="221"/>
      <c r="HJ7" s="221"/>
      <c r="HK7" s="221"/>
      <c r="HL7" s="221"/>
      <c r="HM7" s="221"/>
      <c r="HN7" s="221"/>
      <c r="HO7" s="221"/>
      <c r="HP7" s="221"/>
      <c r="HQ7" s="221"/>
      <c r="HR7" s="221"/>
      <c r="HS7" s="221"/>
      <c r="HT7" s="221"/>
      <c r="HU7" s="221"/>
      <c r="HV7" s="221"/>
      <c r="HW7" s="221"/>
      <c r="HX7" s="221"/>
      <c r="HY7" s="221"/>
      <c r="HZ7" s="221"/>
      <c r="IA7" s="221"/>
      <c r="IB7" s="221"/>
      <c r="IC7" s="221"/>
      <c r="ID7" s="221"/>
      <c r="IE7" s="221"/>
      <c r="IF7" s="221"/>
      <c r="IG7" s="221"/>
      <c r="IH7" s="221"/>
      <c r="II7" s="221"/>
      <c r="IJ7" s="221"/>
      <c r="IK7" s="221"/>
      <c r="IL7" s="221"/>
      <c r="IM7" s="221"/>
      <c r="IN7" s="221"/>
      <c r="IO7" s="221"/>
      <c r="IP7" s="221"/>
      <c r="IQ7" s="221"/>
      <c r="IR7" s="221"/>
      <c r="IS7" s="221"/>
      <c r="IT7" s="221"/>
      <c r="IU7" s="221"/>
      <c r="IV7" s="221"/>
      <c r="IW7" s="221"/>
    </row>
    <row r="8" spans="1:257" s="6" customFormat="1" ht="21">
      <c r="A8" s="451" t="s">
        <v>249</v>
      </c>
      <c r="B8" s="451"/>
      <c r="C8" s="451"/>
      <c r="D8" s="451"/>
      <c r="E8" s="451"/>
      <c r="F8" s="451"/>
      <c r="G8" s="451"/>
      <c r="H8" s="451"/>
      <c r="I8" s="451"/>
      <c r="J8" s="451"/>
      <c r="K8" s="451"/>
      <c r="L8" s="221"/>
      <c r="M8" s="221"/>
      <c r="N8" s="221"/>
      <c r="O8" s="221"/>
      <c r="P8" s="221"/>
      <c r="Q8" s="221"/>
      <c r="R8" s="221"/>
      <c r="S8" s="221"/>
      <c r="T8" s="221"/>
      <c r="U8" s="221"/>
      <c r="V8" s="221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  <c r="AP8" s="221"/>
      <c r="AQ8" s="221"/>
      <c r="AR8" s="221"/>
      <c r="AS8" s="221"/>
      <c r="AT8" s="221"/>
      <c r="AU8" s="221"/>
      <c r="AV8" s="221"/>
      <c r="AW8" s="221"/>
      <c r="AX8" s="221"/>
      <c r="AY8" s="221"/>
      <c r="AZ8" s="221"/>
      <c r="BA8" s="221"/>
      <c r="BB8" s="221"/>
      <c r="BC8" s="221"/>
      <c r="BD8" s="221"/>
      <c r="BE8" s="221"/>
      <c r="BF8" s="221"/>
      <c r="BG8" s="221"/>
      <c r="BH8" s="221"/>
      <c r="BI8" s="221"/>
      <c r="BJ8" s="221"/>
      <c r="BK8" s="221"/>
      <c r="BL8" s="221"/>
      <c r="BM8" s="221"/>
      <c r="BN8" s="221"/>
      <c r="BO8" s="221"/>
      <c r="BP8" s="221"/>
      <c r="BQ8" s="221"/>
      <c r="BR8" s="221"/>
      <c r="BS8" s="221"/>
      <c r="BT8" s="221"/>
      <c r="BU8" s="221"/>
      <c r="BV8" s="221"/>
      <c r="BW8" s="221"/>
      <c r="BX8" s="221"/>
      <c r="BY8" s="221"/>
      <c r="BZ8" s="221"/>
      <c r="CA8" s="221"/>
      <c r="CB8" s="221"/>
      <c r="CC8" s="221"/>
      <c r="CD8" s="221"/>
      <c r="CE8" s="221"/>
      <c r="CF8" s="221"/>
      <c r="CG8" s="221"/>
      <c r="CH8" s="221"/>
      <c r="CI8" s="221"/>
      <c r="CJ8" s="221"/>
      <c r="CK8" s="221"/>
      <c r="CL8" s="221"/>
      <c r="CM8" s="221"/>
      <c r="CN8" s="221"/>
      <c r="CO8" s="221"/>
      <c r="CP8" s="221"/>
      <c r="CQ8" s="221"/>
      <c r="CR8" s="221"/>
      <c r="CS8" s="221"/>
      <c r="CT8" s="221"/>
      <c r="CU8" s="221"/>
      <c r="CV8" s="221"/>
      <c r="CW8" s="221"/>
      <c r="CX8" s="221"/>
      <c r="CY8" s="221"/>
      <c r="CZ8" s="221"/>
      <c r="DA8" s="221"/>
      <c r="DB8" s="221"/>
      <c r="DC8" s="221"/>
      <c r="DD8" s="221"/>
      <c r="DE8" s="221"/>
      <c r="DF8" s="221"/>
      <c r="DG8" s="221"/>
      <c r="DH8" s="221"/>
      <c r="DI8" s="221"/>
      <c r="DJ8" s="221"/>
      <c r="DK8" s="221"/>
      <c r="DL8" s="221"/>
      <c r="DM8" s="221"/>
      <c r="DN8" s="221"/>
      <c r="DO8" s="221"/>
      <c r="DP8" s="221"/>
      <c r="DQ8" s="221"/>
      <c r="DR8" s="221"/>
      <c r="DS8" s="221"/>
      <c r="DT8" s="221"/>
      <c r="DU8" s="221"/>
      <c r="DV8" s="221"/>
      <c r="DW8" s="221"/>
      <c r="DX8" s="221"/>
      <c r="DY8" s="221"/>
      <c r="DZ8" s="221"/>
      <c r="EA8" s="221"/>
      <c r="EB8" s="221"/>
      <c r="EC8" s="221"/>
      <c r="ED8" s="221"/>
      <c r="EE8" s="221"/>
      <c r="EF8" s="221"/>
      <c r="EG8" s="221"/>
      <c r="EH8" s="221"/>
      <c r="EI8" s="221"/>
      <c r="EJ8" s="221"/>
      <c r="EK8" s="221"/>
      <c r="EL8" s="221"/>
      <c r="EM8" s="221"/>
      <c r="EN8" s="221"/>
      <c r="EO8" s="221"/>
      <c r="EP8" s="221"/>
      <c r="EQ8" s="221"/>
      <c r="ER8" s="221"/>
      <c r="ES8" s="221"/>
      <c r="ET8" s="221"/>
      <c r="EU8" s="221"/>
      <c r="EV8" s="221"/>
      <c r="EW8" s="221"/>
      <c r="EX8" s="221"/>
      <c r="EY8" s="221"/>
      <c r="EZ8" s="221"/>
      <c r="FA8" s="221"/>
      <c r="FB8" s="221"/>
      <c r="FC8" s="221"/>
      <c r="FD8" s="221"/>
      <c r="FE8" s="221"/>
      <c r="FF8" s="221"/>
      <c r="FG8" s="221"/>
      <c r="FH8" s="221"/>
      <c r="FI8" s="221"/>
      <c r="FJ8" s="221"/>
      <c r="FK8" s="221"/>
      <c r="FL8" s="221"/>
      <c r="FM8" s="221"/>
      <c r="FN8" s="221"/>
      <c r="FO8" s="221"/>
      <c r="FP8" s="221"/>
      <c r="FQ8" s="221"/>
      <c r="FR8" s="221"/>
      <c r="FS8" s="221"/>
      <c r="FT8" s="221"/>
      <c r="FU8" s="221"/>
      <c r="FV8" s="221"/>
      <c r="FW8" s="221"/>
      <c r="FX8" s="221"/>
      <c r="FY8" s="221"/>
      <c r="FZ8" s="221"/>
      <c r="GA8" s="221"/>
      <c r="GB8" s="221"/>
      <c r="GC8" s="221"/>
      <c r="GD8" s="221"/>
      <c r="GE8" s="221"/>
      <c r="GF8" s="221"/>
      <c r="GG8" s="221"/>
      <c r="GH8" s="221"/>
      <c r="GI8" s="221"/>
      <c r="GJ8" s="221"/>
      <c r="GK8" s="221"/>
      <c r="GL8" s="221"/>
      <c r="GM8" s="221"/>
      <c r="GN8" s="221"/>
      <c r="GO8" s="221"/>
      <c r="GP8" s="221"/>
      <c r="GQ8" s="221"/>
      <c r="GR8" s="221"/>
      <c r="GS8" s="221"/>
      <c r="GT8" s="221"/>
      <c r="GU8" s="221"/>
      <c r="GV8" s="221"/>
      <c r="GW8" s="221"/>
      <c r="GX8" s="221"/>
      <c r="GY8" s="221"/>
      <c r="GZ8" s="221"/>
      <c r="HA8" s="221"/>
      <c r="HB8" s="221"/>
      <c r="HC8" s="221"/>
      <c r="HD8" s="221"/>
      <c r="HE8" s="221"/>
      <c r="HF8" s="221"/>
      <c r="HG8" s="221"/>
      <c r="HH8" s="221"/>
      <c r="HI8" s="221"/>
      <c r="HJ8" s="221"/>
      <c r="HK8" s="221"/>
      <c r="HL8" s="221"/>
      <c r="HM8" s="221"/>
      <c r="HN8" s="221"/>
      <c r="HO8" s="221"/>
      <c r="HP8" s="221"/>
      <c r="HQ8" s="221"/>
      <c r="HR8" s="221"/>
      <c r="HS8" s="221"/>
      <c r="HT8" s="221"/>
      <c r="HU8" s="221"/>
      <c r="HV8" s="221"/>
      <c r="HW8" s="221"/>
      <c r="HX8" s="221"/>
      <c r="HY8" s="221"/>
      <c r="HZ8" s="221"/>
      <c r="IA8" s="221"/>
      <c r="IB8" s="221"/>
      <c r="IC8" s="221"/>
      <c r="ID8" s="221"/>
      <c r="IE8" s="221"/>
      <c r="IF8" s="221"/>
      <c r="IG8" s="221"/>
      <c r="IH8" s="221"/>
      <c r="II8" s="221"/>
      <c r="IJ8" s="221"/>
      <c r="IK8" s="221"/>
      <c r="IL8" s="221"/>
      <c r="IM8" s="221"/>
      <c r="IN8" s="221"/>
      <c r="IO8" s="221"/>
      <c r="IP8" s="221"/>
      <c r="IQ8" s="221"/>
      <c r="IR8" s="221"/>
      <c r="IS8" s="221"/>
      <c r="IT8" s="221"/>
      <c r="IU8" s="221"/>
      <c r="IV8" s="221"/>
      <c r="IW8" s="221"/>
    </row>
    <row r="9" spans="1:257" s="6" customFormat="1" ht="22.7" customHeight="1">
      <c r="A9" s="450" t="s">
        <v>391</v>
      </c>
      <c r="B9" s="450"/>
      <c r="C9" s="450"/>
      <c r="D9" s="450"/>
      <c r="E9" s="450"/>
      <c r="F9" s="450"/>
      <c r="G9" s="450"/>
      <c r="H9" s="450"/>
      <c r="I9" s="450"/>
      <c r="J9" s="450"/>
      <c r="K9" s="450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1"/>
      <c r="W9" s="221"/>
      <c r="X9" s="221"/>
      <c r="Y9" s="221"/>
      <c r="Z9" s="221"/>
      <c r="AA9" s="221"/>
      <c r="AB9" s="221"/>
      <c r="AC9" s="221"/>
      <c r="AD9" s="221"/>
      <c r="AE9" s="221"/>
      <c r="AF9" s="221"/>
      <c r="AG9" s="221"/>
      <c r="AH9" s="221"/>
      <c r="AI9" s="221"/>
      <c r="AJ9" s="221"/>
      <c r="AK9" s="221"/>
      <c r="AL9" s="221"/>
      <c r="AM9" s="221"/>
      <c r="AN9" s="221"/>
      <c r="AO9" s="221"/>
      <c r="AP9" s="221"/>
      <c r="AQ9" s="221"/>
      <c r="AR9" s="221"/>
      <c r="AS9" s="221"/>
      <c r="AT9" s="221"/>
      <c r="AU9" s="221"/>
      <c r="AV9" s="221"/>
      <c r="AW9" s="221"/>
      <c r="AX9" s="221"/>
      <c r="AY9" s="221"/>
      <c r="AZ9" s="221"/>
      <c r="BA9" s="221"/>
      <c r="BB9" s="221"/>
      <c r="BC9" s="221"/>
      <c r="BD9" s="221"/>
      <c r="BE9" s="221"/>
      <c r="BF9" s="221"/>
      <c r="BG9" s="221"/>
      <c r="BH9" s="221"/>
      <c r="BI9" s="221"/>
      <c r="BJ9" s="221"/>
      <c r="BK9" s="221"/>
      <c r="BL9" s="221"/>
      <c r="BM9" s="221"/>
      <c r="BN9" s="221"/>
      <c r="BO9" s="221"/>
      <c r="BP9" s="221"/>
      <c r="BQ9" s="221"/>
      <c r="BR9" s="221"/>
      <c r="BS9" s="221"/>
      <c r="BT9" s="221"/>
      <c r="BU9" s="221"/>
      <c r="BV9" s="221"/>
      <c r="BW9" s="221"/>
      <c r="BX9" s="221"/>
      <c r="BY9" s="221"/>
      <c r="BZ9" s="221"/>
      <c r="CA9" s="221"/>
      <c r="CB9" s="221"/>
      <c r="CC9" s="221"/>
      <c r="CD9" s="221"/>
      <c r="CE9" s="221"/>
      <c r="CF9" s="221"/>
      <c r="CG9" s="221"/>
      <c r="CH9" s="221"/>
      <c r="CI9" s="221"/>
      <c r="CJ9" s="221"/>
      <c r="CK9" s="221"/>
      <c r="CL9" s="221"/>
      <c r="CM9" s="221"/>
      <c r="CN9" s="221"/>
      <c r="CO9" s="221"/>
      <c r="CP9" s="221"/>
      <c r="CQ9" s="221"/>
      <c r="CR9" s="221"/>
      <c r="CS9" s="221"/>
      <c r="CT9" s="221"/>
      <c r="CU9" s="221"/>
      <c r="CV9" s="221"/>
      <c r="CW9" s="221"/>
      <c r="CX9" s="221"/>
      <c r="CY9" s="221"/>
      <c r="CZ9" s="221"/>
      <c r="DA9" s="221"/>
      <c r="DB9" s="221"/>
      <c r="DC9" s="221"/>
      <c r="DD9" s="221"/>
      <c r="DE9" s="221"/>
      <c r="DF9" s="221"/>
      <c r="DG9" s="221"/>
      <c r="DH9" s="221"/>
      <c r="DI9" s="221"/>
      <c r="DJ9" s="221"/>
      <c r="DK9" s="221"/>
      <c r="DL9" s="221"/>
      <c r="DM9" s="221"/>
      <c r="DN9" s="221"/>
      <c r="DO9" s="221"/>
      <c r="DP9" s="221"/>
      <c r="DQ9" s="221"/>
      <c r="DR9" s="221"/>
      <c r="DS9" s="221"/>
      <c r="DT9" s="221"/>
      <c r="DU9" s="221"/>
      <c r="DV9" s="221"/>
      <c r="DW9" s="221"/>
      <c r="DX9" s="221"/>
      <c r="DY9" s="221"/>
      <c r="DZ9" s="221"/>
      <c r="EA9" s="221"/>
      <c r="EB9" s="221"/>
      <c r="EC9" s="221"/>
      <c r="ED9" s="221"/>
      <c r="EE9" s="221"/>
      <c r="EF9" s="221"/>
      <c r="EG9" s="221"/>
      <c r="EH9" s="221"/>
      <c r="EI9" s="221"/>
      <c r="EJ9" s="221"/>
      <c r="EK9" s="221"/>
      <c r="EL9" s="221"/>
      <c r="EM9" s="221"/>
      <c r="EN9" s="221"/>
      <c r="EO9" s="221"/>
      <c r="EP9" s="221"/>
      <c r="EQ9" s="221"/>
      <c r="ER9" s="221"/>
      <c r="ES9" s="221"/>
      <c r="ET9" s="221"/>
      <c r="EU9" s="221"/>
      <c r="EV9" s="221"/>
      <c r="EW9" s="221"/>
      <c r="EX9" s="221"/>
      <c r="EY9" s="221"/>
      <c r="EZ9" s="221"/>
      <c r="FA9" s="221"/>
      <c r="FB9" s="221"/>
      <c r="FC9" s="221"/>
      <c r="FD9" s="221"/>
      <c r="FE9" s="221"/>
      <c r="FF9" s="221"/>
      <c r="FG9" s="221"/>
      <c r="FH9" s="221"/>
      <c r="FI9" s="221"/>
      <c r="FJ9" s="221"/>
      <c r="FK9" s="221"/>
      <c r="FL9" s="221"/>
      <c r="FM9" s="221"/>
      <c r="FN9" s="221"/>
      <c r="FO9" s="221"/>
      <c r="FP9" s="221"/>
      <c r="FQ9" s="221"/>
      <c r="FR9" s="221"/>
      <c r="FS9" s="221"/>
      <c r="FT9" s="221"/>
      <c r="FU9" s="221"/>
      <c r="FV9" s="221"/>
      <c r="FW9" s="221"/>
      <c r="FX9" s="221"/>
      <c r="FY9" s="221"/>
      <c r="FZ9" s="221"/>
      <c r="GA9" s="221"/>
      <c r="GB9" s="221"/>
      <c r="GC9" s="221"/>
      <c r="GD9" s="221"/>
      <c r="GE9" s="221"/>
      <c r="GF9" s="221"/>
      <c r="GG9" s="221"/>
      <c r="GH9" s="221"/>
      <c r="GI9" s="221"/>
      <c r="GJ9" s="221"/>
      <c r="GK9" s="221"/>
      <c r="GL9" s="221"/>
      <c r="GM9" s="221"/>
      <c r="GN9" s="221"/>
      <c r="GO9" s="221"/>
      <c r="GP9" s="221"/>
      <c r="GQ9" s="221"/>
      <c r="GR9" s="221"/>
      <c r="GS9" s="221"/>
      <c r="GT9" s="221"/>
      <c r="GU9" s="221"/>
      <c r="GV9" s="221"/>
      <c r="GW9" s="221"/>
      <c r="GX9" s="221"/>
      <c r="GY9" s="221"/>
      <c r="GZ9" s="221"/>
      <c r="HA9" s="221"/>
      <c r="HB9" s="221"/>
      <c r="HC9" s="221"/>
      <c r="HD9" s="221"/>
      <c r="HE9" s="221"/>
      <c r="HF9" s="221"/>
      <c r="HG9" s="221"/>
      <c r="HH9" s="221"/>
      <c r="HI9" s="221"/>
      <c r="HJ9" s="221"/>
      <c r="HK9" s="221"/>
      <c r="HL9" s="221"/>
      <c r="HM9" s="221"/>
      <c r="HN9" s="221"/>
      <c r="HO9" s="221"/>
      <c r="HP9" s="221"/>
      <c r="HQ9" s="221"/>
      <c r="HR9" s="221"/>
      <c r="HS9" s="221"/>
      <c r="HT9" s="221"/>
      <c r="HU9" s="221"/>
      <c r="HV9" s="221"/>
      <c r="HW9" s="221"/>
      <c r="HX9" s="221"/>
      <c r="HY9" s="221"/>
      <c r="HZ9" s="221"/>
      <c r="IA9" s="221"/>
      <c r="IB9" s="221"/>
      <c r="IC9" s="221"/>
      <c r="ID9" s="221"/>
      <c r="IE9" s="221"/>
      <c r="IF9" s="221"/>
      <c r="IG9" s="221"/>
      <c r="IH9" s="221"/>
      <c r="II9" s="221"/>
      <c r="IJ9" s="221"/>
      <c r="IK9" s="221"/>
      <c r="IL9" s="221"/>
      <c r="IM9" s="221"/>
      <c r="IN9" s="221"/>
      <c r="IO9" s="221"/>
      <c r="IP9" s="221"/>
      <c r="IQ9" s="221"/>
      <c r="IR9" s="221"/>
      <c r="IS9" s="221"/>
      <c r="IT9" s="221"/>
      <c r="IU9" s="221"/>
      <c r="IV9" s="221"/>
      <c r="IW9" s="221"/>
    </row>
    <row r="11" spans="1:257" ht="12.75" hidden="1" customHeight="1"/>
    <row r="12" spans="1:257" ht="15.75" customHeight="1" thickBot="1">
      <c r="A12" s="439"/>
      <c r="B12" s="439"/>
      <c r="C12" s="439"/>
      <c r="D12" s="439"/>
      <c r="E12" s="439"/>
      <c r="F12" s="439"/>
      <c r="G12" s="439"/>
      <c r="H12" s="439"/>
      <c r="I12" s="439"/>
      <c r="J12" s="439"/>
      <c r="K12" s="439"/>
    </row>
    <row r="13" spans="1:257" ht="40.700000000000003" customHeight="1" thickBot="1">
      <c r="A13" s="440" t="s">
        <v>33</v>
      </c>
      <c r="B13" s="441" t="s">
        <v>138</v>
      </c>
      <c r="C13" s="442" t="s">
        <v>139</v>
      </c>
      <c r="D13" s="442" t="s">
        <v>140</v>
      </c>
      <c r="E13" s="442" t="s">
        <v>141</v>
      </c>
      <c r="F13" s="443" t="s">
        <v>142</v>
      </c>
      <c r="G13" s="443"/>
      <c r="H13" s="443"/>
      <c r="I13" s="443"/>
      <c r="J13" s="444"/>
      <c r="K13" s="442" t="s">
        <v>143</v>
      </c>
    </row>
    <row r="14" spans="1:257" ht="80.45" customHeight="1" thickBot="1">
      <c r="A14" s="440"/>
      <c r="B14" s="441"/>
      <c r="C14" s="442"/>
      <c r="D14" s="442"/>
      <c r="E14" s="442"/>
      <c r="F14" s="51" t="s">
        <v>149</v>
      </c>
      <c r="G14" s="50" t="s">
        <v>144</v>
      </c>
      <c r="H14" s="49" t="s">
        <v>150</v>
      </c>
      <c r="I14" s="49" t="s">
        <v>151</v>
      </c>
      <c r="J14" s="225" t="s">
        <v>145</v>
      </c>
      <c r="K14" s="442"/>
    </row>
    <row r="15" spans="1:257" ht="80.099999999999994" customHeight="1">
      <c r="A15" s="432">
        <v>1</v>
      </c>
      <c r="B15" s="434" t="s">
        <v>173</v>
      </c>
      <c r="C15" s="436" t="s">
        <v>174</v>
      </c>
      <c r="D15" s="98" t="s">
        <v>179</v>
      </c>
      <c r="E15" s="98">
        <v>1</v>
      </c>
      <c r="F15" s="98">
        <v>100</v>
      </c>
      <c r="G15" s="102"/>
      <c r="H15" s="104"/>
      <c r="I15" s="104"/>
      <c r="J15" s="226"/>
      <c r="K15" s="428">
        <v>200</v>
      </c>
    </row>
    <row r="16" spans="1:257" ht="80.099999999999994" customHeight="1" thickBot="1">
      <c r="A16" s="433"/>
      <c r="B16" s="435"/>
      <c r="C16" s="437"/>
      <c r="D16" s="99" t="s">
        <v>392</v>
      </c>
      <c r="E16" s="99">
        <v>1</v>
      </c>
      <c r="F16" s="100">
        <v>100</v>
      </c>
      <c r="G16" s="100"/>
      <c r="H16" s="100"/>
      <c r="I16" s="100"/>
      <c r="J16" s="227"/>
      <c r="K16" s="429"/>
    </row>
    <row r="17" spans="1:11" ht="80.099999999999994" customHeight="1">
      <c r="A17" s="432">
        <v>2</v>
      </c>
      <c r="B17" s="101" t="s">
        <v>175</v>
      </c>
      <c r="C17" s="436" t="s">
        <v>176</v>
      </c>
      <c r="D17" s="98" t="s">
        <v>178</v>
      </c>
      <c r="E17" s="98">
        <v>1</v>
      </c>
      <c r="F17" s="102">
        <v>100</v>
      </c>
      <c r="G17" s="102"/>
      <c r="H17" s="102"/>
      <c r="I17" s="102"/>
      <c r="J17" s="228"/>
      <c r="K17" s="430">
        <v>200</v>
      </c>
    </row>
    <row r="18" spans="1:11" ht="80.099999999999994" customHeight="1" thickBot="1">
      <c r="A18" s="433"/>
      <c r="B18" s="103"/>
      <c r="C18" s="437"/>
      <c r="D18" s="105" t="s">
        <v>177</v>
      </c>
      <c r="E18" s="106">
        <v>1</v>
      </c>
      <c r="F18" s="106">
        <v>100</v>
      </c>
      <c r="G18" s="106"/>
      <c r="H18" s="106">
        <v>80</v>
      </c>
      <c r="I18" s="106"/>
      <c r="J18" s="229"/>
      <c r="K18" s="431"/>
    </row>
    <row r="19" spans="1:11" ht="80.099999999999994" customHeight="1">
      <c r="A19" s="432">
        <v>3</v>
      </c>
      <c r="B19" s="434" t="s">
        <v>180</v>
      </c>
      <c r="C19" s="434">
        <v>2503660</v>
      </c>
      <c r="D19" s="96" t="s">
        <v>181</v>
      </c>
      <c r="E19" s="97">
        <v>1</v>
      </c>
      <c r="F19" s="97">
        <v>100</v>
      </c>
      <c r="G19" s="97"/>
      <c r="H19" s="97"/>
      <c r="I19" s="97"/>
      <c r="J19" s="230"/>
      <c r="K19" s="430">
        <v>200</v>
      </c>
    </row>
    <row r="20" spans="1:11" ht="80.099999999999994" customHeight="1" thickBot="1">
      <c r="A20" s="433"/>
      <c r="B20" s="435"/>
      <c r="C20" s="435"/>
      <c r="D20" s="105" t="s">
        <v>182</v>
      </c>
      <c r="E20" s="106">
        <v>1</v>
      </c>
      <c r="F20" s="106">
        <v>100</v>
      </c>
      <c r="G20" s="106"/>
      <c r="H20" s="106"/>
      <c r="I20" s="106"/>
      <c r="J20" s="229"/>
      <c r="K20" s="431"/>
    </row>
    <row r="21" spans="1:11" ht="21.2" customHeight="1" thickBot="1">
      <c r="A21" s="446" t="s">
        <v>146</v>
      </c>
      <c r="B21" s="446"/>
      <c r="C21" s="446"/>
      <c r="D21" s="446"/>
      <c r="E21" s="44"/>
      <c r="F21" s="44"/>
      <c r="G21" s="44"/>
      <c r="H21" s="44"/>
      <c r="I21" s="45"/>
      <c r="J21" s="231"/>
      <c r="K21" s="232">
        <f>SUM(K15:K20)</f>
        <v>600</v>
      </c>
    </row>
    <row r="22" spans="1:11" ht="12.2" customHeight="1">
      <c r="A22" s="46"/>
      <c r="B22" s="46"/>
      <c r="C22" s="46"/>
      <c r="D22" s="46"/>
      <c r="I22" s="43"/>
    </row>
    <row r="23" spans="1:11" ht="12.2" customHeight="1">
      <c r="A23" s="46"/>
      <c r="B23" s="46"/>
      <c r="C23" s="46"/>
      <c r="D23" s="46"/>
      <c r="I23" s="43"/>
    </row>
    <row r="24" spans="1:11" ht="36.75" customHeight="1">
      <c r="A24" s="447" t="s">
        <v>147</v>
      </c>
      <c r="B24" s="447"/>
      <c r="C24" s="447" t="s">
        <v>250</v>
      </c>
      <c r="D24" s="447"/>
      <c r="E24" s="447"/>
      <c r="F24" s="447"/>
      <c r="G24" s="447" t="s">
        <v>148</v>
      </c>
      <c r="H24" s="447"/>
      <c r="I24" s="447"/>
      <c r="J24" s="447"/>
      <c r="K24" s="447"/>
    </row>
    <row r="25" spans="1:11" ht="18" customHeight="1">
      <c r="A25" s="222"/>
      <c r="B25" s="223" t="s">
        <v>183</v>
      </c>
      <c r="C25" s="445" t="s">
        <v>184</v>
      </c>
      <c r="D25" s="445"/>
      <c r="E25" s="445"/>
      <c r="F25" s="445"/>
      <c r="G25" s="445" t="s">
        <v>185</v>
      </c>
      <c r="H25" s="445"/>
      <c r="I25" s="445"/>
      <c r="J25" s="445"/>
      <c r="K25" s="445"/>
    </row>
    <row r="26" spans="1:11" ht="18" customHeight="1">
      <c r="A26" s="222"/>
      <c r="B26" s="224" t="s">
        <v>186</v>
      </c>
      <c r="C26" s="438" t="s">
        <v>187</v>
      </c>
      <c r="D26" s="438"/>
      <c r="E26" s="438"/>
      <c r="F26" s="438"/>
      <c r="G26" s="438" t="s">
        <v>188</v>
      </c>
      <c r="H26" s="438"/>
      <c r="I26" s="438"/>
      <c r="J26" s="438"/>
      <c r="K26" s="438"/>
    </row>
    <row r="27" spans="1:11" ht="18">
      <c r="A27" s="222"/>
      <c r="B27" s="222"/>
      <c r="C27" s="222"/>
      <c r="D27" s="222"/>
      <c r="E27" s="222"/>
      <c r="F27" s="222"/>
      <c r="G27" s="222"/>
      <c r="H27" s="222"/>
      <c r="I27" s="222"/>
      <c r="J27" s="222"/>
      <c r="K27" s="222"/>
    </row>
  </sheetData>
  <mergeCells count="38">
    <mergeCell ref="A1:B1"/>
    <mergeCell ref="A2:C2"/>
    <mergeCell ref="A3:B3"/>
    <mergeCell ref="J3:K3"/>
    <mergeCell ref="A4:B4"/>
    <mergeCell ref="J4:K4"/>
    <mergeCell ref="A5:K5"/>
    <mergeCell ref="A6:IW6"/>
    <mergeCell ref="A7:K7"/>
    <mergeCell ref="A8:K8"/>
    <mergeCell ref="A9:K9"/>
    <mergeCell ref="C26:F26"/>
    <mergeCell ref="G26:K26"/>
    <mergeCell ref="A12:K12"/>
    <mergeCell ref="A13:A14"/>
    <mergeCell ref="B13:B14"/>
    <mergeCell ref="C13:C14"/>
    <mergeCell ref="D13:D14"/>
    <mergeCell ref="E13:E14"/>
    <mergeCell ref="F13:J13"/>
    <mergeCell ref="K13:K14"/>
    <mergeCell ref="C25:F25"/>
    <mergeCell ref="G25:K25"/>
    <mergeCell ref="A21:D21"/>
    <mergeCell ref="A24:B24"/>
    <mergeCell ref="C24:F24"/>
    <mergeCell ref="G24:K24"/>
    <mergeCell ref="K15:K16"/>
    <mergeCell ref="K17:K18"/>
    <mergeCell ref="A19:A20"/>
    <mergeCell ref="B19:B20"/>
    <mergeCell ref="C19:C20"/>
    <mergeCell ref="K19:K20"/>
    <mergeCell ref="C17:C18"/>
    <mergeCell ref="A15:A16"/>
    <mergeCell ref="A17:A18"/>
    <mergeCell ref="B15:B16"/>
    <mergeCell ref="C15:C16"/>
  </mergeCells>
  <pageMargins left="0.35416666666666702" right="0.23611111111111099" top="2.0833333333333301E-2" bottom="0.25" header="0.51180555555555496" footer="0.51180555555555496"/>
  <pageSetup scale="60" firstPageNumber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4</vt:i4>
      </vt:variant>
    </vt:vector>
  </HeadingPairs>
  <TitlesOfParts>
    <vt:vector size="14" baseType="lpstr">
      <vt:lpstr>Hoja1</vt:lpstr>
      <vt:lpstr>Hoja2</vt:lpstr>
      <vt:lpstr>Hoja3</vt:lpstr>
      <vt:lpstr>Hoja4</vt:lpstr>
      <vt:lpstr>Ingresos</vt:lpstr>
      <vt:lpstr>Egresos</vt:lpstr>
      <vt:lpstr>PLAN DE COMPRAS</vt:lpstr>
      <vt:lpstr>PLAN ESCOLAR ANUAL</vt:lpstr>
      <vt:lpstr>Dist. Carga Horaria</vt:lpstr>
      <vt:lpstr>Hoja5</vt:lpstr>
      <vt:lpstr>Excel_BuiltIn_Print_Titles</vt:lpstr>
      <vt:lpstr>Print_Area_1_1</vt:lpstr>
      <vt:lpstr>Print_Area_2_1</vt:lpstr>
      <vt:lpstr>Print_Titles_2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Roger Enio Aguilar Sosa</dc:creator>
  <cp:keywords/>
  <dc:description/>
  <cp:lastModifiedBy>Windows User</cp:lastModifiedBy>
  <cp:revision>0</cp:revision>
  <cp:lastPrinted>2023-10-17T21:48:36Z</cp:lastPrinted>
  <dcterms:created xsi:type="dcterms:W3CDTF">2017-03-06T21:23:03Z</dcterms:created>
  <dcterms:modified xsi:type="dcterms:W3CDTF">2023-11-07T17:27:34Z</dcterms:modified>
  <cp:category/>
  <cp:contentStatus/>
</cp:coreProperties>
</file>