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25bfcb271df092/Documenti/"/>
    </mc:Choice>
  </mc:AlternateContent>
  <xr:revisionPtr revIDLastSave="438" documentId="13_ncr:1_{E57995CB-B28B-4041-9AE6-B60AE61FECF1}" xr6:coauthVersionLast="47" xr6:coauthVersionMax="47" xr10:uidLastSave="{A566A0EC-CC84-4800-A6EF-4B6E2AE666E8}"/>
  <bookViews>
    <workbookView xWindow="-108" yWindow="-108" windowWidth="23256" windowHeight="13896" xr2:uid="{9327F8D6-4F37-4E25-8083-20A17765DC2F}"/>
  </bookViews>
  <sheets>
    <sheet name="Sheet1" sheetId="1" r:id="rId1"/>
  </sheets>
  <definedNames>
    <definedName name="task_end" localSheetId="0">Sheet1!$G1</definedName>
    <definedName name="task_progress" localSheetId="0">Sheet1!$E1</definedName>
    <definedName name="task_start" localSheetId="0">Sheet1!$F1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0" i="1" l="1"/>
  <c r="AT30" i="1"/>
  <c r="AS30" i="1"/>
  <c r="AS8" i="1"/>
  <c r="AS9" i="1"/>
  <c r="AS10" i="1"/>
  <c r="AS11" i="1"/>
  <c r="AS12" i="1"/>
  <c r="AS13" i="1"/>
  <c r="AS14" i="1"/>
  <c r="AS15" i="1"/>
  <c r="AS16" i="1"/>
  <c r="AS17" i="1"/>
  <c r="AT17" i="1" s="1"/>
  <c r="AU17" i="1" s="1"/>
  <c r="AS18" i="1"/>
  <c r="AS19" i="1"/>
  <c r="AT19" i="1" s="1"/>
  <c r="AU19" i="1" s="1"/>
  <c r="AS20" i="1"/>
  <c r="AT20" i="1" s="1"/>
  <c r="AU20" i="1" s="1"/>
  <c r="AS21" i="1"/>
  <c r="AT21" i="1" s="1"/>
  <c r="AU21" i="1" s="1"/>
  <c r="AS22" i="1"/>
  <c r="AT22" i="1" s="1"/>
  <c r="AU22" i="1" s="1"/>
  <c r="AS23" i="1"/>
  <c r="AT23" i="1" s="1"/>
  <c r="AU23" i="1" s="1"/>
  <c r="AS24" i="1"/>
  <c r="AT24" i="1" s="1"/>
  <c r="AU24" i="1" s="1"/>
  <c r="AS25" i="1"/>
  <c r="AS26" i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8" i="1"/>
  <c r="AU18" i="1" s="1"/>
  <c r="AT25" i="1"/>
  <c r="AU25" i="1" s="1"/>
  <c r="AT26" i="1"/>
  <c r="AU26" i="1" s="1"/>
  <c r="AT8" i="1"/>
  <c r="AU8" i="1" s="1"/>
  <c r="I8" i="1"/>
  <c r="AD3" i="1"/>
  <c r="M3" i="1"/>
  <c r="AQ3" i="1"/>
  <c r="AM3" i="1"/>
  <c r="AI3" i="1"/>
  <c r="Z3" i="1"/>
  <c r="V3" i="1"/>
  <c r="Q3" i="1"/>
  <c r="I3" i="1"/>
</calcChain>
</file>

<file path=xl/sharedStrings.xml><?xml version="1.0" encoding="utf-8"?>
<sst xmlns="http://schemas.openxmlformats.org/spreadsheetml/2006/main" count="49" uniqueCount="42">
  <si>
    <t>TASK</t>
  </si>
  <si>
    <t xml:space="preserve">START </t>
  </si>
  <si>
    <t>END</t>
  </si>
  <si>
    <t>Week</t>
  </si>
  <si>
    <t>Month</t>
  </si>
  <si>
    <t>Cybermura</t>
  </si>
  <si>
    <t xml:space="preserve">  Task 1.1</t>
  </si>
  <si>
    <t xml:space="preserve">  Task 1.2</t>
  </si>
  <si>
    <t xml:space="preserve">  Task 1.3</t>
  </si>
  <si>
    <t xml:space="preserve">  Task 1.4</t>
  </si>
  <si>
    <t xml:space="preserve">  Task 2.1</t>
  </si>
  <si>
    <t xml:space="preserve">  Task 2.2</t>
  </si>
  <si>
    <t xml:space="preserve">  Task 2.3</t>
  </si>
  <si>
    <t xml:space="preserve">  Task 2.4</t>
  </si>
  <si>
    <t xml:space="preserve">  Task 3.1</t>
  </si>
  <si>
    <t xml:space="preserve">  Task 3.2</t>
  </si>
  <si>
    <t xml:space="preserve">  Task 3.3</t>
  </si>
  <si>
    <t xml:space="preserve">  Task 3.4</t>
  </si>
  <si>
    <t>Days</t>
  </si>
  <si>
    <t>Intro</t>
  </si>
  <si>
    <t>Development</t>
  </si>
  <si>
    <t>Marketing</t>
  </si>
  <si>
    <t>Selling</t>
  </si>
  <si>
    <t xml:space="preserve">  Task 4.1</t>
  </si>
  <si>
    <t xml:space="preserve">  Task 4.2</t>
  </si>
  <si>
    <t>%</t>
  </si>
  <si>
    <t>ASSIGNED</t>
  </si>
  <si>
    <t>A</t>
  </si>
  <si>
    <t>B</t>
  </si>
  <si>
    <t>C</t>
  </si>
  <si>
    <t>Project Start: 6 October 2025</t>
  </si>
  <si>
    <t>Gantt v1.0.0</t>
  </si>
  <si>
    <t>Componenti:</t>
  </si>
  <si>
    <t>D</t>
  </si>
  <si>
    <t>€/h</t>
  </si>
  <si>
    <t>Costo Risorse Esterne:</t>
  </si>
  <si>
    <t>Costo Risorse Interne:</t>
  </si>
  <si>
    <t>Hours x Week:</t>
  </si>
  <si>
    <t>h</t>
  </si>
  <si>
    <t>Cost €</t>
  </si>
  <si>
    <t>Hours #</t>
  </si>
  <si>
    <t>Weeks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</si>
</sst>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m;@"/>
    <numFmt numFmtId="165" formatCode="[$-409]d\-mmm;@"/>
    <numFmt numFmtId="166" formatCode="#,##0.00\ [$€-410]"/>
  </numFmts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907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EE0D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" fontId="3" fillId="3" borderId="4" xfId="0" applyNumberFormat="1" applyFont="1" applyFill="1" applyBorder="1" applyAlignment="1">
      <alignment horizontal="center"/>
    </xf>
    <xf numFmtId="16" fontId="3" fillId="4" borderId="0" xfId="0" applyNumberFormat="1" applyFont="1" applyFill="1" applyAlignment="1">
      <alignment horizontal="center"/>
    </xf>
    <xf numFmtId="16" fontId="3" fillId="5" borderId="0" xfId="0" applyNumberFormat="1" applyFont="1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" fontId="3" fillId="6" borderId="0" xfId="0" applyNumberFormat="1" applyFont="1" applyFill="1" applyAlignment="1">
      <alignment horizontal="center"/>
    </xf>
    <xf numFmtId="16" fontId="3" fillId="10" borderId="5" xfId="0" applyNumberFormat="1" applyFont="1" applyFill="1" applyBorder="1" applyAlignment="1">
      <alignment horizontal="center"/>
    </xf>
    <xf numFmtId="16" fontId="3" fillId="11" borderId="4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9" fontId="0" fillId="0" borderId="7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6" fontId="0" fillId="12" borderId="11" xfId="0" applyNumberForma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rgb="FF9999FF"/>
        </patternFill>
      </fill>
    </dxf>
    <dxf>
      <numFmt numFmtId="165" formatCode="[$-409]d\-mmm;@"/>
      <fill>
        <patternFill patternType="none">
          <fgColor indexed="64"/>
          <bgColor auto="1"/>
        </patternFill>
      </fill>
      <border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ill>
        <patternFill>
          <bgColor rgb="FF6666FF"/>
        </patternFill>
      </fill>
    </dxf>
  </dxfs>
  <tableStyles count="0" defaultTableStyle="TableStyleMedium2" defaultPivotStyle="PivotStyleLight16"/>
  <colors>
    <mruColors>
      <color rgb="FF9999FF"/>
      <color rgb="FFFEE0DE"/>
      <color rgb="FF6666FF"/>
      <color rgb="FFE89078"/>
      <color rgb="FFE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57F6-93EC-4607-8435-BB8805CD3E41}">
  <dimension ref="C2:AU39"/>
  <sheetViews>
    <sheetView showGridLines="0" tabSelected="1" zoomScale="58" zoomScaleNormal="58" workbookViewId="0">
      <selection activeCell="AW27" sqref="AW27"/>
    </sheetView>
  </sheetViews>
  <sheetFormatPr defaultRowHeight="14.4" x14ac:dyDescent="0.3"/>
  <cols>
    <col min="1" max="1" width="2.33203125" customWidth="1"/>
    <col min="2" max="2" width="6.109375" customWidth="1"/>
    <col min="3" max="3" width="23" customWidth="1"/>
    <col min="4" max="4" width="13.21875" customWidth="1"/>
    <col min="5" max="5" width="9.44140625" customWidth="1"/>
    <col min="6" max="6" width="10.44140625" customWidth="1"/>
    <col min="7" max="7" width="10.6640625" customWidth="1"/>
    <col min="9" max="9" width="5.5546875" style="1" customWidth="1"/>
    <col min="10" max="43" width="6.77734375" style="1" customWidth="1"/>
    <col min="45" max="49" width="13.77734375" customWidth="1"/>
  </cols>
  <sheetData>
    <row r="2" spans="3:47" ht="27" customHeight="1" x14ac:dyDescent="0.3">
      <c r="C2" s="58" t="s">
        <v>5</v>
      </c>
      <c r="D2" s="58"/>
      <c r="E2" s="3"/>
    </row>
    <row r="3" spans="3:47" x14ac:dyDescent="0.3">
      <c r="C3" s="64" t="s">
        <v>30</v>
      </c>
      <c r="D3" s="64"/>
      <c r="H3" s="15" t="s">
        <v>4</v>
      </c>
      <c r="I3" s="61" t="str">
        <f>TEXT(I5,"MMM")</f>
        <v>Oct</v>
      </c>
      <c r="J3" s="62"/>
      <c r="K3" s="62"/>
      <c r="L3" s="63"/>
      <c r="M3" s="61" t="str">
        <f>TEXT(M5,"MMM")</f>
        <v>Nov</v>
      </c>
      <c r="N3" s="62"/>
      <c r="O3" s="62"/>
      <c r="P3" s="63"/>
      <c r="Q3" s="61" t="str">
        <f>TEXT(Q5,"MMM")</f>
        <v>Dec</v>
      </c>
      <c r="R3" s="62"/>
      <c r="S3" s="62"/>
      <c r="T3" s="62"/>
      <c r="U3" s="7"/>
      <c r="V3" s="61" t="str">
        <f>TEXT(V5,"MMM")</f>
        <v>Jan</v>
      </c>
      <c r="W3" s="62"/>
      <c r="X3" s="62"/>
      <c r="Y3" s="63"/>
      <c r="Z3" s="61" t="str">
        <f>TEXT(Z5,"MMM")</f>
        <v>Feb</v>
      </c>
      <c r="AA3" s="62"/>
      <c r="AB3" s="62"/>
      <c r="AC3" s="63"/>
      <c r="AD3" s="61" t="str">
        <f>TEXT(AD5,"MMM")</f>
        <v>Mar</v>
      </c>
      <c r="AE3" s="62"/>
      <c r="AF3" s="62"/>
      <c r="AG3" s="62"/>
      <c r="AH3" s="7"/>
      <c r="AI3" s="61" t="str">
        <f>TEXT(AI5,"MMM")</f>
        <v>Apr</v>
      </c>
      <c r="AJ3" s="62"/>
      <c r="AK3" s="62"/>
      <c r="AL3" s="63"/>
      <c r="AM3" s="61" t="str">
        <f>TEXT(AM5,"MMM")</f>
        <v>May</v>
      </c>
      <c r="AN3" s="62"/>
      <c r="AO3" s="62"/>
      <c r="AP3" s="63"/>
      <c r="AQ3" s="6" t="str">
        <f>TEXT(AQ5,"MMM")</f>
        <v>Jun</v>
      </c>
    </row>
    <row r="4" spans="3:47" x14ac:dyDescent="0.3">
      <c r="C4" t="s">
        <v>31</v>
      </c>
      <c r="H4" s="16" t="s">
        <v>3</v>
      </c>
      <c r="I4" s="8">
        <v>1</v>
      </c>
      <c r="J4" s="9">
        <v>2</v>
      </c>
      <c r="K4" s="9">
        <v>3</v>
      </c>
      <c r="L4" s="10">
        <v>4</v>
      </c>
      <c r="M4" s="8">
        <v>5</v>
      </c>
      <c r="N4" s="9">
        <v>6</v>
      </c>
      <c r="O4" s="9">
        <v>7</v>
      </c>
      <c r="P4" s="10">
        <v>8</v>
      </c>
      <c r="Q4" s="8">
        <v>9</v>
      </c>
      <c r="R4" s="9">
        <v>10</v>
      </c>
      <c r="S4" s="9">
        <v>11</v>
      </c>
      <c r="T4" s="9">
        <v>12</v>
      </c>
      <c r="U4" s="10">
        <v>13</v>
      </c>
      <c r="V4" s="8">
        <v>14</v>
      </c>
      <c r="W4" s="9">
        <v>15</v>
      </c>
      <c r="X4" s="9">
        <v>16</v>
      </c>
      <c r="Y4" s="10">
        <v>17</v>
      </c>
      <c r="Z4" s="8">
        <v>18</v>
      </c>
      <c r="AA4" s="9">
        <v>19</v>
      </c>
      <c r="AB4" s="9">
        <v>20</v>
      </c>
      <c r="AC4" s="10">
        <v>21</v>
      </c>
      <c r="AD4" s="8">
        <v>22</v>
      </c>
      <c r="AE4" s="9">
        <v>23</v>
      </c>
      <c r="AF4" s="9">
        <v>24</v>
      </c>
      <c r="AG4" s="9">
        <v>25</v>
      </c>
      <c r="AH4" s="10">
        <v>26</v>
      </c>
      <c r="AI4" s="8">
        <v>27</v>
      </c>
      <c r="AJ4" s="9">
        <v>28</v>
      </c>
      <c r="AK4" s="9">
        <v>29</v>
      </c>
      <c r="AL4" s="10">
        <v>30</v>
      </c>
      <c r="AM4" s="8">
        <v>31</v>
      </c>
      <c r="AN4" s="9">
        <v>32</v>
      </c>
      <c r="AO4" s="9">
        <v>33</v>
      </c>
      <c r="AP4" s="10">
        <v>34</v>
      </c>
      <c r="AQ4" s="8">
        <v>35</v>
      </c>
    </row>
    <row r="5" spans="3:47" x14ac:dyDescent="0.3">
      <c r="H5" s="17" t="s">
        <v>18</v>
      </c>
      <c r="I5" s="11">
        <v>45936</v>
      </c>
      <c r="J5" s="12">
        <v>45943</v>
      </c>
      <c r="K5" s="13">
        <v>45950</v>
      </c>
      <c r="L5" s="14">
        <v>45957</v>
      </c>
      <c r="M5" s="11">
        <v>45964</v>
      </c>
      <c r="N5" s="12">
        <v>45971</v>
      </c>
      <c r="O5" s="13">
        <v>45978</v>
      </c>
      <c r="P5" s="14">
        <v>45985</v>
      </c>
      <c r="Q5" s="11">
        <v>45992</v>
      </c>
      <c r="R5" s="12">
        <v>45999</v>
      </c>
      <c r="S5" s="13">
        <v>46006</v>
      </c>
      <c r="T5" s="18">
        <v>46013</v>
      </c>
      <c r="U5" s="19">
        <v>46020</v>
      </c>
      <c r="V5" s="11">
        <v>46027</v>
      </c>
      <c r="W5" s="12">
        <v>46034</v>
      </c>
      <c r="X5" s="13">
        <v>46041</v>
      </c>
      <c r="Y5" s="14">
        <v>46048</v>
      </c>
      <c r="Z5" s="11">
        <v>46055</v>
      </c>
      <c r="AA5" s="12">
        <v>46062</v>
      </c>
      <c r="AB5" s="13">
        <v>46069</v>
      </c>
      <c r="AC5" s="14">
        <v>46076</v>
      </c>
      <c r="AD5" s="11">
        <v>46083</v>
      </c>
      <c r="AE5" s="12">
        <v>46090</v>
      </c>
      <c r="AF5" s="13">
        <v>46097</v>
      </c>
      <c r="AG5" s="18">
        <v>46104</v>
      </c>
      <c r="AH5" s="19">
        <v>46111</v>
      </c>
      <c r="AI5" s="11">
        <v>46118</v>
      </c>
      <c r="AJ5" s="12">
        <v>46125</v>
      </c>
      <c r="AK5" s="13">
        <v>46132</v>
      </c>
      <c r="AL5" s="14">
        <v>46139</v>
      </c>
      <c r="AM5" s="11">
        <v>46146</v>
      </c>
      <c r="AN5" s="12">
        <v>46153</v>
      </c>
      <c r="AO5" s="13">
        <v>46160</v>
      </c>
      <c r="AP5" s="14">
        <v>46167</v>
      </c>
      <c r="AQ5" s="20">
        <v>46174</v>
      </c>
      <c r="AS5" s="49" t="s">
        <v>41</v>
      </c>
      <c r="AT5" s="53" t="s">
        <v>40</v>
      </c>
      <c r="AU5" s="50" t="s">
        <v>39</v>
      </c>
    </row>
    <row r="6" spans="3:47" ht="21" customHeight="1" x14ac:dyDescent="0.3">
      <c r="C6" s="36" t="s">
        <v>0</v>
      </c>
      <c r="D6" s="36" t="s">
        <v>26</v>
      </c>
      <c r="E6" s="36" t="s">
        <v>25</v>
      </c>
      <c r="F6" s="37" t="s">
        <v>1</v>
      </c>
      <c r="G6" s="37" t="s">
        <v>2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8"/>
      <c r="AT6" s="54"/>
      <c r="AU6" s="56"/>
    </row>
    <row r="7" spans="3:47" ht="25.05" customHeight="1" x14ac:dyDescent="0.3">
      <c r="C7" s="34" t="s">
        <v>19</v>
      </c>
      <c r="D7" s="34"/>
      <c r="E7" s="28"/>
      <c r="F7" s="29"/>
      <c r="G7" s="29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3"/>
      <c r="AS7" s="8"/>
      <c r="AT7" s="54"/>
      <c r="AU7" s="56"/>
    </row>
    <row r="8" spans="3:47" ht="21" customHeight="1" x14ac:dyDescent="0.3">
      <c r="C8" s="33" t="s">
        <v>6</v>
      </c>
      <c r="D8" s="33" t="s">
        <v>27</v>
      </c>
      <c r="E8" s="27">
        <v>1</v>
      </c>
      <c r="F8" s="30">
        <v>45936</v>
      </c>
      <c r="G8" s="30">
        <v>45961</v>
      </c>
      <c r="H8" s="25"/>
      <c r="I8" s="25">
        <f>1*AND(I$5&gt;=task_start,I$5&lt;=task_start+(task_progress*(task_end-task_start+1))-1)</f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3"/>
      <c r="AS8" s="8">
        <f t="shared" ref="AS8:AS26" si="0">INT((G8-F8)/7)</f>
        <v>3</v>
      </c>
      <c r="AT8" s="54">
        <f>AS8*$D$36</f>
        <v>9</v>
      </c>
      <c r="AU8" s="56">
        <f>AT8*$D$37</f>
        <v>135</v>
      </c>
    </row>
    <row r="9" spans="3:47" ht="21" customHeight="1" x14ac:dyDescent="0.3">
      <c r="C9" s="33" t="s">
        <v>7</v>
      </c>
      <c r="D9" s="33" t="s">
        <v>28</v>
      </c>
      <c r="E9" s="27">
        <v>0.4</v>
      </c>
      <c r="F9" s="30">
        <v>45940</v>
      </c>
      <c r="G9" s="30">
        <v>45961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3"/>
      <c r="AS9" s="8">
        <f t="shared" si="0"/>
        <v>3</v>
      </c>
      <c r="AT9" s="54">
        <f t="shared" ref="AT9:AT26" si="1">AS9*$D$36</f>
        <v>9</v>
      </c>
      <c r="AU9" s="56">
        <f t="shared" ref="AU9:AU26" si="2">AT9*$D$37</f>
        <v>135</v>
      </c>
    </row>
    <row r="10" spans="3:47" ht="21" customHeight="1" x14ac:dyDescent="0.3">
      <c r="C10" s="33" t="s">
        <v>8</v>
      </c>
      <c r="D10" s="33" t="s">
        <v>28</v>
      </c>
      <c r="E10" s="27">
        <v>0.1</v>
      </c>
      <c r="F10" s="30">
        <v>45945</v>
      </c>
      <c r="G10" s="30">
        <v>45961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3"/>
      <c r="AS10" s="8">
        <f t="shared" si="0"/>
        <v>2</v>
      </c>
      <c r="AT10" s="54">
        <f t="shared" si="1"/>
        <v>6</v>
      </c>
      <c r="AU10" s="56">
        <f t="shared" si="2"/>
        <v>90</v>
      </c>
    </row>
    <row r="11" spans="3:47" ht="21" customHeight="1" x14ac:dyDescent="0.3">
      <c r="C11" s="33" t="s">
        <v>9</v>
      </c>
      <c r="D11" s="33" t="s">
        <v>29</v>
      </c>
      <c r="E11" s="27">
        <v>0.05</v>
      </c>
      <c r="F11" s="30">
        <v>45955</v>
      </c>
      <c r="G11" s="30">
        <v>45961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3"/>
      <c r="AS11" s="8">
        <f t="shared" si="0"/>
        <v>0</v>
      </c>
      <c r="AT11" s="54">
        <f t="shared" si="1"/>
        <v>0</v>
      </c>
      <c r="AU11" s="56">
        <f t="shared" si="2"/>
        <v>0</v>
      </c>
    </row>
    <row r="12" spans="3:47" ht="25.05" customHeight="1" x14ac:dyDescent="0.3">
      <c r="C12" s="35" t="s">
        <v>20</v>
      </c>
      <c r="D12" s="35"/>
      <c r="E12" s="31"/>
      <c r="F12" s="32"/>
      <c r="G12" s="32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3"/>
      <c r="AS12" s="8">
        <f t="shared" si="0"/>
        <v>0</v>
      </c>
      <c r="AT12" s="54">
        <f t="shared" si="1"/>
        <v>0</v>
      </c>
      <c r="AU12" s="56">
        <f t="shared" si="2"/>
        <v>0</v>
      </c>
    </row>
    <row r="13" spans="3:47" ht="21" customHeight="1" x14ac:dyDescent="0.3">
      <c r="C13" s="33" t="s">
        <v>10</v>
      </c>
      <c r="D13" s="33"/>
      <c r="E13" s="26"/>
      <c r="F13" s="30">
        <v>45945</v>
      </c>
      <c r="G13" s="30">
        <v>46022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3"/>
      <c r="AS13" s="8">
        <f t="shared" si="0"/>
        <v>11</v>
      </c>
      <c r="AT13" s="54">
        <f t="shared" si="1"/>
        <v>33</v>
      </c>
      <c r="AU13" s="56">
        <f t="shared" si="2"/>
        <v>495</v>
      </c>
    </row>
    <row r="14" spans="3:47" ht="21" customHeight="1" x14ac:dyDescent="0.3">
      <c r="C14" s="33" t="s">
        <v>11</v>
      </c>
      <c r="D14" s="33"/>
      <c r="E14" s="26"/>
      <c r="F14" s="30">
        <v>45962</v>
      </c>
      <c r="G14" s="30">
        <v>46022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3"/>
      <c r="AS14" s="8">
        <f t="shared" si="0"/>
        <v>8</v>
      </c>
      <c r="AT14" s="54">
        <f t="shared" si="1"/>
        <v>24</v>
      </c>
      <c r="AU14" s="56">
        <f t="shared" si="2"/>
        <v>360</v>
      </c>
    </row>
    <row r="15" spans="3:47" ht="21" customHeight="1" x14ac:dyDescent="0.3">
      <c r="C15" s="33" t="s">
        <v>12</v>
      </c>
      <c r="D15" s="33"/>
      <c r="E15" s="26"/>
      <c r="F15" s="30">
        <v>45962</v>
      </c>
      <c r="G15" s="30">
        <v>46022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3"/>
      <c r="AS15" s="8">
        <f t="shared" si="0"/>
        <v>8</v>
      </c>
      <c r="AT15" s="54">
        <f t="shared" si="1"/>
        <v>24</v>
      </c>
      <c r="AU15" s="56">
        <f t="shared" si="2"/>
        <v>360</v>
      </c>
    </row>
    <row r="16" spans="3:47" ht="21" customHeight="1" x14ac:dyDescent="0.3">
      <c r="C16" s="33" t="s">
        <v>13</v>
      </c>
      <c r="D16" s="33"/>
      <c r="E16" s="26"/>
      <c r="F16" s="30">
        <v>45962</v>
      </c>
      <c r="G16" s="30">
        <v>46022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3"/>
      <c r="AS16" s="8">
        <f t="shared" si="0"/>
        <v>8</v>
      </c>
      <c r="AT16" s="54">
        <f t="shared" si="1"/>
        <v>24</v>
      </c>
      <c r="AU16" s="56">
        <f t="shared" si="2"/>
        <v>360</v>
      </c>
    </row>
    <row r="17" spans="3:47" ht="25.05" customHeight="1" x14ac:dyDescent="0.3">
      <c r="C17" s="35" t="s">
        <v>21</v>
      </c>
      <c r="D17" s="35"/>
      <c r="E17" s="31"/>
      <c r="F17" s="32"/>
      <c r="G17" s="32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3"/>
      <c r="AS17" s="8">
        <f t="shared" si="0"/>
        <v>0</v>
      </c>
      <c r="AT17" s="54">
        <f t="shared" si="1"/>
        <v>0</v>
      </c>
      <c r="AU17" s="56">
        <f t="shared" si="2"/>
        <v>0</v>
      </c>
    </row>
    <row r="18" spans="3:47" ht="21" customHeight="1" x14ac:dyDescent="0.3">
      <c r="C18" s="33" t="s">
        <v>14</v>
      </c>
      <c r="D18" s="33"/>
      <c r="E18" s="26"/>
      <c r="F18" s="30">
        <v>45945</v>
      </c>
      <c r="G18" s="30">
        <v>46022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3"/>
      <c r="AS18" s="8">
        <f t="shared" si="0"/>
        <v>11</v>
      </c>
      <c r="AT18" s="54">
        <f t="shared" si="1"/>
        <v>33</v>
      </c>
      <c r="AU18" s="56">
        <f t="shared" si="2"/>
        <v>495</v>
      </c>
    </row>
    <row r="19" spans="3:47" ht="21" customHeight="1" x14ac:dyDescent="0.3">
      <c r="C19" s="33" t="s">
        <v>15</v>
      </c>
      <c r="D19" s="33"/>
      <c r="E19" s="26"/>
      <c r="F19" s="30">
        <v>45962</v>
      </c>
      <c r="G19" s="30">
        <v>46022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3"/>
      <c r="AS19" s="8">
        <f t="shared" si="0"/>
        <v>8</v>
      </c>
      <c r="AT19" s="54">
        <f t="shared" si="1"/>
        <v>24</v>
      </c>
      <c r="AU19" s="56">
        <f t="shared" si="2"/>
        <v>360</v>
      </c>
    </row>
    <row r="20" spans="3:47" ht="21" customHeight="1" x14ac:dyDescent="0.3">
      <c r="C20" s="33" t="s">
        <v>16</v>
      </c>
      <c r="D20" s="33"/>
      <c r="E20" s="26"/>
      <c r="F20" s="30">
        <v>45962</v>
      </c>
      <c r="G20" s="30">
        <v>46022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3"/>
      <c r="AS20" s="8">
        <f t="shared" si="0"/>
        <v>8</v>
      </c>
      <c r="AT20" s="54">
        <f t="shared" si="1"/>
        <v>24</v>
      </c>
      <c r="AU20" s="56">
        <f t="shared" si="2"/>
        <v>360</v>
      </c>
    </row>
    <row r="21" spans="3:47" ht="21" customHeight="1" x14ac:dyDescent="0.3">
      <c r="C21" s="33" t="s">
        <v>17</v>
      </c>
      <c r="D21" s="33"/>
      <c r="E21" s="26"/>
      <c r="F21" s="30">
        <v>45962</v>
      </c>
      <c r="G21" s="30">
        <v>46022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3"/>
      <c r="AS21" s="8">
        <f t="shared" si="0"/>
        <v>8</v>
      </c>
      <c r="AT21" s="54">
        <f t="shared" si="1"/>
        <v>24</v>
      </c>
      <c r="AU21" s="56">
        <f t="shared" si="2"/>
        <v>360</v>
      </c>
    </row>
    <row r="22" spans="3:47" ht="25.05" customHeight="1" x14ac:dyDescent="0.3">
      <c r="C22" s="35" t="s">
        <v>22</v>
      </c>
      <c r="D22" s="35"/>
      <c r="E22" s="31"/>
      <c r="F22" s="26"/>
      <c r="G22" s="26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3"/>
      <c r="AS22" s="8">
        <f t="shared" si="0"/>
        <v>0</v>
      </c>
      <c r="AT22" s="54">
        <f t="shared" si="1"/>
        <v>0</v>
      </c>
      <c r="AU22" s="56">
        <f t="shared" si="2"/>
        <v>0</v>
      </c>
    </row>
    <row r="23" spans="3:47" ht="21" customHeight="1" x14ac:dyDescent="0.3">
      <c r="C23" s="33" t="s">
        <v>23</v>
      </c>
      <c r="D23" s="33"/>
      <c r="E23" s="26"/>
      <c r="F23" s="30">
        <v>45945</v>
      </c>
      <c r="G23" s="30">
        <v>46022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3"/>
      <c r="AS23" s="8">
        <f t="shared" si="0"/>
        <v>11</v>
      </c>
      <c r="AT23" s="54">
        <f t="shared" si="1"/>
        <v>33</v>
      </c>
      <c r="AU23" s="56">
        <f t="shared" si="2"/>
        <v>495</v>
      </c>
    </row>
    <row r="24" spans="3:47" ht="21" customHeight="1" x14ac:dyDescent="0.3">
      <c r="C24" s="33" t="s">
        <v>24</v>
      </c>
      <c r="D24" s="33"/>
      <c r="E24" s="26"/>
      <c r="F24" s="30">
        <v>45962</v>
      </c>
      <c r="G24" s="30">
        <v>46022</v>
      </c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3"/>
      <c r="AS24" s="8">
        <f t="shared" si="0"/>
        <v>8</v>
      </c>
      <c r="AT24" s="54">
        <f t="shared" si="1"/>
        <v>24</v>
      </c>
      <c r="AU24" s="56">
        <f t="shared" si="2"/>
        <v>360</v>
      </c>
    </row>
    <row r="25" spans="3:47" ht="21" customHeight="1" x14ac:dyDescent="0.3">
      <c r="C25" s="33" t="s">
        <v>16</v>
      </c>
      <c r="D25" s="33"/>
      <c r="E25" s="26"/>
      <c r="F25" s="30">
        <v>45962</v>
      </c>
      <c r="G25" s="30">
        <v>46022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3"/>
      <c r="AS25" s="8">
        <f t="shared" si="0"/>
        <v>8</v>
      </c>
      <c r="AT25" s="54">
        <f t="shared" si="1"/>
        <v>24</v>
      </c>
      <c r="AU25" s="56">
        <f t="shared" si="2"/>
        <v>360</v>
      </c>
    </row>
    <row r="26" spans="3:47" ht="21" customHeight="1" x14ac:dyDescent="0.3">
      <c r="C26" s="33" t="s">
        <v>17</v>
      </c>
      <c r="D26" s="33"/>
      <c r="E26" s="26"/>
      <c r="F26" s="30">
        <v>45962</v>
      </c>
      <c r="G26" s="30">
        <v>46022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3"/>
      <c r="AS26" s="8">
        <f t="shared" si="0"/>
        <v>8</v>
      </c>
      <c r="AT26" s="54">
        <f t="shared" si="1"/>
        <v>24</v>
      </c>
      <c r="AU26" s="56">
        <f t="shared" si="2"/>
        <v>360</v>
      </c>
    </row>
    <row r="27" spans="3:47" x14ac:dyDescent="0.3">
      <c r="AS27" s="8"/>
      <c r="AT27" s="54"/>
      <c r="AU27" s="56"/>
    </row>
    <row r="28" spans="3:47" x14ac:dyDescent="0.3">
      <c r="AS28" s="8"/>
      <c r="AT28" s="54"/>
      <c r="AU28" s="56"/>
    </row>
    <row r="29" spans="3:47" x14ac:dyDescent="0.3">
      <c r="C29" s="39"/>
      <c r="D29" s="40"/>
      <c r="E29" s="40"/>
      <c r="F29" s="41"/>
      <c r="AS29" s="8"/>
      <c r="AT29" s="54"/>
      <c r="AU29" s="56"/>
    </row>
    <row r="30" spans="3:47" ht="19.8" x14ac:dyDescent="0.4">
      <c r="C30" s="46" t="s">
        <v>32</v>
      </c>
      <c r="D30" s="59" t="s">
        <v>27</v>
      </c>
      <c r="E30" s="59"/>
      <c r="F30" s="60"/>
      <c r="AS30" s="52">
        <f>SUM(AS8:AS26)</f>
        <v>113</v>
      </c>
      <c r="AT30" s="55">
        <f>SUM(AT8:AT26)</f>
        <v>339</v>
      </c>
      <c r="AU30" s="57">
        <f>SUM(AU8:AU26)</f>
        <v>5085</v>
      </c>
    </row>
    <row r="31" spans="3:47" x14ac:dyDescent="0.3">
      <c r="C31" s="43"/>
      <c r="D31" s="59" t="s">
        <v>28</v>
      </c>
      <c r="E31" s="59"/>
      <c r="F31" s="60"/>
    </row>
    <row r="32" spans="3:47" x14ac:dyDescent="0.3">
      <c r="C32" s="43"/>
      <c r="D32" s="59" t="s">
        <v>29</v>
      </c>
      <c r="E32" s="59"/>
      <c r="F32" s="60"/>
      <c r="J32" s="2"/>
      <c r="K32" s="2"/>
      <c r="L32" s="2"/>
    </row>
    <row r="33" spans="3:12" x14ac:dyDescent="0.3">
      <c r="C33" s="43"/>
      <c r="D33" s="59" t="s">
        <v>33</v>
      </c>
      <c r="E33" s="59"/>
      <c r="F33" s="60"/>
      <c r="J33" s="2"/>
      <c r="K33" s="2"/>
      <c r="L33" s="2"/>
    </row>
    <row r="34" spans="3:12" x14ac:dyDescent="0.3">
      <c r="C34" s="43"/>
      <c r="D34" s="1"/>
      <c r="E34" s="1"/>
      <c r="F34" s="42"/>
      <c r="J34" s="2"/>
      <c r="K34" s="2"/>
      <c r="L34" s="2"/>
    </row>
    <row r="35" spans="3:12" x14ac:dyDescent="0.3">
      <c r="C35" s="43"/>
      <c r="D35" s="1"/>
      <c r="E35" s="1"/>
      <c r="F35" s="42"/>
      <c r="J35" s="2"/>
      <c r="K35" s="2"/>
      <c r="L35" s="2"/>
    </row>
    <row r="36" spans="3:12" x14ac:dyDescent="0.3">
      <c r="C36" s="51" t="s">
        <v>37</v>
      </c>
      <c r="D36" s="47">
        <v>3</v>
      </c>
      <c r="E36" s="38" t="s">
        <v>38</v>
      </c>
      <c r="F36" s="42"/>
      <c r="J36" s="2"/>
      <c r="K36" s="2"/>
      <c r="L36" s="2"/>
    </row>
    <row r="37" spans="3:12" x14ac:dyDescent="0.3">
      <c r="C37" s="51" t="s">
        <v>36</v>
      </c>
      <c r="D37" s="47">
        <v>15</v>
      </c>
      <c r="E37" s="38" t="s">
        <v>34</v>
      </c>
      <c r="F37" s="42"/>
      <c r="J37" s="2"/>
      <c r="K37" s="2"/>
      <c r="L37" s="2"/>
    </row>
    <row r="38" spans="3:12" x14ac:dyDescent="0.3">
      <c r="C38" s="51" t="s">
        <v>35</v>
      </c>
      <c r="D38">
        <v>25</v>
      </c>
      <c r="E38" s="38" t="s">
        <v>34</v>
      </c>
      <c r="F38" s="48"/>
    </row>
    <row r="39" spans="3:12" x14ac:dyDescent="0.3">
      <c r="C39" s="44"/>
      <c r="D39" s="21"/>
      <c r="E39" s="21"/>
      <c r="F39" s="45"/>
    </row>
  </sheetData>
  <mergeCells count="14">
    <mergeCell ref="AI3:AL3"/>
    <mergeCell ref="AM3:AP3"/>
    <mergeCell ref="I3:L3"/>
    <mergeCell ref="M3:P3"/>
    <mergeCell ref="Q3:T3"/>
    <mergeCell ref="AD3:AG3"/>
    <mergeCell ref="C3:D3"/>
    <mergeCell ref="V3:Y3"/>
    <mergeCell ref="Z3:AC3"/>
    <mergeCell ref="C2:D2"/>
    <mergeCell ref="D30:F30"/>
    <mergeCell ref="D31:F31"/>
    <mergeCell ref="D32:F32"/>
    <mergeCell ref="D33:F33"/>
  </mergeCells>
  <phoneticPr fontId="2" type="noConversion"/>
  <conditionalFormatting sqref="E8:E26">
    <cfRule type="dataBar" priority="6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{DE3F0091-12B0-43CE-984E-4536443BEE46}</x14:id>
        </ext>
      </extLst>
    </cfRule>
  </conditionalFormatting>
  <conditionalFormatting sqref="H8:AP8 I9:AP11 I13:V26 Y13:AD26 AG13:AL26 AO13:AP26">
    <cfRule type="expression" dxfId="2" priority="10">
      <formula>AND(H$5&gt;=$F8,H$5&lt;=$G8)</formula>
    </cfRule>
  </conditionalFormatting>
  <conditionalFormatting sqref="H8:AP8 I9:AP26 I5:AQ7 AQ8:AQ26">
    <cfRule type="expression" dxfId="1" priority="13">
      <formula>AND(H$5&lt;=TODAY(), (I$5-7)&lt;=TODAY(),I$5&gt;=TODAY())</formula>
    </cfRule>
  </conditionalFormatting>
  <conditionalFormatting sqref="I8:P11">
    <cfRule type="expression" dxfId="0" priority="1">
      <formula>1*AND(I$5&gt;=task_start,I$5&lt;=task_start+(task_progress*(task_end-task_start+1))-1)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F0091-12B0-43CE-984E-4536443BEE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E8:E26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Canali</dc:creator>
  <cp:lastModifiedBy>Marco Canali</cp:lastModifiedBy>
  <dcterms:created xsi:type="dcterms:W3CDTF">2025-10-22T05:40:21Z</dcterms:created>
  <dcterms:modified xsi:type="dcterms:W3CDTF">2025-10-25T06:04:16Z</dcterms:modified>
</cp:coreProperties>
</file>