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ules" sheetId="1" state="visible" r:id="rId2"/>
    <sheet name="Parts" sheetId="2" state="visible" r:id="rId3"/>
    <sheet name="Enumerated Constructs" sheetId="3" state="visible" r:id="rId4"/>
    <sheet name="Final Strains" sheetId="4" state="visible" r:id="rId5"/>
    <sheet name="Assemblies" sheetId="5" state="visible" r:id="rId6"/>
  </sheets>
  <externalReferences>
    <externalReference r:id="rId7"/>
  </externalReferences>
  <definedNames>
    <definedName function="false" hidden="false" name="CISTRONS" vbProcedure="false">[1]templates!$c$2:#REF!</definedName>
    <definedName function="false" hidden="false" name="CIS_CONCS" vbProcedure="false">[1]templates!$g$2:#REF!</definedName>
    <definedName function="false" hidden="false" name="CIS_LOCS" vbProcedure="false">[1]templates!$f$2:#REF!</definedName>
    <definedName function="false" hidden="false" name="CODES" vbProcedure="false">'[2]2016 07 12 18h 14m peak table_a'!$l$1:#REF!</definedName>
    <definedName function="false" hidden="false" name="DATA" vbProcedure="false">'[2]2016 07 12 18h 14m peak table_a'!$a$1:#REF!</definedName>
    <definedName function="false" hidden="false" name="EchoVol" vbProcedure="false">'[1]Master Mix'!$F$2</definedName>
    <definedName function="false" hidden="false" name="EXP_LENGTHS" vbProcedure="false">[4]info!$c$2:#REF!</definedName>
    <definedName function="false" hidden="false" name="FWDS" vbProcedure="false">'[1]fwd primers'!$b$2:#REF!</definedName>
    <definedName function="false" hidden="false" name="FWD_CONC" vbProcedure="false">'[1]fwd primers'!$g$2:#REF!</definedName>
    <definedName function="false" hidden="false" name="FWD_POS" vbProcedure="false">'[1]fwd primers'!$f$2:#REF!</definedName>
    <definedName function="false" hidden="false" name="MMNum" vbProcedure="false">'[1]Master Mix'!$B$3</definedName>
    <definedName function="false" hidden="false" name="PCS" vbProcedure="false">[4]info!$b$2:#REF!</definedName>
    <definedName function="false" hidden="false" name="REVS" vbProcedure="false">'[1]rev primers'!$b$2:#REF!</definedName>
    <definedName function="false" hidden="false" name="REV_CONC" vbProcedure="false">'[1]rev primers'!$g$2:#REF!</definedName>
    <definedName function="false" hidden="false" name="REV_POS" vbProcedure="false">'[1]rev primers'!$f$2:#REF!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<sst xmlns="http://schemas.openxmlformats.org/spreadsheetml/2006/main" count="233" uniqueCount="182">
  <si>
    <t xml:space="preserve">P_Class</t>
  </si>
  <si>
    <t xml:space="preserve">Ribozyme</t>
  </si>
  <si>
    <t xml:space="preserve">Terminator</t>
  </si>
  <si>
    <t xml:space="preserve">Gene</t>
  </si>
  <si>
    <t xml:space="preserve">RBS</t>
  </si>
  <si>
    <t xml:space="preserve">Promoter</t>
  </si>
  <si>
    <t xml:space="preserve">Scar</t>
  </si>
  <si>
    <t xml:space="preserve">PhlF_AAF</t>
  </si>
  <si>
    <t xml:space="preserve">VtmoJ</t>
  </si>
  <si>
    <t xml:space="preserve">T8</t>
  </si>
  <si>
    <t xml:space="preserve">NMT-05</t>
  </si>
  <si>
    <t xml:space="preserve">pRSETARBS</t>
  </si>
  <si>
    <t xml:space="preserve">CymRC</t>
  </si>
  <si>
    <t xml:space="preserve">C</t>
  </si>
  <si>
    <t xml:space="preserve">Tac_AcT</t>
  </si>
  <si>
    <t xml:space="preserve">RiboJ</t>
  </si>
  <si>
    <t xml:space="preserve">DT37</t>
  </si>
  <si>
    <t xml:space="preserve">NMT-13</t>
  </si>
  <si>
    <t xml:space="preserve">pCDFRBS2</t>
  </si>
  <si>
    <t xml:space="preserve">J23102</t>
  </si>
  <si>
    <t xml:space="preserve">F</t>
  </si>
  <si>
    <t xml:space="preserve">PhlF_DC</t>
  </si>
  <si>
    <t xml:space="preserve">T3</t>
  </si>
  <si>
    <t xml:space="preserve">NMT-17</t>
  </si>
  <si>
    <t xml:space="preserve">LuxB</t>
  </si>
  <si>
    <t xml:space="preserve">B</t>
  </si>
  <si>
    <t xml:space="preserve">CymRC_NMT</t>
  </si>
  <si>
    <t xml:space="preserve">T1</t>
  </si>
  <si>
    <t xml:space="preserve">rebF</t>
  </si>
  <si>
    <t xml:space="preserve">rebF_opt</t>
  </si>
  <si>
    <t xml:space="preserve">PhlF</t>
  </si>
  <si>
    <t xml:space="preserve">A</t>
  </si>
  <si>
    <t xml:space="preserve">LuxB_RHa</t>
  </si>
  <si>
    <t xml:space="preserve">SarJ</t>
  </si>
  <si>
    <t xml:space="preserve">T2</t>
  </si>
  <si>
    <t xml:space="preserve">RHa-18</t>
  </si>
  <si>
    <t xml:space="preserve">pACYCRBS1</t>
  </si>
  <si>
    <t xml:space="preserve">Tac</t>
  </si>
  <si>
    <t xml:space="preserve">D</t>
  </si>
  <si>
    <t xml:space="preserve">Tet_RHa</t>
  </si>
  <si>
    <t xml:space="preserve">PlmJ</t>
  </si>
  <si>
    <t xml:space="preserve">RHa-36</t>
  </si>
  <si>
    <t xml:space="preserve">Tet</t>
  </si>
  <si>
    <t xml:space="preserve">E</t>
  </si>
  <si>
    <t xml:space="preserve">J23102_r</t>
  </si>
  <si>
    <t xml:space="preserve">L3SP21</t>
  </si>
  <si>
    <t xml:space="preserve">RHa-51</t>
  </si>
  <si>
    <t xml:space="preserve">end</t>
  </si>
  <si>
    <t xml:space="preserve">G</t>
  </si>
  <si>
    <t xml:space="preserve">AAF-18</t>
  </si>
  <si>
    <t xml:space="preserve">AAF-20</t>
  </si>
  <si>
    <t xml:space="preserve">AAF-27</t>
  </si>
  <si>
    <t xml:space="preserve">DC-01</t>
  </si>
  <si>
    <t xml:space="preserve">DC-02</t>
  </si>
  <si>
    <t xml:space="preserve">DC-06</t>
  </si>
  <si>
    <t xml:space="preserve">AcT-05</t>
  </si>
  <si>
    <t xml:space="preserve">AcT-09</t>
  </si>
  <si>
    <t xml:space="preserve">AcT-11</t>
  </si>
  <si>
    <t xml:space="preserve">PosCis_Part</t>
  </si>
  <si>
    <t xml:space="preserve">Vector</t>
  </si>
  <si>
    <t xml:space="preserve">Accession No</t>
  </si>
  <si>
    <t xml:space="preserve">Promoter_Enzyme</t>
  </si>
  <si>
    <t xml:space="preserve">Enzyme</t>
  </si>
  <si>
    <t xml:space="preserve">5' Scar</t>
  </si>
  <si>
    <t xml:space="preserve">3' Scar</t>
  </si>
  <si>
    <t xml:space="preserve">CymRC_NMT-05_J23102</t>
  </si>
  <si>
    <t xml:space="preserve">pRW127</t>
  </si>
  <si>
    <t xml:space="preserve">NP_001124586.1</t>
  </si>
  <si>
    <t xml:space="preserve">CymRC_NMT-05_Tac</t>
  </si>
  <si>
    <t xml:space="preserve">pRW128</t>
  </si>
  <si>
    <t xml:space="preserve">CymRC_NMT-05_Tet</t>
  </si>
  <si>
    <t xml:space="preserve">pRW129</t>
  </si>
  <si>
    <t xml:space="preserve">CymRC_NMT-13_J23102</t>
  </si>
  <si>
    <t xml:space="preserve">pRW130</t>
  </si>
  <si>
    <t xml:space="preserve">XP_005377563.1</t>
  </si>
  <si>
    <t xml:space="preserve">CymRC_NMT-13_Tac</t>
  </si>
  <si>
    <t xml:space="preserve">pRW131</t>
  </si>
  <si>
    <t xml:space="preserve">CymRC_NMT-13_Tet</t>
  </si>
  <si>
    <t xml:space="preserve">pRW132</t>
  </si>
  <si>
    <t xml:space="preserve">CymRC_NMT-17_J23102</t>
  </si>
  <si>
    <t xml:space="preserve">pRW133</t>
  </si>
  <si>
    <t xml:space="preserve">XP_004676883.1</t>
  </si>
  <si>
    <t xml:space="preserve">CymRC_NMT-17_Tac</t>
  </si>
  <si>
    <t xml:space="preserve">pRW134</t>
  </si>
  <si>
    <t xml:space="preserve">XP_004676883.2</t>
  </si>
  <si>
    <t xml:space="preserve">CymRC_NMT-17_Tet</t>
  </si>
  <si>
    <t xml:space="preserve">pRW135</t>
  </si>
  <si>
    <t xml:space="preserve">XP_004676883.3</t>
  </si>
  <si>
    <t xml:space="preserve">J23102_rebF_end</t>
  </si>
  <si>
    <t xml:space="preserve">pRW136</t>
  </si>
  <si>
    <t xml:space="preserve">Q8KI76.1</t>
  </si>
  <si>
    <t xml:space="preserve">LuxB_RHa-18_CymRC</t>
  </si>
  <si>
    <t xml:space="preserve">pRW137</t>
  </si>
  <si>
    <t xml:space="preserve">AHH53512.1</t>
  </si>
  <si>
    <t xml:space="preserve">LuxB_RHa-18_J23102</t>
  </si>
  <si>
    <t xml:space="preserve">pRW138</t>
  </si>
  <si>
    <t xml:space="preserve">LuxB_RHa-18_Tac</t>
  </si>
  <si>
    <t xml:space="preserve">pRW139</t>
  </si>
  <si>
    <t xml:space="preserve">LuxB_RHa-18_Tet</t>
  </si>
  <si>
    <t xml:space="preserve">pRW140</t>
  </si>
  <si>
    <t xml:space="preserve">LuxB_RHa-36_CymRC</t>
  </si>
  <si>
    <t xml:space="preserve">pRW141</t>
  </si>
  <si>
    <t xml:space="preserve">WP_026586030.1</t>
  </si>
  <si>
    <t xml:space="preserve">LuxB_RHa-36_J23102</t>
  </si>
  <si>
    <t xml:space="preserve">pRW142</t>
  </si>
  <si>
    <t xml:space="preserve">LuxB_RHa-36_Tac</t>
  </si>
  <si>
    <t xml:space="preserve">pRW143</t>
  </si>
  <si>
    <t xml:space="preserve">LuxB_RHa-36_Tet</t>
  </si>
  <si>
    <t xml:space="preserve">pRW144</t>
  </si>
  <si>
    <t xml:space="preserve">LuxB_RHa-51_CymRC</t>
  </si>
  <si>
    <t xml:space="preserve">pRW145</t>
  </si>
  <si>
    <t xml:space="preserve">WP_040684713.1</t>
  </si>
  <si>
    <t xml:space="preserve">LuxB_RHa-51_J23102</t>
  </si>
  <si>
    <t xml:space="preserve">pRW146</t>
  </si>
  <si>
    <t xml:space="preserve">LuxB_RHa-51_Tac</t>
  </si>
  <si>
    <t xml:space="preserve">pRW147</t>
  </si>
  <si>
    <t xml:space="preserve">LuxB_RHa-51_Tet</t>
  </si>
  <si>
    <t xml:space="preserve">pRW148</t>
  </si>
  <si>
    <t xml:space="preserve">PhlF_AAF-18_CymRC</t>
  </si>
  <si>
    <t xml:space="preserve">pRW149</t>
  </si>
  <si>
    <t xml:space="preserve">WP_031595889.1</t>
  </si>
  <si>
    <t xml:space="preserve">PhlF_AAF-18_LuxB</t>
  </si>
  <si>
    <t xml:space="preserve">pRW150</t>
  </si>
  <si>
    <t xml:space="preserve">PhlF_AAF-18_Tac</t>
  </si>
  <si>
    <t xml:space="preserve">pRW151</t>
  </si>
  <si>
    <t xml:space="preserve">PhlF_AAF-20_CymRC</t>
  </si>
  <si>
    <t xml:space="preserve">pRW152</t>
  </si>
  <si>
    <t xml:space="preserve">WP_033111545.1</t>
  </si>
  <si>
    <t xml:space="preserve">PhlF_AAF-20_LuxB</t>
  </si>
  <si>
    <t xml:space="preserve">pRW153</t>
  </si>
  <si>
    <t xml:space="preserve">PhlF_AAF-20_Tac</t>
  </si>
  <si>
    <t xml:space="preserve">pRW154</t>
  </si>
  <si>
    <t xml:space="preserve">PhlF_AAF-27_CymRC</t>
  </si>
  <si>
    <t xml:space="preserve">pRW155</t>
  </si>
  <si>
    <t xml:space="preserve">WP_044319648.1</t>
  </si>
  <si>
    <t xml:space="preserve">PhlF_AAF-27_LuxB</t>
  </si>
  <si>
    <t xml:space="preserve">pRW156</t>
  </si>
  <si>
    <t xml:space="preserve">PhlF_AAF-27_Tac</t>
  </si>
  <si>
    <t xml:space="preserve">pRW157</t>
  </si>
  <si>
    <t xml:space="preserve">PhlF_DC-01_CymRC</t>
  </si>
  <si>
    <t xml:space="preserve">pRW158</t>
  </si>
  <si>
    <t xml:space="preserve">WP_004919591.1</t>
  </si>
  <si>
    <t xml:space="preserve">PhlF_DC-01_LuxB</t>
  </si>
  <si>
    <t xml:space="preserve">pRW159</t>
  </si>
  <si>
    <t xml:space="preserve">PhlF_DC-01_Tac</t>
  </si>
  <si>
    <t xml:space="preserve">pRW160</t>
  </si>
  <si>
    <t xml:space="preserve">PhlF_DC-02_CymRC</t>
  </si>
  <si>
    <t xml:space="preserve">pRW161</t>
  </si>
  <si>
    <t xml:space="preserve">EDN78222.1</t>
  </si>
  <si>
    <t xml:space="preserve">PhlF_DC-02_LuxB</t>
  </si>
  <si>
    <t xml:space="preserve">pRW162</t>
  </si>
  <si>
    <t xml:space="preserve">PhlF_DC-02_Tac</t>
  </si>
  <si>
    <t xml:space="preserve">pRW163</t>
  </si>
  <si>
    <t xml:space="preserve">PhlF_DC-06_CymRC</t>
  </si>
  <si>
    <t xml:space="preserve">pRW164</t>
  </si>
  <si>
    <t xml:space="preserve">WP_003484002.1</t>
  </si>
  <si>
    <t xml:space="preserve">PhlF_DC-06_LuxB</t>
  </si>
  <si>
    <t xml:space="preserve">pRW165</t>
  </si>
  <si>
    <t xml:space="preserve">PhlF_DC-06_Tac</t>
  </si>
  <si>
    <t xml:space="preserve">pRW166</t>
  </si>
  <si>
    <t xml:space="preserve">Tac_AcT-05_J23102</t>
  </si>
  <si>
    <t xml:space="preserve">pRW167</t>
  </si>
  <si>
    <t xml:space="preserve">Q16613.1</t>
  </si>
  <si>
    <t xml:space="preserve">Tac_AcT-05_Tet</t>
  </si>
  <si>
    <t xml:space="preserve">pRW168</t>
  </si>
  <si>
    <t xml:space="preserve">Tac_AcT-09_J23102</t>
  </si>
  <si>
    <t xml:space="preserve">pRW169</t>
  </si>
  <si>
    <t xml:space="preserve">XP_006199479.1</t>
  </si>
  <si>
    <t xml:space="preserve">Tac_AcT-09_Tet</t>
  </si>
  <si>
    <t xml:space="preserve">pRW170</t>
  </si>
  <si>
    <t xml:space="preserve">Tac_AcT-11_J23102</t>
  </si>
  <si>
    <t xml:space="preserve">pRW171</t>
  </si>
  <si>
    <t xml:space="preserve">XP_012634347.1</t>
  </si>
  <si>
    <t xml:space="preserve">Tac_AcT-11_Tet</t>
  </si>
  <si>
    <t xml:space="preserve">pRW172</t>
  </si>
  <si>
    <t xml:space="preserve">Tet_RHa-18_J23102</t>
  </si>
  <si>
    <t xml:space="preserve">pRW173</t>
  </si>
  <si>
    <t xml:space="preserve">Tet_RHa-36_J23102</t>
  </si>
  <si>
    <t xml:space="preserve">pRW174</t>
  </si>
  <si>
    <t xml:space="preserve">Tet_RHa-51_J23102</t>
  </si>
  <si>
    <t xml:space="preserve">pRW175</t>
  </si>
  <si>
    <t xml:space="preserve">H2O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</si>
</sst>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61201-Round%203%20Assembl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 Mix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Assemblies" displayName="Assemblies" ref="A1:K771" headerRowCount="1" totalsRowCount="0" totalsRowShown="0">
  <autoFilter ref="A1:K771"/>
  <tableColumns count="11">
    <tableColumn id="1" name=""/>
    <tableColumn id="2" name=""/>
    <tableColumn id="3" name=""/>
    <tableColumn id="4" name=""/>
    <tableColumn id="5" name=""/>
    <tableColumn id="6" name=""/>
    <tableColumn id="7" name=""/>
    <tableColumn id="8" name=""/>
    <tableColumn id="9" name=""/>
    <tableColumn id="10" name=""/>
    <tableColumn id="11" name=""/>
  </tableColumns>
</table>
</file>

<file path=xl/tables/table2.xml><?xml version="1.0" encoding="utf-8"?>
<table xmlns="http://schemas.openxmlformats.org/spreadsheetml/2006/main" id="2" name="ClassRules" displayName="ClassRules" ref="A1:C8" headerRowCount="1" totalsRowCount="0" totalsRowShown="0">
  <autoFilter ref="A1:C8"/>
  <tableColumns count="3">
    <tableColumn id="1" name="P_Class"/>
    <tableColumn id="2" name="Ribozyme"/>
    <tableColumn id="3" name="Terminator"/>
  </tableColumns>
</table>
</file>

<file path=xl/tables/table3.xml><?xml version="1.0" encoding="utf-8"?>
<table xmlns="http://schemas.openxmlformats.org/spreadsheetml/2006/main" id="3" name="GeneRules" displayName="GeneRules" ref="F1:G17" headerRowCount="1" totalsRowCount="0" totalsRowShown="0">
  <autoFilter ref="F1:G17"/>
  <tableColumns count="2">
    <tableColumn id="1" name="Gene"/>
    <tableColumn id="2" name="RBS"/>
  </tableColumns>
</table>
</file>

<file path=xl/tables/table4.xml><?xml version="1.0" encoding="utf-8"?>
<table xmlns="http://schemas.openxmlformats.org/spreadsheetml/2006/main" id="4" name="Parts" displayName="Parts" ref="A1:K51" headerRowCount="1" totalsRowCount="0" totalsRowShown="0">
  <autoFilter ref="A1:K51"/>
  <tableColumns count="11">
    <tableColumn id="1" name="PosCis_Part"/>
    <tableColumn id="2" name="Vector"/>
    <tableColumn id="3" name="Accession No"/>
    <tableColumn id="4" name="Promoter_Enzyme"/>
    <tableColumn id="5" name="Promoter"/>
    <tableColumn id="6" name="Enzyme"/>
    <tableColumn id="7" name="Ribozyme"/>
    <tableColumn id="8" name="RBS"/>
    <tableColumn id="9" name="Terminator"/>
    <tableColumn id="10" name="5' Scar"/>
    <tableColumn id="11" name="3' Scar"/>
  </tableColumns>
</table>
</file>

<file path=xl/tables/table5.xml><?xml version="1.0" encoding="utf-8"?>
<table xmlns="http://schemas.openxmlformats.org/spreadsheetml/2006/main" id="5" name="ScarRules" displayName="ScarRules" ref="J1:K8" headerRowCount="1" totalsRowCount="0" totalsRowShown="0">
  <autoFilter ref="J1:K8"/>
  <tableColumns count="2">
    <tableColumn id="1" name="Promoter"/>
    <tableColumn id="2" name="Scar"/>
  </tableColumns>
</table>
</file>

<file path=xl/tables/table6.xml><?xml version="1.0" encoding="utf-8"?>
<table xmlns="http://schemas.openxmlformats.org/spreadsheetml/2006/main" id="6" name="Table7" displayName="Table7" ref="A1:AX703" headerRowCount="1" totalsRowCount="0" totalsRowShown="0">
  <autoFilter ref="A1:AX703"/>
  <tableColumns count="50">
    <tableColumn id="1" name=""/>
    <tableColumn id="2" name=""/>
    <tableColumn id="3" name=""/>
    <tableColumn id="4" name=""/>
    <tableColumn id="5" name=""/>
    <tableColumn id="6" name=""/>
    <tableColumn id="7" name=""/>
    <tableColumn id="8" name=""/>
    <tableColumn id="9" name=""/>
    <tableColumn id="10" name=""/>
    <tableColumn id="11" name=""/>
    <tableColumn id="12" name=""/>
    <tableColumn id="13" name=""/>
    <tableColumn id="14" name=""/>
    <tableColumn id="15" name=""/>
    <tableColumn id="16" name=""/>
    <tableColumn id="17" name=""/>
    <tableColumn id="18" name=""/>
    <tableColumn id="19" name=""/>
    <tableColumn id="20" name=""/>
    <tableColumn id="21" name=""/>
    <tableColumn id="22" name=""/>
    <tableColumn id="23" name=""/>
    <tableColumn id="24" name=""/>
    <tableColumn id="25" name=""/>
    <tableColumn id="26" name=""/>
    <tableColumn id="27" name=""/>
    <tableColumn id="28" name=""/>
    <tableColumn id="29" name=""/>
    <tableColumn id="30" name=""/>
    <tableColumn id="31" name=""/>
    <tableColumn id="32" name=""/>
    <tableColumn id="33" name=""/>
    <tableColumn id="34" name=""/>
    <tableColumn id="35" name=""/>
    <tableColumn id="36" name=""/>
    <tableColumn id="37" name=""/>
    <tableColumn id="38" name=""/>
    <tableColumn id="39" name=""/>
    <tableColumn id="40" name=""/>
    <tableColumn id="41" name=""/>
    <tableColumn id="42" name=""/>
    <tableColumn id="43" name=""/>
    <tableColumn id="44" name=""/>
    <tableColumn id="45" name=""/>
    <tableColumn id="46" name=""/>
    <tableColumn id="47" name=""/>
    <tableColumn id="48" name=""/>
    <tableColumn id="49" name=""/>
    <tableColumn id="50" name=""/>
  </tableColumns>
</table>
</file>

<file path=xl/tables/table7.xml><?xml version="1.0" encoding="utf-8"?>
<table xmlns="http://schemas.openxmlformats.org/spreadsheetml/2006/main" id="7" name="Table8" displayName="Table8" ref="A1:N425" headerRowCount="1" totalsRowCount="0" totalsRowShown="0">
  <autoFilter ref="A1:N425"/>
  <tableColumns count="14">
    <tableColumn id="1" name=""/>
    <tableColumn id="2" name=""/>
    <tableColumn id="3" name=""/>
    <tableColumn id="4" name=""/>
    <tableColumn id="5" name=""/>
    <tableColumn id="6" name=""/>
    <tableColumn id="7" name=""/>
    <tableColumn id="8" name=""/>
    <tableColumn id="9" name=""/>
    <tableColumn id="10" name=""/>
    <tableColumn id="11" name=""/>
    <tableColumn id="12" name=""/>
    <tableColumn id="13" name=""/>
    <tableColumn id="14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4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0.17"/>
    <col collapsed="false" customWidth="true" hidden="false" outlineLevel="0" max="3" min="3" style="0" width="11.33"/>
    <col collapsed="false" customWidth="true" hidden="false" outlineLevel="0" max="6" min="4" style="0" width="8.83"/>
    <col collapsed="false" customWidth="true" hidden="false" outlineLevel="0" max="7" min="7" style="0" width="9.83"/>
    <col collapsed="false" customWidth="true" hidden="false" outlineLevel="0" max="9" min="8" style="0" width="8.83"/>
    <col collapsed="false" customWidth="true" hidden="false" outlineLevel="0" max="10" min="10" style="0" width="10"/>
    <col collapsed="false" customWidth="true" hidden="false" outlineLevel="0" max="1025" min="11" style="0" width="8.83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J1" s="1" t="s">
        <v>5</v>
      </c>
      <c r="K1" s="1" t="s">
        <v>6</v>
      </c>
    </row>
    <row r="2" customFormat="false" ht="14" hidden="false" customHeight="false" outlineLevel="0" collapsed="false">
      <c r="A2" s="0" t="s">
        <v>7</v>
      </c>
      <c r="B2" s="0" t="s">
        <v>8</v>
      </c>
      <c r="C2" s="0" t="s">
        <v>9</v>
      </c>
      <c r="F2" s="0" t="s">
        <v>10</v>
      </c>
      <c r="G2" s="0" t="s">
        <v>11</v>
      </c>
      <c r="J2" s="0" t="s">
        <v>12</v>
      </c>
      <c r="K2" s="0" t="s">
        <v>13</v>
      </c>
    </row>
    <row r="3" customFormat="false" ht="14" hidden="false" customHeight="false" outlineLevel="0" collapsed="false">
      <c r="A3" s="0" t="s">
        <v>14</v>
      </c>
      <c r="B3" s="0" t="s">
        <v>15</v>
      </c>
      <c r="C3" s="0" t="s">
        <v>16</v>
      </c>
      <c r="F3" s="0" t="s">
        <v>17</v>
      </c>
      <c r="G3" s="0" t="s">
        <v>18</v>
      </c>
      <c r="J3" s="0" t="s">
        <v>19</v>
      </c>
      <c r="K3" s="0" t="s">
        <v>20</v>
      </c>
    </row>
    <row r="4" customFormat="false" ht="14" hidden="false" customHeight="false" outlineLevel="0" collapsed="false">
      <c r="A4" s="0" t="s">
        <v>21</v>
      </c>
      <c r="B4" s="0" t="s">
        <v>8</v>
      </c>
      <c r="C4" s="0" t="s">
        <v>22</v>
      </c>
      <c r="F4" s="0" t="s">
        <v>23</v>
      </c>
      <c r="G4" s="0" t="s">
        <v>18</v>
      </c>
      <c r="J4" s="0" t="s">
        <v>24</v>
      </c>
      <c r="K4" s="0" t="s">
        <v>25</v>
      </c>
    </row>
    <row r="5" customFormat="false" ht="14" hidden="false" customHeight="false" outlineLevel="0" collapsed="false">
      <c r="A5" s="0" t="s">
        <v>26</v>
      </c>
      <c r="B5" s="0" t="s">
        <v>15</v>
      </c>
      <c r="C5" s="0" t="s">
        <v>27</v>
      </c>
      <c r="F5" s="0" t="s">
        <v>28</v>
      </c>
      <c r="G5" s="0" t="s">
        <v>29</v>
      </c>
      <c r="J5" s="0" t="s">
        <v>30</v>
      </c>
      <c r="K5" s="0" t="s">
        <v>31</v>
      </c>
    </row>
    <row r="6" customFormat="false" ht="14" hidden="false" customHeight="false" outlineLevel="0" collapsed="false">
      <c r="A6" s="0" t="s">
        <v>32</v>
      </c>
      <c r="B6" s="0" t="s">
        <v>33</v>
      </c>
      <c r="C6" s="0" t="s">
        <v>34</v>
      </c>
      <c r="F6" s="0" t="s">
        <v>35</v>
      </c>
      <c r="G6" s="0" t="s">
        <v>36</v>
      </c>
      <c r="J6" s="0" t="s">
        <v>37</v>
      </c>
      <c r="K6" s="0" t="s">
        <v>38</v>
      </c>
    </row>
    <row r="7" customFormat="false" ht="14" hidden="false" customHeight="false" outlineLevel="0" collapsed="false">
      <c r="A7" s="0" t="s">
        <v>39</v>
      </c>
      <c r="B7" s="0" t="s">
        <v>40</v>
      </c>
      <c r="C7" s="0" t="s">
        <v>34</v>
      </c>
      <c r="F7" s="0" t="s">
        <v>41</v>
      </c>
      <c r="G7" s="0" t="s">
        <v>36</v>
      </c>
      <c r="J7" s="0" t="s">
        <v>42</v>
      </c>
      <c r="K7" s="0" t="s">
        <v>43</v>
      </c>
    </row>
    <row r="8" customFormat="false" ht="14" hidden="false" customHeight="false" outlineLevel="0" collapsed="false">
      <c r="A8" s="0" t="s">
        <v>44</v>
      </c>
      <c r="B8" s="0" t="s">
        <v>15</v>
      </c>
      <c r="C8" s="0" t="s">
        <v>45</v>
      </c>
      <c r="F8" s="0" t="s">
        <v>46</v>
      </c>
      <c r="G8" s="0" t="s">
        <v>36</v>
      </c>
      <c r="J8" s="0" t="s">
        <v>47</v>
      </c>
      <c r="K8" s="0" t="s">
        <v>48</v>
      </c>
    </row>
    <row r="9" customFormat="false" ht="14" hidden="false" customHeight="false" outlineLevel="0" collapsed="false">
      <c r="F9" s="0" t="s">
        <v>49</v>
      </c>
      <c r="G9" s="0" t="s">
        <v>36</v>
      </c>
    </row>
    <row r="10" customFormat="false" ht="14" hidden="false" customHeight="false" outlineLevel="0" collapsed="false">
      <c r="F10" s="0" t="s">
        <v>50</v>
      </c>
      <c r="G10" s="0" t="s">
        <v>36</v>
      </c>
    </row>
    <row r="11" customFormat="false" ht="14" hidden="false" customHeight="false" outlineLevel="0" collapsed="false">
      <c r="F11" s="0" t="s">
        <v>51</v>
      </c>
      <c r="G11" s="0" t="s">
        <v>36</v>
      </c>
    </row>
    <row r="12" customFormat="false" ht="14" hidden="false" customHeight="false" outlineLevel="0" collapsed="false">
      <c r="F12" s="0" t="s">
        <v>52</v>
      </c>
      <c r="G12" s="0" t="s">
        <v>36</v>
      </c>
    </row>
    <row r="13" customFormat="false" ht="14" hidden="false" customHeight="false" outlineLevel="0" collapsed="false">
      <c r="F13" s="0" t="s">
        <v>53</v>
      </c>
      <c r="G13" s="0" t="s">
        <v>36</v>
      </c>
    </row>
    <row r="14" customFormat="false" ht="14" hidden="false" customHeight="false" outlineLevel="0" collapsed="false">
      <c r="F14" s="0" t="s">
        <v>54</v>
      </c>
      <c r="G14" s="0" t="s">
        <v>36</v>
      </c>
    </row>
    <row r="15" customFormat="false" ht="14" hidden="false" customHeight="false" outlineLevel="0" collapsed="false">
      <c r="F15" s="0" t="s">
        <v>55</v>
      </c>
      <c r="G15" s="0" t="s">
        <v>36</v>
      </c>
    </row>
    <row r="16" customFormat="false" ht="14" hidden="false" customHeight="false" outlineLevel="0" collapsed="false">
      <c r="F16" s="0" t="s">
        <v>56</v>
      </c>
      <c r="G16" s="0" t="s">
        <v>36</v>
      </c>
    </row>
    <row r="17" customFormat="false" ht="14" hidden="false" customHeight="false" outlineLevel="0" collapsed="false">
      <c r="F17" s="0" t="s">
        <v>57</v>
      </c>
      <c r="G17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4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8.33"/>
    <col collapsed="false" customWidth="true" hidden="false" outlineLevel="0" max="3" min="3" style="1" width="15"/>
    <col collapsed="false" customWidth="true" hidden="false" outlineLevel="0" max="4" min="4" style="1" width="18"/>
    <col collapsed="false" customWidth="true" hidden="false" outlineLevel="0" max="5" min="5" style="1" width="10.66"/>
    <col collapsed="false" customWidth="true" hidden="false" outlineLevel="0" max="6" min="6" style="1" width="8.83"/>
    <col collapsed="false" customWidth="true" hidden="false" outlineLevel="0" max="7" min="7" style="1" width="11"/>
    <col collapsed="false" customWidth="true" hidden="false" outlineLevel="0" max="8" min="8" style="1" width="9.83"/>
    <col collapsed="false" customWidth="true" hidden="false" outlineLevel="0" max="9" min="9" style="1" width="12"/>
    <col collapsed="false" customWidth="true" hidden="false" outlineLevel="0" max="11" min="10" style="1" width="8.83"/>
    <col collapsed="false" customWidth="true" hidden="false" outlineLevel="0" max="1025" min="12" style="0" width="8.83"/>
  </cols>
  <sheetData>
    <row r="1" customFormat="false" ht="14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5</v>
      </c>
      <c r="F1" s="1" t="s">
        <v>62</v>
      </c>
      <c r="G1" s="1" t="s">
        <v>1</v>
      </c>
      <c r="H1" s="1" t="s">
        <v>4</v>
      </c>
      <c r="I1" s="1" t="s">
        <v>2</v>
      </c>
      <c r="J1" s="1" t="s">
        <v>63</v>
      </c>
      <c r="K1" s="1" t="s">
        <v>64</v>
      </c>
    </row>
    <row r="2" customFormat="false" ht="14" hidden="false" customHeight="false" outlineLevel="0" collapsed="false">
      <c r="A2" s="0" t="s">
        <v>65</v>
      </c>
      <c r="B2" s="0" t="s">
        <v>66</v>
      </c>
      <c r="C2" s="2" t="s">
        <v>67</v>
      </c>
      <c r="D2" s="2" t="str">
        <f aca="false">LEFT(Parts[[#This Row],[PosCis_Part]],FIND("_",Parts[[#This Row],[PosCis_Part]],8)-1)</f>
        <v>CymRC_NMT-05</v>
      </c>
      <c r="E2" s="2" t="str">
        <f aca="false">LEFT(Parts[[#This Row],[Promoter_Enzyme]],FIND("_",Parts[[#This Row],[Promoter_Enzyme]])-1)</f>
        <v>CymRC</v>
      </c>
      <c r="F2" s="2" t="str">
        <f aca="false">RIGHT(Parts[[#This Row],[Promoter_Enzyme]],LEN(Parts[[#This Row],[Promoter_Enzyme]])-LEN(Parts[[#This Row],[Promoter]])-1)</f>
        <v>NMT-05</v>
      </c>
      <c r="G2" s="2" t="str">
        <f aca="false">INDEX(ClassRules[Ribozyme],MATCH(LEFT(Parts[[#This Row],[Promoter_Enzyme]],LEN(Parts[[#This Row],[Promoter_Enzyme]])-3),ClassRules[P_Class],0))</f>
        <v>RiboJ</v>
      </c>
      <c r="H2" s="2" t="str">
        <f aca="false">INDEX(GeneRules[RBS],MATCH(Parts[[#This Row],[Enzyme]],GeneRules[Gene],0))</f>
        <v>pRSETARBS</v>
      </c>
      <c r="I2" s="2" t="str">
        <f aca="false">INDEX(ClassRules[Terminator],MATCH(LEFT(Parts[[#This Row],[Promoter_Enzyme]],LEN(Parts[[#This Row],[Promoter_Enzyme]])-3),ClassRules[P_Class],0))</f>
        <v>T1</v>
      </c>
      <c r="J2" s="2" t="str">
        <f aca="false">INDEX(ScarRules[Scar],MATCH(Parts[[#This Row],[Promoter]],ScarRules[Promoter],0))</f>
        <v>C</v>
      </c>
      <c r="K2" s="2" t="str">
        <f aca="false">INDEX(ScarRules[Scar],MATCH(RIGHT(Parts[[#This Row],[PosCis_Part]],LEN(Parts[[#This Row],[PosCis_Part]])-LEN(Parts[[#This Row],[Promoter_Enzyme]])-1),ScarRules[Promoter],0))</f>
        <v>F</v>
      </c>
    </row>
    <row r="3" customFormat="false" ht="14" hidden="false" customHeight="false" outlineLevel="0" collapsed="false">
      <c r="A3" s="0" t="s">
        <v>68</v>
      </c>
      <c r="B3" s="0" t="s">
        <v>69</v>
      </c>
      <c r="C3" s="2" t="s">
        <v>67</v>
      </c>
      <c r="D3" s="2" t="str">
        <f aca="false">LEFT(Parts[[#This Row],[PosCis_Part]],FIND("_",Parts[[#This Row],[PosCis_Part]],8)-1)</f>
        <v>CymRC_NMT-05</v>
      </c>
      <c r="E3" s="2" t="str">
        <f aca="false">LEFT(Parts[[#This Row],[Promoter_Enzyme]],FIND("_",Parts[[#This Row],[Promoter_Enzyme]])-1)</f>
        <v>CymRC</v>
      </c>
      <c r="F3" s="2" t="str">
        <f aca="false">RIGHT(Parts[[#This Row],[Promoter_Enzyme]],LEN(Parts[[#This Row],[Promoter_Enzyme]])-LEN(Parts[[#This Row],[Promoter]])-1)</f>
        <v>NMT-05</v>
      </c>
      <c r="G3" s="2" t="str">
        <f aca="false">INDEX(ClassRules[Ribozyme],MATCH(LEFT(Parts[[#This Row],[Promoter_Enzyme]],LEN(Parts[[#This Row],[Promoter_Enzyme]])-3),ClassRules[P_Class],0))</f>
        <v>RiboJ</v>
      </c>
      <c r="H3" s="2" t="str">
        <f aca="false">INDEX(GeneRules[RBS],MATCH(Parts[[#This Row],[Enzyme]],GeneRules[Gene],0))</f>
        <v>pRSETARBS</v>
      </c>
      <c r="I3" s="2" t="str">
        <f aca="false">INDEX(ClassRules[Terminator],MATCH(LEFT(Parts[[#This Row],[Promoter_Enzyme]],LEN(Parts[[#This Row],[Promoter_Enzyme]])-3),ClassRules[P_Class],0))</f>
        <v>T1</v>
      </c>
      <c r="J3" s="2" t="str">
        <f aca="false">INDEX(ScarRules[Scar],MATCH(Parts[[#This Row],[Promoter]],ScarRules[Promoter],0))</f>
        <v>C</v>
      </c>
      <c r="K3" s="2" t="str">
        <f aca="false">INDEX(ScarRules[Scar],MATCH(RIGHT(Parts[[#This Row],[PosCis_Part]],LEN(Parts[[#This Row],[PosCis_Part]])-LEN(Parts[[#This Row],[Promoter_Enzyme]])-1),ScarRules[Promoter],0))</f>
        <v>D</v>
      </c>
    </row>
    <row r="4" customFormat="false" ht="14" hidden="false" customHeight="false" outlineLevel="0" collapsed="false">
      <c r="A4" s="0" t="s">
        <v>70</v>
      </c>
      <c r="B4" s="0" t="s">
        <v>71</v>
      </c>
      <c r="C4" s="2" t="s">
        <v>67</v>
      </c>
      <c r="D4" s="2" t="str">
        <f aca="false">LEFT(Parts[[#This Row],[PosCis_Part]],FIND("_",Parts[[#This Row],[PosCis_Part]],8)-1)</f>
        <v>CymRC_NMT-05</v>
      </c>
      <c r="E4" s="2" t="str">
        <f aca="false">LEFT(Parts[[#This Row],[Promoter_Enzyme]],FIND("_",Parts[[#This Row],[Promoter_Enzyme]])-1)</f>
        <v>CymRC</v>
      </c>
      <c r="F4" s="2" t="str">
        <f aca="false">RIGHT(Parts[[#This Row],[Promoter_Enzyme]],LEN(Parts[[#This Row],[Promoter_Enzyme]])-LEN(Parts[[#This Row],[Promoter]])-1)</f>
        <v>NMT-05</v>
      </c>
      <c r="G4" s="2" t="str">
        <f aca="false">INDEX(ClassRules[Ribozyme],MATCH(LEFT(Parts[[#This Row],[Promoter_Enzyme]],LEN(Parts[[#This Row],[Promoter_Enzyme]])-3),ClassRules[P_Class],0))</f>
        <v>RiboJ</v>
      </c>
      <c r="H4" s="2" t="str">
        <f aca="false">INDEX(GeneRules[RBS],MATCH(Parts[[#This Row],[Enzyme]],GeneRules[Gene],0))</f>
        <v>pRSETARBS</v>
      </c>
      <c r="I4" s="2" t="str">
        <f aca="false">INDEX(ClassRules[Terminator],MATCH(LEFT(Parts[[#This Row],[Promoter_Enzyme]],LEN(Parts[[#This Row],[Promoter_Enzyme]])-3),ClassRules[P_Class],0))</f>
        <v>T1</v>
      </c>
      <c r="J4" s="2" t="str">
        <f aca="false">INDEX(ScarRules[Scar],MATCH(Parts[[#This Row],[Promoter]],ScarRules[Promoter],0))</f>
        <v>C</v>
      </c>
      <c r="K4" s="2" t="str">
        <f aca="false">INDEX(ScarRules[Scar],MATCH(RIGHT(Parts[[#This Row],[PosCis_Part]],LEN(Parts[[#This Row],[PosCis_Part]])-LEN(Parts[[#This Row],[Promoter_Enzyme]])-1),ScarRules[Promoter],0))</f>
        <v>E</v>
      </c>
    </row>
    <row r="5" customFormat="false" ht="14" hidden="false" customHeight="false" outlineLevel="0" collapsed="false">
      <c r="A5" s="0" t="s">
        <v>72</v>
      </c>
      <c r="B5" s="0" t="s">
        <v>73</v>
      </c>
      <c r="C5" s="2" t="s">
        <v>74</v>
      </c>
      <c r="D5" s="2" t="str">
        <f aca="false">LEFT(Parts[[#This Row],[PosCis_Part]],FIND("_",Parts[[#This Row],[PosCis_Part]],8)-1)</f>
        <v>CymRC_NMT-13</v>
      </c>
      <c r="E5" s="2" t="str">
        <f aca="false">LEFT(Parts[[#This Row],[Promoter_Enzyme]],FIND("_",Parts[[#This Row],[Promoter_Enzyme]])-1)</f>
        <v>CymRC</v>
      </c>
      <c r="F5" s="2" t="str">
        <f aca="false">RIGHT(Parts[[#This Row],[Promoter_Enzyme]],LEN(Parts[[#This Row],[Promoter_Enzyme]])-LEN(Parts[[#This Row],[Promoter]])-1)</f>
        <v>NMT-13</v>
      </c>
      <c r="G5" s="2" t="str">
        <f aca="false">INDEX(ClassRules[Ribozyme],MATCH(LEFT(Parts[[#This Row],[Promoter_Enzyme]],LEN(Parts[[#This Row],[Promoter_Enzyme]])-3),ClassRules[P_Class],0))</f>
        <v>RiboJ</v>
      </c>
      <c r="H5" s="2" t="str">
        <f aca="false">INDEX(GeneRules[RBS],MATCH(Parts[[#This Row],[Enzyme]],GeneRules[Gene],0))</f>
        <v>pCDFRBS2</v>
      </c>
      <c r="I5" s="2" t="str">
        <f aca="false">INDEX(ClassRules[Terminator],MATCH(LEFT(Parts[[#This Row],[Promoter_Enzyme]],LEN(Parts[[#This Row],[Promoter_Enzyme]])-3),ClassRules[P_Class],0))</f>
        <v>T1</v>
      </c>
      <c r="J5" s="2" t="str">
        <f aca="false">INDEX(ScarRules[Scar],MATCH(Parts[[#This Row],[Promoter]],ScarRules[Promoter],0))</f>
        <v>C</v>
      </c>
      <c r="K5" s="2" t="str">
        <f aca="false">INDEX(ScarRules[Scar],MATCH(RIGHT(Parts[[#This Row],[PosCis_Part]],LEN(Parts[[#This Row],[PosCis_Part]])-LEN(Parts[[#This Row],[Promoter_Enzyme]])-1),ScarRules[Promoter],0))</f>
        <v>F</v>
      </c>
    </row>
    <row r="6" customFormat="false" ht="14" hidden="false" customHeight="false" outlineLevel="0" collapsed="false">
      <c r="A6" s="0" t="s">
        <v>75</v>
      </c>
      <c r="B6" s="0" t="s">
        <v>76</v>
      </c>
      <c r="C6" s="2" t="s">
        <v>74</v>
      </c>
      <c r="D6" s="2" t="str">
        <f aca="false">LEFT(Parts[[#This Row],[PosCis_Part]],FIND("_",Parts[[#This Row],[PosCis_Part]],8)-1)</f>
        <v>CymRC_NMT-13</v>
      </c>
      <c r="E6" s="2" t="str">
        <f aca="false">LEFT(Parts[[#This Row],[Promoter_Enzyme]],FIND("_",Parts[[#This Row],[Promoter_Enzyme]])-1)</f>
        <v>CymRC</v>
      </c>
      <c r="F6" s="2" t="str">
        <f aca="false">RIGHT(Parts[[#This Row],[Promoter_Enzyme]],LEN(Parts[[#This Row],[Promoter_Enzyme]])-LEN(Parts[[#This Row],[Promoter]])-1)</f>
        <v>NMT-13</v>
      </c>
      <c r="G6" s="2" t="str">
        <f aca="false">INDEX(ClassRules[Ribozyme],MATCH(LEFT(Parts[[#This Row],[Promoter_Enzyme]],LEN(Parts[[#This Row],[Promoter_Enzyme]])-3),ClassRules[P_Class],0))</f>
        <v>RiboJ</v>
      </c>
      <c r="H6" s="2" t="str">
        <f aca="false">INDEX(GeneRules[RBS],MATCH(Parts[[#This Row],[Enzyme]],GeneRules[Gene],0))</f>
        <v>pCDFRBS2</v>
      </c>
      <c r="I6" s="2" t="str">
        <f aca="false">INDEX(ClassRules[Terminator],MATCH(LEFT(Parts[[#This Row],[Promoter_Enzyme]],LEN(Parts[[#This Row],[Promoter_Enzyme]])-3),ClassRules[P_Class],0))</f>
        <v>T1</v>
      </c>
      <c r="J6" s="2" t="str">
        <f aca="false">INDEX(ScarRules[Scar],MATCH(Parts[[#This Row],[Promoter]],ScarRules[Promoter],0))</f>
        <v>C</v>
      </c>
      <c r="K6" s="2" t="str">
        <f aca="false">INDEX(ScarRules[Scar],MATCH(RIGHT(Parts[[#This Row],[PosCis_Part]],LEN(Parts[[#This Row],[PosCis_Part]])-LEN(Parts[[#This Row],[Promoter_Enzyme]])-1),ScarRules[Promoter],0))</f>
        <v>D</v>
      </c>
    </row>
    <row r="7" customFormat="false" ht="14" hidden="false" customHeight="false" outlineLevel="0" collapsed="false">
      <c r="A7" s="0" t="s">
        <v>77</v>
      </c>
      <c r="B7" s="0" t="s">
        <v>78</v>
      </c>
      <c r="C7" s="2" t="s">
        <v>74</v>
      </c>
      <c r="D7" s="2" t="str">
        <f aca="false">LEFT(Parts[[#This Row],[PosCis_Part]],FIND("_",Parts[[#This Row],[PosCis_Part]],8)-1)</f>
        <v>CymRC_NMT-13</v>
      </c>
      <c r="E7" s="2" t="str">
        <f aca="false">LEFT(Parts[[#This Row],[Promoter_Enzyme]],FIND("_",Parts[[#This Row],[Promoter_Enzyme]])-1)</f>
        <v>CymRC</v>
      </c>
      <c r="F7" s="2" t="str">
        <f aca="false">RIGHT(Parts[[#This Row],[Promoter_Enzyme]],LEN(Parts[[#This Row],[Promoter_Enzyme]])-LEN(Parts[[#This Row],[Promoter]])-1)</f>
        <v>NMT-13</v>
      </c>
      <c r="G7" s="2" t="str">
        <f aca="false">INDEX(ClassRules[Ribozyme],MATCH(LEFT(Parts[[#This Row],[Promoter_Enzyme]],LEN(Parts[[#This Row],[Promoter_Enzyme]])-3),ClassRules[P_Class],0))</f>
        <v>RiboJ</v>
      </c>
      <c r="H7" s="2" t="str">
        <f aca="false">INDEX(GeneRules[RBS],MATCH(Parts[[#This Row],[Enzyme]],GeneRules[Gene],0))</f>
        <v>pCDFRBS2</v>
      </c>
      <c r="I7" s="2" t="str">
        <f aca="false">INDEX(ClassRules[Terminator],MATCH(LEFT(Parts[[#This Row],[Promoter_Enzyme]],LEN(Parts[[#This Row],[Promoter_Enzyme]])-3),ClassRules[P_Class],0))</f>
        <v>T1</v>
      </c>
      <c r="J7" s="2" t="str">
        <f aca="false">INDEX(ScarRules[Scar],MATCH(Parts[[#This Row],[Promoter]],ScarRules[Promoter],0))</f>
        <v>C</v>
      </c>
      <c r="K7" s="2" t="str">
        <f aca="false">INDEX(ScarRules[Scar],MATCH(RIGHT(Parts[[#This Row],[PosCis_Part]],LEN(Parts[[#This Row],[PosCis_Part]])-LEN(Parts[[#This Row],[Promoter_Enzyme]])-1),ScarRules[Promoter],0))</f>
        <v>E</v>
      </c>
    </row>
    <row r="8" customFormat="false" ht="14" hidden="false" customHeight="false" outlineLevel="0" collapsed="false">
      <c r="A8" s="0" t="s">
        <v>79</v>
      </c>
      <c r="B8" s="0" t="s">
        <v>80</v>
      </c>
      <c r="C8" s="2" t="s">
        <v>81</v>
      </c>
      <c r="D8" s="2" t="str">
        <f aca="false">LEFT(Parts[[#This Row],[PosCis_Part]],FIND("_",Parts[[#This Row],[PosCis_Part]],8)-1)</f>
        <v>CymRC_NMT-17</v>
      </c>
      <c r="E8" s="2" t="str">
        <f aca="false">LEFT(Parts[[#This Row],[Promoter_Enzyme]],FIND("_",Parts[[#This Row],[Promoter_Enzyme]])-1)</f>
        <v>CymRC</v>
      </c>
      <c r="F8" s="2" t="str">
        <f aca="false">RIGHT(Parts[[#This Row],[Promoter_Enzyme]],LEN(Parts[[#This Row],[Promoter_Enzyme]])-LEN(Parts[[#This Row],[Promoter]])-1)</f>
        <v>NMT-17</v>
      </c>
      <c r="G8" s="2" t="str">
        <f aca="false">INDEX(ClassRules[Ribozyme],MATCH(LEFT(Parts[[#This Row],[Promoter_Enzyme]],LEN(Parts[[#This Row],[Promoter_Enzyme]])-3),ClassRules[P_Class],0))</f>
        <v>RiboJ</v>
      </c>
      <c r="H8" s="2" t="str">
        <f aca="false">INDEX(GeneRules[RBS],MATCH(Parts[[#This Row],[Enzyme]],GeneRules[Gene],0))</f>
        <v>pCDFRBS2</v>
      </c>
      <c r="I8" s="2" t="str">
        <f aca="false">INDEX(ClassRules[Terminator],MATCH(LEFT(Parts[[#This Row],[Promoter_Enzyme]],LEN(Parts[[#This Row],[Promoter_Enzyme]])-3),ClassRules[P_Class],0))</f>
        <v>T1</v>
      </c>
      <c r="J8" s="2" t="str">
        <f aca="false">INDEX(ScarRules[Scar],MATCH(Parts[[#This Row],[Promoter]],ScarRules[Promoter],0))</f>
        <v>C</v>
      </c>
      <c r="K8" s="2" t="str">
        <f aca="false">INDEX(ScarRules[Scar],MATCH(RIGHT(Parts[[#This Row],[PosCis_Part]],LEN(Parts[[#This Row],[PosCis_Part]])-LEN(Parts[[#This Row],[Promoter_Enzyme]])-1),ScarRules[Promoter],0))</f>
        <v>F</v>
      </c>
    </row>
    <row r="9" customFormat="false" ht="14" hidden="false" customHeight="false" outlineLevel="0" collapsed="false">
      <c r="A9" s="0" t="s">
        <v>82</v>
      </c>
      <c r="B9" s="0" t="s">
        <v>83</v>
      </c>
      <c r="C9" s="2" t="s">
        <v>84</v>
      </c>
      <c r="D9" s="2" t="str">
        <f aca="false">LEFT(Parts[[#This Row],[PosCis_Part]],FIND("_",Parts[[#This Row],[PosCis_Part]],8)-1)</f>
        <v>CymRC_NMT-17</v>
      </c>
      <c r="E9" s="2" t="str">
        <f aca="false">LEFT(Parts[[#This Row],[Promoter_Enzyme]],FIND("_",Parts[[#This Row],[Promoter_Enzyme]])-1)</f>
        <v>CymRC</v>
      </c>
      <c r="F9" s="2" t="str">
        <f aca="false">RIGHT(Parts[[#This Row],[Promoter_Enzyme]],LEN(Parts[[#This Row],[Promoter_Enzyme]])-LEN(Parts[[#This Row],[Promoter]])-1)</f>
        <v>NMT-17</v>
      </c>
      <c r="G9" s="2" t="str">
        <f aca="false">INDEX(ClassRules[Ribozyme],MATCH(LEFT(Parts[[#This Row],[Promoter_Enzyme]],LEN(Parts[[#This Row],[Promoter_Enzyme]])-3),ClassRules[P_Class],0))</f>
        <v>RiboJ</v>
      </c>
      <c r="H9" s="2" t="str">
        <f aca="false">INDEX(GeneRules[RBS],MATCH(Parts[[#This Row],[Enzyme]],GeneRules[Gene],0))</f>
        <v>pCDFRBS2</v>
      </c>
      <c r="I9" s="2" t="str">
        <f aca="false">INDEX(ClassRules[Terminator],MATCH(LEFT(Parts[[#This Row],[Promoter_Enzyme]],LEN(Parts[[#This Row],[Promoter_Enzyme]])-3),ClassRules[P_Class],0))</f>
        <v>T1</v>
      </c>
      <c r="J9" s="2" t="str">
        <f aca="false">INDEX(ScarRules[Scar],MATCH(Parts[[#This Row],[Promoter]],ScarRules[Promoter],0))</f>
        <v>C</v>
      </c>
      <c r="K9" s="2" t="str">
        <f aca="false">INDEX(ScarRules[Scar],MATCH(RIGHT(Parts[[#This Row],[PosCis_Part]],LEN(Parts[[#This Row],[PosCis_Part]])-LEN(Parts[[#This Row],[Promoter_Enzyme]])-1),ScarRules[Promoter],0))</f>
        <v>D</v>
      </c>
    </row>
    <row r="10" customFormat="false" ht="14" hidden="false" customHeight="false" outlineLevel="0" collapsed="false">
      <c r="A10" s="0" t="s">
        <v>85</v>
      </c>
      <c r="B10" s="0" t="s">
        <v>86</v>
      </c>
      <c r="C10" s="2" t="s">
        <v>87</v>
      </c>
      <c r="D10" s="2" t="str">
        <f aca="false">LEFT(Parts[[#This Row],[PosCis_Part]],FIND("_",Parts[[#This Row],[PosCis_Part]],8)-1)</f>
        <v>CymRC_NMT-17</v>
      </c>
      <c r="E10" s="2" t="str">
        <f aca="false">LEFT(Parts[[#This Row],[Promoter_Enzyme]],FIND("_",Parts[[#This Row],[Promoter_Enzyme]])-1)</f>
        <v>CymRC</v>
      </c>
      <c r="F10" s="2" t="str">
        <f aca="false">RIGHT(Parts[[#This Row],[Promoter_Enzyme]],LEN(Parts[[#This Row],[Promoter_Enzyme]])-LEN(Parts[[#This Row],[Promoter]])-1)</f>
        <v>NMT-17</v>
      </c>
      <c r="G10" s="2" t="str">
        <f aca="false">INDEX(ClassRules[Ribozyme],MATCH(LEFT(Parts[[#This Row],[Promoter_Enzyme]],LEN(Parts[[#This Row],[Promoter_Enzyme]])-3),ClassRules[P_Class],0))</f>
        <v>RiboJ</v>
      </c>
      <c r="H10" s="2" t="str">
        <f aca="false">INDEX(GeneRules[RBS],MATCH(Parts[[#This Row],[Enzyme]],GeneRules[Gene],0))</f>
        <v>pCDFRBS2</v>
      </c>
      <c r="I10" s="2" t="str">
        <f aca="false">INDEX(ClassRules[Terminator],MATCH(LEFT(Parts[[#This Row],[Promoter_Enzyme]],LEN(Parts[[#This Row],[Promoter_Enzyme]])-3),ClassRules[P_Class],0))</f>
        <v>T1</v>
      </c>
      <c r="J10" s="2" t="str">
        <f aca="false">INDEX(ScarRules[Scar],MATCH(Parts[[#This Row],[Promoter]],ScarRules[Promoter],0))</f>
        <v>C</v>
      </c>
      <c r="K10" s="2" t="str">
        <f aca="false">INDEX(ScarRules[Scar],MATCH(RIGHT(Parts[[#This Row],[PosCis_Part]],LEN(Parts[[#This Row],[PosCis_Part]])-LEN(Parts[[#This Row],[Promoter_Enzyme]])-1),ScarRules[Promoter],0))</f>
        <v>E</v>
      </c>
    </row>
    <row r="11" customFormat="false" ht="14" hidden="false" customHeight="false" outlineLevel="0" collapsed="false">
      <c r="A11" s="0" t="s">
        <v>88</v>
      </c>
      <c r="B11" s="0" t="s">
        <v>89</v>
      </c>
      <c r="C11" s="2" t="s">
        <v>90</v>
      </c>
      <c r="D11" s="2" t="str">
        <f aca="false">LEFT(Parts[[#This Row],[PosCis_Part]],FIND("_",Parts[[#This Row],[PosCis_Part]],8)-1)</f>
        <v>J23102_rebF</v>
      </c>
      <c r="E11" s="2" t="str">
        <f aca="false">LEFT(Parts[[#This Row],[Promoter_Enzyme]],FIND("_",Parts[[#This Row],[Promoter_Enzyme]])-1)</f>
        <v>J23102</v>
      </c>
      <c r="F11" s="2" t="str">
        <f aca="false">RIGHT(Parts[[#This Row],[Promoter_Enzyme]],LEN(Parts[[#This Row],[Promoter_Enzyme]])-LEN(Parts[[#This Row],[Promoter]])-1)</f>
        <v>rebF</v>
      </c>
      <c r="G11" s="2" t="str">
        <f aca="false">INDEX(ClassRules[Ribozyme],MATCH(LEFT(Parts[[#This Row],[Promoter_Enzyme]],LEN(Parts[[#This Row],[Promoter_Enzyme]])-3),ClassRules[P_Class],0))</f>
        <v>RiboJ</v>
      </c>
      <c r="H11" s="2" t="str">
        <f aca="false">INDEX(GeneRules[RBS],MATCH(Parts[[#This Row],[Enzyme]],GeneRules[Gene],0))</f>
        <v>rebF_opt</v>
      </c>
      <c r="I11" s="2" t="str">
        <f aca="false">INDEX(ClassRules[Terminator],MATCH(LEFT(Parts[[#This Row],[Promoter_Enzyme]],LEN(Parts[[#This Row],[Promoter_Enzyme]])-3),ClassRules[P_Class],0))</f>
        <v>L3SP21</v>
      </c>
      <c r="J11" s="2" t="str">
        <f aca="false">INDEX(ScarRules[Scar],MATCH(Parts[[#This Row],[Promoter]],ScarRules[Promoter],0))</f>
        <v>F</v>
      </c>
      <c r="K11" s="2" t="str">
        <f aca="false">INDEX(ScarRules[Scar],MATCH(RIGHT(Parts[[#This Row],[PosCis_Part]],LEN(Parts[[#This Row],[PosCis_Part]])-LEN(Parts[[#This Row],[Promoter_Enzyme]])-1),ScarRules[Promoter],0))</f>
        <v>G</v>
      </c>
    </row>
    <row r="12" customFormat="false" ht="14" hidden="false" customHeight="false" outlineLevel="0" collapsed="false">
      <c r="A12" s="0" t="s">
        <v>91</v>
      </c>
      <c r="B12" s="0" t="s">
        <v>92</v>
      </c>
      <c r="C12" s="2" t="s">
        <v>93</v>
      </c>
      <c r="D12" s="2" t="str">
        <f aca="false">LEFT(Parts[[#This Row],[PosCis_Part]],FIND("_",Parts[[#This Row],[PosCis_Part]],8)-1)</f>
        <v>LuxB_RHa-18</v>
      </c>
      <c r="E12" s="2" t="str">
        <f aca="false">LEFT(Parts[[#This Row],[Promoter_Enzyme]],FIND("_",Parts[[#This Row],[Promoter_Enzyme]])-1)</f>
        <v>LuxB</v>
      </c>
      <c r="F12" s="2" t="str">
        <f aca="false">RIGHT(Parts[[#This Row],[Promoter_Enzyme]],LEN(Parts[[#This Row],[Promoter_Enzyme]])-LEN(Parts[[#This Row],[Promoter]])-1)</f>
        <v>RHa-18</v>
      </c>
      <c r="G12" s="2" t="str">
        <f aca="false">INDEX(ClassRules[Ribozyme],MATCH(LEFT(Parts[[#This Row],[Promoter_Enzyme]],LEN(Parts[[#This Row],[Promoter_Enzyme]])-3),ClassRules[P_Class],0))</f>
        <v>SarJ</v>
      </c>
      <c r="H12" s="2" t="str">
        <f aca="false">INDEX(GeneRules[RBS],MATCH(Parts[[#This Row],[Enzyme]],GeneRules[Gene],0))</f>
        <v>pACYCRBS1</v>
      </c>
      <c r="I12" s="2" t="str">
        <f aca="false">INDEX(ClassRules[Terminator],MATCH(LEFT(Parts[[#This Row],[Promoter_Enzyme]],LEN(Parts[[#This Row],[Promoter_Enzyme]])-3),ClassRules[P_Class],0))</f>
        <v>T2</v>
      </c>
      <c r="J12" s="2" t="str">
        <f aca="false">INDEX(ScarRules[Scar],MATCH(Parts[[#This Row],[Promoter]],ScarRules[Promoter],0))</f>
        <v>B</v>
      </c>
      <c r="K12" s="2" t="str">
        <f aca="false">INDEX(ScarRules[Scar],MATCH(RIGHT(Parts[[#This Row],[PosCis_Part]],LEN(Parts[[#This Row],[PosCis_Part]])-LEN(Parts[[#This Row],[Promoter_Enzyme]])-1),ScarRules[Promoter],0))</f>
        <v>C</v>
      </c>
    </row>
    <row r="13" customFormat="false" ht="14" hidden="false" customHeight="false" outlineLevel="0" collapsed="false">
      <c r="A13" s="0" t="s">
        <v>94</v>
      </c>
      <c r="B13" s="0" t="s">
        <v>95</v>
      </c>
      <c r="C13" s="2" t="s">
        <v>93</v>
      </c>
      <c r="D13" s="2" t="str">
        <f aca="false">LEFT(Parts[[#This Row],[PosCis_Part]],FIND("_",Parts[[#This Row],[PosCis_Part]],8)-1)</f>
        <v>LuxB_RHa-18</v>
      </c>
      <c r="E13" s="2" t="str">
        <f aca="false">LEFT(Parts[[#This Row],[Promoter_Enzyme]],FIND("_",Parts[[#This Row],[Promoter_Enzyme]])-1)</f>
        <v>LuxB</v>
      </c>
      <c r="F13" s="2" t="str">
        <f aca="false">RIGHT(Parts[[#This Row],[Promoter_Enzyme]],LEN(Parts[[#This Row],[Promoter_Enzyme]])-LEN(Parts[[#This Row],[Promoter]])-1)</f>
        <v>RHa-18</v>
      </c>
      <c r="G13" s="2" t="str">
        <f aca="false">INDEX(ClassRules[Ribozyme],MATCH(LEFT(Parts[[#This Row],[Promoter_Enzyme]],LEN(Parts[[#This Row],[Promoter_Enzyme]])-3),ClassRules[P_Class],0))</f>
        <v>SarJ</v>
      </c>
      <c r="H13" s="2" t="str">
        <f aca="false">INDEX(GeneRules[RBS],MATCH(Parts[[#This Row],[Enzyme]],GeneRules[Gene],0))</f>
        <v>pACYCRBS1</v>
      </c>
      <c r="I13" s="2" t="str">
        <f aca="false">INDEX(ClassRules[Terminator],MATCH(LEFT(Parts[[#This Row],[Promoter_Enzyme]],LEN(Parts[[#This Row],[Promoter_Enzyme]])-3),ClassRules[P_Class],0))</f>
        <v>T2</v>
      </c>
      <c r="J13" s="2" t="str">
        <f aca="false">INDEX(ScarRules[Scar],MATCH(Parts[[#This Row],[Promoter]],ScarRules[Promoter],0))</f>
        <v>B</v>
      </c>
      <c r="K13" s="2" t="str">
        <f aca="false">INDEX(ScarRules[Scar],MATCH(RIGHT(Parts[[#This Row],[PosCis_Part]],LEN(Parts[[#This Row],[PosCis_Part]])-LEN(Parts[[#This Row],[Promoter_Enzyme]])-1),ScarRules[Promoter],0))</f>
        <v>F</v>
      </c>
    </row>
    <row r="14" customFormat="false" ht="14" hidden="false" customHeight="false" outlineLevel="0" collapsed="false">
      <c r="A14" s="0" t="s">
        <v>96</v>
      </c>
      <c r="B14" s="0" t="s">
        <v>97</v>
      </c>
      <c r="C14" s="2" t="s">
        <v>93</v>
      </c>
      <c r="D14" s="2" t="str">
        <f aca="false">LEFT(Parts[[#This Row],[PosCis_Part]],FIND("_",Parts[[#This Row],[PosCis_Part]],8)-1)</f>
        <v>LuxB_RHa-18</v>
      </c>
      <c r="E14" s="2" t="str">
        <f aca="false">LEFT(Parts[[#This Row],[Promoter_Enzyme]],FIND("_",Parts[[#This Row],[Promoter_Enzyme]])-1)</f>
        <v>LuxB</v>
      </c>
      <c r="F14" s="2" t="str">
        <f aca="false">RIGHT(Parts[[#This Row],[Promoter_Enzyme]],LEN(Parts[[#This Row],[Promoter_Enzyme]])-LEN(Parts[[#This Row],[Promoter]])-1)</f>
        <v>RHa-18</v>
      </c>
      <c r="G14" s="2" t="str">
        <f aca="false">INDEX(ClassRules[Ribozyme],MATCH(LEFT(Parts[[#This Row],[Promoter_Enzyme]],LEN(Parts[[#This Row],[Promoter_Enzyme]])-3),ClassRules[P_Class],0))</f>
        <v>SarJ</v>
      </c>
      <c r="H14" s="2" t="str">
        <f aca="false">INDEX(GeneRules[RBS],MATCH(Parts[[#This Row],[Enzyme]],GeneRules[Gene],0))</f>
        <v>pACYCRBS1</v>
      </c>
      <c r="I14" s="2" t="str">
        <f aca="false">INDEX(ClassRules[Terminator],MATCH(LEFT(Parts[[#This Row],[Promoter_Enzyme]],LEN(Parts[[#This Row],[Promoter_Enzyme]])-3),ClassRules[P_Class],0))</f>
        <v>T2</v>
      </c>
      <c r="J14" s="2" t="str">
        <f aca="false">INDEX(ScarRules[Scar],MATCH(Parts[[#This Row],[Promoter]],ScarRules[Promoter],0))</f>
        <v>B</v>
      </c>
      <c r="K14" s="2" t="str">
        <f aca="false">INDEX(ScarRules[Scar],MATCH(RIGHT(Parts[[#This Row],[PosCis_Part]],LEN(Parts[[#This Row],[PosCis_Part]])-LEN(Parts[[#This Row],[Promoter_Enzyme]])-1),ScarRules[Promoter],0))</f>
        <v>D</v>
      </c>
    </row>
    <row r="15" customFormat="false" ht="14" hidden="false" customHeight="false" outlineLevel="0" collapsed="false">
      <c r="A15" s="0" t="s">
        <v>98</v>
      </c>
      <c r="B15" s="0" t="s">
        <v>99</v>
      </c>
      <c r="C15" s="2" t="s">
        <v>93</v>
      </c>
      <c r="D15" s="2" t="str">
        <f aca="false">LEFT(Parts[[#This Row],[PosCis_Part]],FIND("_",Parts[[#This Row],[PosCis_Part]],8)-1)</f>
        <v>LuxB_RHa-18</v>
      </c>
      <c r="E15" s="2" t="str">
        <f aca="false">LEFT(Parts[[#This Row],[Promoter_Enzyme]],FIND("_",Parts[[#This Row],[Promoter_Enzyme]])-1)</f>
        <v>LuxB</v>
      </c>
      <c r="F15" s="2" t="str">
        <f aca="false">RIGHT(Parts[[#This Row],[Promoter_Enzyme]],LEN(Parts[[#This Row],[Promoter_Enzyme]])-LEN(Parts[[#This Row],[Promoter]])-1)</f>
        <v>RHa-18</v>
      </c>
      <c r="G15" s="2" t="str">
        <f aca="false">INDEX(ClassRules[Ribozyme],MATCH(LEFT(Parts[[#This Row],[Promoter_Enzyme]],LEN(Parts[[#This Row],[Promoter_Enzyme]])-3),ClassRules[P_Class],0))</f>
        <v>SarJ</v>
      </c>
      <c r="H15" s="2" t="str">
        <f aca="false">INDEX(GeneRules[RBS],MATCH(Parts[[#This Row],[Enzyme]],GeneRules[Gene],0))</f>
        <v>pACYCRBS1</v>
      </c>
      <c r="I15" s="2" t="str">
        <f aca="false">INDEX(ClassRules[Terminator],MATCH(LEFT(Parts[[#This Row],[Promoter_Enzyme]],LEN(Parts[[#This Row],[Promoter_Enzyme]])-3),ClassRules[P_Class],0))</f>
        <v>T2</v>
      </c>
      <c r="J15" s="2" t="str">
        <f aca="false">INDEX(ScarRules[Scar],MATCH(Parts[[#This Row],[Promoter]],ScarRules[Promoter],0))</f>
        <v>B</v>
      </c>
      <c r="K15" s="2" t="str">
        <f aca="false">INDEX(ScarRules[Scar],MATCH(RIGHT(Parts[[#This Row],[PosCis_Part]],LEN(Parts[[#This Row],[PosCis_Part]])-LEN(Parts[[#This Row],[Promoter_Enzyme]])-1),ScarRules[Promoter],0))</f>
        <v>E</v>
      </c>
    </row>
    <row r="16" customFormat="false" ht="14" hidden="false" customHeight="false" outlineLevel="0" collapsed="false">
      <c r="A16" s="0" t="s">
        <v>100</v>
      </c>
      <c r="B16" s="0" t="s">
        <v>101</v>
      </c>
      <c r="C16" s="2" t="s">
        <v>102</v>
      </c>
      <c r="D16" s="2" t="str">
        <f aca="false">LEFT(Parts[[#This Row],[PosCis_Part]],FIND("_",Parts[[#This Row],[PosCis_Part]],8)-1)</f>
        <v>LuxB_RHa-36</v>
      </c>
      <c r="E16" s="2" t="str">
        <f aca="false">LEFT(Parts[[#This Row],[Promoter_Enzyme]],FIND("_",Parts[[#This Row],[Promoter_Enzyme]])-1)</f>
        <v>LuxB</v>
      </c>
      <c r="F16" s="2" t="str">
        <f aca="false">RIGHT(Parts[[#This Row],[Promoter_Enzyme]],LEN(Parts[[#This Row],[Promoter_Enzyme]])-LEN(Parts[[#This Row],[Promoter]])-1)</f>
        <v>RHa-36</v>
      </c>
      <c r="G16" s="2" t="str">
        <f aca="false">INDEX(ClassRules[Ribozyme],MATCH(LEFT(Parts[[#This Row],[Promoter_Enzyme]],LEN(Parts[[#This Row],[Promoter_Enzyme]])-3),ClassRules[P_Class],0))</f>
        <v>SarJ</v>
      </c>
      <c r="H16" s="2" t="str">
        <f aca="false">INDEX(GeneRules[RBS],MATCH(Parts[[#This Row],[Enzyme]],GeneRules[Gene],0))</f>
        <v>pACYCRBS1</v>
      </c>
      <c r="I16" s="2" t="str">
        <f aca="false">INDEX(ClassRules[Terminator],MATCH(LEFT(Parts[[#This Row],[Promoter_Enzyme]],LEN(Parts[[#This Row],[Promoter_Enzyme]])-3),ClassRules[P_Class],0))</f>
        <v>T2</v>
      </c>
      <c r="J16" s="2" t="str">
        <f aca="false">INDEX(ScarRules[Scar],MATCH(Parts[[#This Row],[Promoter]],ScarRules[Promoter],0))</f>
        <v>B</v>
      </c>
      <c r="K16" s="2" t="str">
        <f aca="false">INDEX(ScarRules[Scar],MATCH(RIGHT(Parts[[#This Row],[PosCis_Part]],LEN(Parts[[#This Row],[PosCis_Part]])-LEN(Parts[[#This Row],[Promoter_Enzyme]])-1),ScarRules[Promoter],0))</f>
        <v>C</v>
      </c>
    </row>
    <row r="17" customFormat="false" ht="14" hidden="false" customHeight="false" outlineLevel="0" collapsed="false">
      <c r="A17" s="0" t="s">
        <v>103</v>
      </c>
      <c r="B17" s="0" t="s">
        <v>104</v>
      </c>
      <c r="C17" s="2" t="s">
        <v>102</v>
      </c>
      <c r="D17" s="2" t="str">
        <f aca="false">LEFT(Parts[[#This Row],[PosCis_Part]],FIND("_",Parts[[#This Row],[PosCis_Part]],8)-1)</f>
        <v>LuxB_RHa-36</v>
      </c>
      <c r="E17" s="2" t="str">
        <f aca="false">LEFT(Parts[[#This Row],[Promoter_Enzyme]],FIND("_",Parts[[#This Row],[Promoter_Enzyme]])-1)</f>
        <v>LuxB</v>
      </c>
      <c r="F17" s="2" t="str">
        <f aca="false">RIGHT(Parts[[#This Row],[Promoter_Enzyme]],LEN(Parts[[#This Row],[Promoter_Enzyme]])-LEN(Parts[[#This Row],[Promoter]])-1)</f>
        <v>RHa-36</v>
      </c>
      <c r="G17" s="2" t="str">
        <f aca="false">INDEX(ClassRules[Ribozyme],MATCH(LEFT(Parts[[#This Row],[Promoter_Enzyme]],LEN(Parts[[#This Row],[Promoter_Enzyme]])-3),ClassRules[P_Class],0))</f>
        <v>SarJ</v>
      </c>
      <c r="H17" s="2" t="str">
        <f aca="false">INDEX(GeneRules[RBS],MATCH(Parts[[#This Row],[Enzyme]],GeneRules[Gene],0))</f>
        <v>pACYCRBS1</v>
      </c>
      <c r="I17" s="2" t="str">
        <f aca="false">INDEX(ClassRules[Terminator],MATCH(LEFT(Parts[[#This Row],[Promoter_Enzyme]],LEN(Parts[[#This Row],[Promoter_Enzyme]])-3),ClassRules[P_Class],0))</f>
        <v>T2</v>
      </c>
      <c r="J17" s="2" t="str">
        <f aca="false">INDEX(ScarRules[Scar],MATCH(Parts[[#This Row],[Promoter]],ScarRules[Promoter],0))</f>
        <v>B</v>
      </c>
      <c r="K17" s="2" t="str">
        <f aca="false">INDEX(ScarRules[Scar],MATCH(RIGHT(Parts[[#This Row],[PosCis_Part]],LEN(Parts[[#This Row],[PosCis_Part]])-LEN(Parts[[#This Row],[Promoter_Enzyme]])-1),ScarRules[Promoter],0))</f>
        <v>F</v>
      </c>
    </row>
    <row r="18" customFormat="false" ht="14" hidden="false" customHeight="false" outlineLevel="0" collapsed="false">
      <c r="A18" s="0" t="s">
        <v>105</v>
      </c>
      <c r="B18" s="0" t="s">
        <v>106</v>
      </c>
      <c r="C18" s="2" t="s">
        <v>102</v>
      </c>
      <c r="D18" s="2" t="str">
        <f aca="false">LEFT(Parts[[#This Row],[PosCis_Part]],FIND("_",Parts[[#This Row],[PosCis_Part]],8)-1)</f>
        <v>LuxB_RHa-36</v>
      </c>
      <c r="E18" s="2" t="str">
        <f aca="false">LEFT(Parts[[#This Row],[Promoter_Enzyme]],FIND("_",Parts[[#This Row],[Promoter_Enzyme]])-1)</f>
        <v>LuxB</v>
      </c>
      <c r="F18" s="2" t="str">
        <f aca="false">RIGHT(Parts[[#This Row],[Promoter_Enzyme]],LEN(Parts[[#This Row],[Promoter_Enzyme]])-LEN(Parts[[#This Row],[Promoter]])-1)</f>
        <v>RHa-36</v>
      </c>
      <c r="G18" s="2" t="str">
        <f aca="false">INDEX(ClassRules[Ribozyme],MATCH(LEFT(Parts[[#This Row],[Promoter_Enzyme]],LEN(Parts[[#This Row],[Promoter_Enzyme]])-3),ClassRules[P_Class],0))</f>
        <v>SarJ</v>
      </c>
      <c r="H18" s="2" t="str">
        <f aca="false">INDEX(GeneRules[RBS],MATCH(Parts[[#This Row],[Enzyme]],GeneRules[Gene],0))</f>
        <v>pACYCRBS1</v>
      </c>
      <c r="I18" s="2" t="str">
        <f aca="false">INDEX(ClassRules[Terminator],MATCH(LEFT(Parts[[#This Row],[Promoter_Enzyme]],LEN(Parts[[#This Row],[Promoter_Enzyme]])-3),ClassRules[P_Class],0))</f>
        <v>T2</v>
      </c>
      <c r="J18" s="2" t="str">
        <f aca="false">INDEX(ScarRules[Scar],MATCH(Parts[[#This Row],[Promoter]],ScarRules[Promoter],0))</f>
        <v>B</v>
      </c>
      <c r="K18" s="2" t="str">
        <f aca="false">INDEX(ScarRules[Scar],MATCH(RIGHT(Parts[[#This Row],[PosCis_Part]],LEN(Parts[[#This Row],[PosCis_Part]])-LEN(Parts[[#This Row],[Promoter_Enzyme]])-1),ScarRules[Promoter],0))</f>
        <v>D</v>
      </c>
    </row>
    <row r="19" customFormat="false" ht="14" hidden="false" customHeight="false" outlineLevel="0" collapsed="false">
      <c r="A19" s="0" t="s">
        <v>107</v>
      </c>
      <c r="B19" s="0" t="s">
        <v>108</v>
      </c>
      <c r="C19" s="2" t="s">
        <v>102</v>
      </c>
      <c r="D19" s="2" t="str">
        <f aca="false">LEFT(Parts[[#This Row],[PosCis_Part]],FIND("_",Parts[[#This Row],[PosCis_Part]],8)-1)</f>
        <v>LuxB_RHa-36</v>
      </c>
      <c r="E19" s="2" t="str">
        <f aca="false">LEFT(Parts[[#This Row],[Promoter_Enzyme]],FIND("_",Parts[[#This Row],[Promoter_Enzyme]])-1)</f>
        <v>LuxB</v>
      </c>
      <c r="F19" s="2" t="str">
        <f aca="false">RIGHT(Parts[[#This Row],[Promoter_Enzyme]],LEN(Parts[[#This Row],[Promoter_Enzyme]])-LEN(Parts[[#This Row],[Promoter]])-1)</f>
        <v>RHa-36</v>
      </c>
      <c r="G19" s="2" t="str">
        <f aca="false">INDEX(ClassRules[Ribozyme],MATCH(LEFT(Parts[[#This Row],[Promoter_Enzyme]],LEN(Parts[[#This Row],[Promoter_Enzyme]])-3),ClassRules[P_Class],0))</f>
        <v>SarJ</v>
      </c>
      <c r="H19" s="2" t="str">
        <f aca="false">INDEX(GeneRules[RBS],MATCH(Parts[[#This Row],[Enzyme]],GeneRules[Gene],0))</f>
        <v>pACYCRBS1</v>
      </c>
      <c r="I19" s="2" t="str">
        <f aca="false">INDEX(ClassRules[Terminator],MATCH(LEFT(Parts[[#This Row],[Promoter_Enzyme]],LEN(Parts[[#This Row],[Promoter_Enzyme]])-3),ClassRules[P_Class],0))</f>
        <v>T2</v>
      </c>
      <c r="J19" s="2" t="str">
        <f aca="false">INDEX(ScarRules[Scar],MATCH(Parts[[#This Row],[Promoter]],ScarRules[Promoter],0))</f>
        <v>B</v>
      </c>
      <c r="K19" s="2" t="str">
        <f aca="false">INDEX(ScarRules[Scar],MATCH(RIGHT(Parts[[#This Row],[PosCis_Part]],LEN(Parts[[#This Row],[PosCis_Part]])-LEN(Parts[[#This Row],[Promoter_Enzyme]])-1),ScarRules[Promoter],0))</f>
        <v>E</v>
      </c>
    </row>
    <row r="20" customFormat="false" ht="14" hidden="false" customHeight="false" outlineLevel="0" collapsed="false">
      <c r="A20" s="0" t="s">
        <v>109</v>
      </c>
      <c r="B20" s="0" t="s">
        <v>110</v>
      </c>
      <c r="C20" s="2" t="s">
        <v>111</v>
      </c>
      <c r="D20" s="2" t="str">
        <f aca="false">LEFT(Parts[[#This Row],[PosCis_Part]],FIND("_",Parts[[#This Row],[PosCis_Part]],8)-1)</f>
        <v>LuxB_RHa-51</v>
      </c>
      <c r="E20" s="2" t="str">
        <f aca="false">LEFT(Parts[[#This Row],[Promoter_Enzyme]],FIND("_",Parts[[#This Row],[Promoter_Enzyme]])-1)</f>
        <v>LuxB</v>
      </c>
      <c r="F20" s="2" t="str">
        <f aca="false">RIGHT(Parts[[#This Row],[Promoter_Enzyme]],LEN(Parts[[#This Row],[Promoter_Enzyme]])-LEN(Parts[[#This Row],[Promoter]])-1)</f>
        <v>RHa-51</v>
      </c>
      <c r="G20" s="2" t="str">
        <f aca="false">INDEX(ClassRules[Ribozyme],MATCH(LEFT(Parts[[#This Row],[Promoter_Enzyme]],LEN(Parts[[#This Row],[Promoter_Enzyme]])-3),ClassRules[P_Class],0))</f>
        <v>SarJ</v>
      </c>
      <c r="H20" s="2" t="str">
        <f aca="false">INDEX(GeneRules[RBS],MATCH(Parts[[#This Row],[Enzyme]],GeneRules[Gene],0))</f>
        <v>pACYCRBS1</v>
      </c>
      <c r="I20" s="2" t="str">
        <f aca="false">INDEX(ClassRules[Terminator],MATCH(LEFT(Parts[[#This Row],[Promoter_Enzyme]],LEN(Parts[[#This Row],[Promoter_Enzyme]])-3),ClassRules[P_Class],0))</f>
        <v>T2</v>
      </c>
      <c r="J20" s="2" t="str">
        <f aca="false">INDEX(ScarRules[Scar],MATCH(Parts[[#This Row],[Promoter]],ScarRules[Promoter],0))</f>
        <v>B</v>
      </c>
      <c r="K20" s="2" t="str">
        <f aca="false">INDEX(ScarRules[Scar],MATCH(RIGHT(Parts[[#This Row],[PosCis_Part]],LEN(Parts[[#This Row],[PosCis_Part]])-LEN(Parts[[#This Row],[Promoter_Enzyme]])-1),ScarRules[Promoter],0))</f>
        <v>C</v>
      </c>
    </row>
    <row r="21" customFormat="false" ht="14" hidden="false" customHeight="false" outlineLevel="0" collapsed="false">
      <c r="A21" s="0" t="s">
        <v>112</v>
      </c>
      <c r="B21" s="0" t="s">
        <v>113</v>
      </c>
      <c r="C21" s="2" t="s">
        <v>111</v>
      </c>
      <c r="D21" s="2" t="str">
        <f aca="false">LEFT(Parts[[#This Row],[PosCis_Part]],FIND("_",Parts[[#This Row],[PosCis_Part]],8)-1)</f>
        <v>LuxB_RHa-51</v>
      </c>
      <c r="E21" s="2" t="str">
        <f aca="false">LEFT(Parts[[#This Row],[Promoter_Enzyme]],FIND("_",Parts[[#This Row],[Promoter_Enzyme]])-1)</f>
        <v>LuxB</v>
      </c>
      <c r="F21" s="2" t="str">
        <f aca="false">RIGHT(Parts[[#This Row],[Promoter_Enzyme]],LEN(Parts[[#This Row],[Promoter_Enzyme]])-LEN(Parts[[#This Row],[Promoter]])-1)</f>
        <v>RHa-51</v>
      </c>
      <c r="G21" s="2" t="str">
        <f aca="false">INDEX(ClassRules[Ribozyme],MATCH(LEFT(Parts[[#This Row],[Promoter_Enzyme]],LEN(Parts[[#This Row],[Promoter_Enzyme]])-3),ClassRules[P_Class],0))</f>
        <v>SarJ</v>
      </c>
      <c r="H21" s="2" t="str">
        <f aca="false">INDEX(GeneRules[RBS],MATCH(Parts[[#This Row],[Enzyme]],GeneRules[Gene],0))</f>
        <v>pACYCRBS1</v>
      </c>
      <c r="I21" s="2" t="str">
        <f aca="false">INDEX(ClassRules[Terminator],MATCH(LEFT(Parts[[#This Row],[Promoter_Enzyme]],LEN(Parts[[#This Row],[Promoter_Enzyme]])-3),ClassRules[P_Class],0))</f>
        <v>T2</v>
      </c>
      <c r="J21" s="2" t="str">
        <f aca="false">INDEX(ScarRules[Scar],MATCH(Parts[[#This Row],[Promoter]],ScarRules[Promoter],0))</f>
        <v>B</v>
      </c>
      <c r="K21" s="2" t="str">
        <f aca="false">INDEX(ScarRules[Scar],MATCH(RIGHT(Parts[[#This Row],[PosCis_Part]],LEN(Parts[[#This Row],[PosCis_Part]])-LEN(Parts[[#This Row],[Promoter_Enzyme]])-1),ScarRules[Promoter],0))</f>
        <v>F</v>
      </c>
    </row>
    <row r="22" customFormat="false" ht="14" hidden="false" customHeight="false" outlineLevel="0" collapsed="false">
      <c r="A22" s="0" t="s">
        <v>114</v>
      </c>
      <c r="B22" s="0" t="s">
        <v>115</v>
      </c>
      <c r="C22" s="2" t="s">
        <v>111</v>
      </c>
      <c r="D22" s="2" t="str">
        <f aca="false">LEFT(Parts[[#This Row],[PosCis_Part]],FIND("_",Parts[[#This Row],[PosCis_Part]],8)-1)</f>
        <v>LuxB_RHa-51</v>
      </c>
      <c r="E22" s="2" t="str">
        <f aca="false">LEFT(Parts[[#This Row],[Promoter_Enzyme]],FIND("_",Parts[[#This Row],[Promoter_Enzyme]])-1)</f>
        <v>LuxB</v>
      </c>
      <c r="F22" s="2" t="str">
        <f aca="false">RIGHT(Parts[[#This Row],[Promoter_Enzyme]],LEN(Parts[[#This Row],[Promoter_Enzyme]])-LEN(Parts[[#This Row],[Promoter]])-1)</f>
        <v>RHa-51</v>
      </c>
      <c r="G22" s="2" t="str">
        <f aca="false">INDEX(ClassRules[Ribozyme],MATCH(LEFT(Parts[[#This Row],[Promoter_Enzyme]],LEN(Parts[[#This Row],[Promoter_Enzyme]])-3),ClassRules[P_Class],0))</f>
        <v>SarJ</v>
      </c>
      <c r="H22" s="2" t="str">
        <f aca="false">INDEX(GeneRules[RBS],MATCH(Parts[[#This Row],[Enzyme]],GeneRules[Gene],0))</f>
        <v>pACYCRBS1</v>
      </c>
      <c r="I22" s="2" t="str">
        <f aca="false">INDEX(ClassRules[Terminator],MATCH(LEFT(Parts[[#This Row],[Promoter_Enzyme]],LEN(Parts[[#This Row],[Promoter_Enzyme]])-3),ClassRules[P_Class],0))</f>
        <v>T2</v>
      </c>
      <c r="J22" s="2" t="str">
        <f aca="false">INDEX(ScarRules[Scar],MATCH(Parts[[#This Row],[Promoter]],ScarRules[Promoter],0))</f>
        <v>B</v>
      </c>
      <c r="K22" s="2" t="str">
        <f aca="false">INDEX(ScarRules[Scar],MATCH(RIGHT(Parts[[#This Row],[PosCis_Part]],LEN(Parts[[#This Row],[PosCis_Part]])-LEN(Parts[[#This Row],[Promoter_Enzyme]])-1),ScarRules[Promoter],0))</f>
        <v>D</v>
      </c>
    </row>
    <row r="23" customFormat="false" ht="14" hidden="false" customHeight="false" outlineLevel="0" collapsed="false">
      <c r="A23" s="0" t="s">
        <v>116</v>
      </c>
      <c r="B23" s="0" t="s">
        <v>117</v>
      </c>
      <c r="C23" s="2" t="s">
        <v>111</v>
      </c>
      <c r="D23" s="2" t="str">
        <f aca="false">LEFT(Parts[[#This Row],[PosCis_Part]],FIND("_",Parts[[#This Row],[PosCis_Part]],8)-1)</f>
        <v>LuxB_RHa-51</v>
      </c>
      <c r="E23" s="2" t="str">
        <f aca="false">LEFT(Parts[[#This Row],[Promoter_Enzyme]],FIND("_",Parts[[#This Row],[Promoter_Enzyme]])-1)</f>
        <v>LuxB</v>
      </c>
      <c r="F23" s="2" t="str">
        <f aca="false">RIGHT(Parts[[#This Row],[Promoter_Enzyme]],LEN(Parts[[#This Row],[Promoter_Enzyme]])-LEN(Parts[[#This Row],[Promoter]])-1)</f>
        <v>RHa-51</v>
      </c>
      <c r="G23" s="2" t="str">
        <f aca="false">INDEX(ClassRules[Ribozyme],MATCH(LEFT(Parts[[#This Row],[Promoter_Enzyme]],LEN(Parts[[#This Row],[Promoter_Enzyme]])-3),ClassRules[P_Class],0))</f>
        <v>SarJ</v>
      </c>
      <c r="H23" s="2" t="str">
        <f aca="false">INDEX(GeneRules[RBS],MATCH(Parts[[#This Row],[Enzyme]],GeneRules[Gene],0))</f>
        <v>pACYCRBS1</v>
      </c>
      <c r="I23" s="2" t="str">
        <f aca="false">INDEX(ClassRules[Terminator],MATCH(LEFT(Parts[[#This Row],[Promoter_Enzyme]],LEN(Parts[[#This Row],[Promoter_Enzyme]])-3),ClassRules[P_Class],0))</f>
        <v>T2</v>
      </c>
      <c r="J23" s="2" t="str">
        <f aca="false">INDEX(ScarRules[Scar],MATCH(Parts[[#This Row],[Promoter]],ScarRules[Promoter],0))</f>
        <v>B</v>
      </c>
      <c r="K23" s="2" t="str">
        <f aca="false">INDEX(ScarRules[Scar],MATCH(RIGHT(Parts[[#This Row],[PosCis_Part]],LEN(Parts[[#This Row],[PosCis_Part]])-LEN(Parts[[#This Row],[Promoter_Enzyme]])-1),ScarRules[Promoter],0))</f>
        <v>E</v>
      </c>
    </row>
    <row r="24" customFormat="false" ht="14" hidden="false" customHeight="false" outlineLevel="0" collapsed="false">
      <c r="A24" s="0" t="s">
        <v>118</v>
      </c>
      <c r="B24" s="0" t="s">
        <v>119</v>
      </c>
      <c r="C24" s="2" t="s">
        <v>120</v>
      </c>
      <c r="D24" s="2" t="str">
        <f aca="false">LEFT(Parts[[#This Row],[PosCis_Part]],FIND("_",Parts[[#This Row],[PosCis_Part]],8)-1)</f>
        <v>PhlF_AAF-18</v>
      </c>
      <c r="E24" s="2" t="str">
        <f aca="false">LEFT(Parts[[#This Row],[Promoter_Enzyme]],FIND("_",Parts[[#This Row],[Promoter_Enzyme]])-1)</f>
        <v>PhlF</v>
      </c>
      <c r="F24" s="2" t="str">
        <f aca="false">RIGHT(Parts[[#This Row],[Promoter_Enzyme]],LEN(Parts[[#This Row],[Promoter_Enzyme]])-LEN(Parts[[#This Row],[Promoter]])-1)</f>
        <v>AAF-18</v>
      </c>
      <c r="G24" s="2" t="str">
        <f aca="false">INDEX(ClassRules[Ribozyme],MATCH(LEFT(Parts[[#This Row],[Promoter_Enzyme]],LEN(Parts[[#This Row],[Promoter_Enzyme]])-3),ClassRules[P_Class],0))</f>
        <v>VtmoJ</v>
      </c>
      <c r="H24" s="2" t="str">
        <f aca="false">INDEX(GeneRules[RBS],MATCH(Parts[[#This Row],[Enzyme]],GeneRules[Gene],0))</f>
        <v>pACYCRBS1</v>
      </c>
      <c r="I24" s="2" t="str">
        <f aca="false">INDEX(ClassRules[Terminator],MATCH(LEFT(Parts[[#This Row],[Promoter_Enzyme]],LEN(Parts[[#This Row],[Promoter_Enzyme]])-3),ClassRules[P_Class],0))</f>
        <v>T8</v>
      </c>
      <c r="J24" s="2" t="str">
        <f aca="false">INDEX(ScarRules[Scar],MATCH(Parts[[#This Row],[Promoter]],ScarRules[Promoter],0))</f>
        <v>A</v>
      </c>
      <c r="K24" s="2" t="str">
        <f aca="false">INDEX(ScarRules[Scar],MATCH(RIGHT(Parts[[#This Row],[PosCis_Part]],LEN(Parts[[#This Row],[PosCis_Part]])-LEN(Parts[[#This Row],[Promoter_Enzyme]])-1),ScarRules[Promoter],0))</f>
        <v>C</v>
      </c>
    </row>
    <row r="25" customFormat="false" ht="14" hidden="false" customHeight="false" outlineLevel="0" collapsed="false">
      <c r="A25" s="0" t="s">
        <v>121</v>
      </c>
      <c r="B25" s="0" t="s">
        <v>122</v>
      </c>
      <c r="C25" s="2" t="s">
        <v>120</v>
      </c>
      <c r="D25" s="2" t="str">
        <f aca="false">LEFT(Parts[[#This Row],[PosCis_Part]],FIND("_",Parts[[#This Row],[PosCis_Part]],8)-1)</f>
        <v>PhlF_AAF-18</v>
      </c>
      <c r="E25" s="2" t="str">
        <f aca="false">LEFT(Parts[[#This Row],[Promoter_Enzyme]],FIND("_",Parts[[#This Row],[Promoter_Enzyme]])-1)</f>
        <v>PhlF</v>
      </c>
      <c r="F25" s="2" t="str">
        <f aca="false">RIGHT(Parts[[#This Row],[Promoter_Enzyme]],LEN(Parts[[#This Row],[Promoter_Enzyme]])-LEN(Parts[[#This Row],[Promoter]])-1)</f>
        <v>AAF-18</v>
      </c>
      <c r="G25" s="2" t="str">
        <f aca="false">INDEX(ClassRules[Ribozyme],MATCH(LEFT(Parts[[#This Row],[Promoter_Enzyme]],LEN(Parts[[#This Row],[Promoter_Enzyme]])-3),ClassRules[P_Class],0))</f>
        <v>VtmoJ</v>
      </c>
      <c r="H25" s="2" t="str">
        <f aca="false">INDEX(GeneRules[RBS],MATCH(Parts[[#This Row],[Enzyme]],GeneRules[Gene],0))</f>
        <v>pACYCRBS1</v>
      </c>
      <c r="I25" s="2" t="str">
        <f aca="false">INDEX(ClassRules[Terminator],MATCH(LEFT(Parts[[#This Row],[Promoter_Enzyme]],LEN(Parts[[#This Row],[Promoter_Enzyme]])-3),ClassRules[P_Class],0))</f>
        <v>T8</v>
      </c>
      <c r="J25" s="2" t="str">
        <f aca="false">INDEX(ScarRules[Scar],MATCH(Parts[[#This Row],[Promoter]],ScarRules[Promoter],0))</f>
        <v>A</v>
      </c>
      <c r="K25" s="2" t="str">
        <f aca="false">INDEX(ScarRules[Scar],MATCH(RIGHT(Parts[[#This Row],[PosCis_Part]],LEN(Parts[[#This Row],[PosCis_Part]])-LEN(Parts[[#This Row],[Promoter_Enzyme]])-1),ScarRules[Promoter],0))</f>
        <v>B</v>
      </c>
    </row>
    <row r="26" customFormat="false" ht="14" hidden="false" customHeight="false" outlineLevel="0" collapsed="false">
      <c r="A26" s="0" t="s">
        <v>123</v>
      </c>
      <c r="B26" s="0" t="s">
        <v>124</v>
      </c>
      <c r="C26" s="2" t="s">
        <v>120</v>
      </c>
      <c r="D26" s="2" t="str">
        <f aca="false">LEFT(Parts[[#This Row],[PosCis_Part]],FIND("_",Parts[[#This Row],[PosCis_Part]],8)-1)</f>
        <v>PhlF_AAF-18</v>
      </c>
      <c r="E26" s="2" t="str">
        <f aca="false">LEFT(Parts[[#This Row],[Promoter_Enzyme]],FIND("_",Parts[[#This Row],[Promoter_Enzyme]])-1)</f>
        <v>PhlF</v>
      </c>
      <c r="F26" s="2" t="str">
        <f aca="false">RIGHT(Parts[[#This Row],[Promoter_Enzyme]],LEN(Parts[[#This Row],[Promoter_Enzyme]])-LEN(Parts[[#This Row],[Promoter]])-1)</f>
        <v>AAF-18</v>
      </c>
      <c r="G26" s="2" t="str">
        <f aca="false">INDEX(ClassRules[Ribozyme],MATCH(LEFT(Parts[[#This Row],[Promoter_Enzyme]],LEN(Parts[[#This Row],[Promoter_Enzyme]])-3),ClassRules[P_Class],0))</f>
        <v>VtmoJ</v>
      </c>
      <c r="H26" s="2" t="str">
        <f aca="false">INDEX(GeneRules[RBS],MATCH(Parts[[#This Row],[Enzyme]],GeneRules[Gene],0))</f>
        <v>pACYCRBS1</v>
      </c>
      <c r="I26" s="2" t="str">
        <f aca="false">INDEX(ClassRules[Terminator],MATCH(LEFT(Parts[[#This Row],[Promoter_Enzyme]],LEN(Parts[[#This Row],[Promoter_Enzyme]])-3),ClassRules[P_Class],0))</f>
        <v>T8</v>
      </c>
      <c r="J26" s="2" t="str">
        <f aca="false">INDEX(ScarRules[Scar],MATCH(Parts[[#This Row],[Promoter]],ScarRules[Promoter],0))</f>
        <v>A</v>
      </c>
      <c r="K26" s="2" t="str">
        <f aca="false">INDEX(ScarRules[Scar],MATCH(RIGHT(Parts[[#This Row],[PosCis_Part]],LEN(Parts[[#This Row],[PosCis_Part]])-LEN(Parts[[#This Row],[Promoter_Enzyme]])-1),ScarRules[Promoter],0))</f>
        <v>D</v>
      </c>
    </row>
    <row r="27" customFormat="false" ht="14" hidden="false" customHeight="false" outlineLevel="0" collapsed="false">
      <c r="A27" s="0" t="s">
        <v>125</v>
      </c>
      <c r="B27" s="0" t="s">
        <v>126</v>
      </c>
      <c r="C27" s="2" t="s">
        <v>127</v>
      </c>
      <c r="D27" s="2" t="str">
        <f aca="false">LEFT(Parts[[#This Row],[PosCis_Part]],FIND("_",Parts[[#This Row],[PosCis_Part]],8)-1)</f>
        <v>PhlF_AAF-20</v>
      </c>
      <c r="E27" s="2" t="str">
        <f aca="false">LEFT(Parts[[#This Row],[Promoter_Enzyme]],FIND("_",Parts[[#This Row],[Promoter_Enzyme]])-1)</f>
        <v>PhlF</v>
      </c>
      <c r="F27" s="2" t="str">
        <f aca="false">RIGHT(Parts[[#This Row],[Promoter_Enzyme]],LEN(Parts[[#This Row],[Promoter_Enzyme]])-LEN(Parts[[#This Row],[Promoter]])-1)</f>
        <v>AAF-20</v>
      </c>
      <c r="G27" s="2" t="str">
        <f aca="false">INDEX(ClassRules[Ribozyme],MATCH(LEFT(Parts[[#This Row],[Promoter_Enzyme]],LEN(Parts[[#This Row],[Promoter_Enzyme]])-3),ClassRules[P_Class],0))</f>
        <v>VtmoJ</v>
      </c>
      <c r="H27" s="2" t="str">
        <f aca="false">INDEX(GeneRules[RBS],MATCH(Parts[[#This Row],[Enzyme]],GeneRules[Gene],0))</f>
        <v>pACYCRBS1</v>
      </c>
      <c r="I27" s="2" t="str">
        <f aca="false">INDEX(ClassRules[Terminator],MATCH(LEFT(Parts[[#This Row],[Promoter_Enzyme]],LEN(Parts[[#This Row],[Promoter_Enzyme]])-3),ClassRules[P_Class],0))</f>
        <v>T8</v>
      </c>
      <c r="J27" s="2" t="str">
        <f aca="false">INDEX(ScarRules[Scar],MATCH(Parts[[#This Row],[Promoter]],ScarRules[Promoter],0))</f>
        <v>A</v>
      </c>
      <c r="K27" s="2" t="str">
        <f aca="false">INDEX(ScarRules[Scar],MATCH(RIGHT(Parts[[#This Row],[PosCis_Part]],LEN(Parts[[#This Row],[PosCis_Part]])-LEN(Parts[[#This Row],[Promoter_Enzyme]])-1),ScarRules[Promoter],0))</f>
        <v>C</v>
      </c>
    </row>
    <row r="28" customFormat="false" ht="14" hidden="false" customHeight="false" outlineLevel="0" collapsed="false">
      <c r="A28" s="0" t="s">
        <v>128</v>
      </c>
      <c r="B28" s="0" t="s">
        <v>129</v>
      </c>
      <c r="C28" s="2" t="s">
        <v>127</v>
      </c>
      <c r="D28" s="2" t="str">
        <f aca="false">LEFT(Parts[[#This Row],[PosCis_Part]],FIND("_",Parts[[#This Row],[PosCis_Part]],8)-1)</f>
        <v>PhlF_AAF-20</v>
      </c>
      <c r="E28" s="2" t="str">
        <f aca="false">LEFT(Parts[[#This Row],[Promoter_Enzyme]],FIND("_",Parts[[#This Row],[Promoter_Enzyme]])-1)</f>
        <v>PhlF</v>
      </c>
      <c r="F28" s="2" t="str">
        <f aca="false">RIGHT(Parts[[#This Row],[Promoter_Enzyme]],LEN(Parts[[#This Row],[Promoter_Enzyme]])-LEN(Parts[[#This Row],[Promoter]])-1)</f>
        <v>AAF-20</v>
      </c>
      <c r="G28" s="2" t="str">
        <f aca="false">INDEX(ClassRules[Ribozyme],MATCH(LEFT(Parts[[#This Row],[Promoter_Enzyme]],LEN(Parts[[#This Row],[Promoter_Enzyme]])-3),ClassRules[P_Class],0))</f>
        <v>VtmoJ</v>
      </c>
      <c r="H28" s="2" t="str">
        <f aca="false">INDEX(GeneRules[RBS],MATCH(Parts[[#This Row],[Enzyme]],GeneRules[Gene],0))</f>
        <v>pACYCRBS1</v>
      </c>
      <c r="I28" s="2" t="str">
        <f aca="false">INDEX(ClassRules[Terminator],MATCH(LEFT(Parts[[#This Row],[Promoter_Enzyme]],LEN(Parts[[#This Row],[Promoter_Enzyme]])-3),ClassRules[P_Class],0))</f>
        <v>T8</v>
      </c>
      <c r="J28" s="2" t="str">
        <f aca="false">INDEX(ScarRules[Scar],MATCH(Parts[[#This Row],[Promoter]],ScarRules[Promoter],0))</f>
        <v>A</v>
      </c>
      <c r="K28" s="2" t="str">
        <f aca="false">INDEX(ScarRules[Scar],MATCH(RIGHT(Parts[[#This Row],[PosCis_Part]],LEN(Parts[[#This Row],[PosCis_Part]])-LEN(Parts[[#This Row],[Promoter_Enzyme]])-1),ScarRules[Promoter],0))</f>
        <v>B</v>
      </c>
    </row>
    <row r="29" customFormat="false" ht="14" hidden="false" customHeight="false" outlineLevel="0" collapsed="false">
      <c r="A29" s="0" t="s">
        <v>130</v>
      </c>
      <c r="B29" s="0" t="s">
        <v>131</v>
      </c>
      <c r="C29" s="2" t="s">
        <v>127</v>
      </c>
      <c r="D29" s="2" t="str">
        <f aca="false">LEFT(Parts[[#This Row],[PosCis_Part]],FIND("_",Parts[[#This Row],[PosCis_Part]],8)-1)</f>
        <v>PhlF_AAF-20</v>
      </c>
      <c r="E29" s="2" t="str">
        <f aca="false">LEFT(Parts[[#This Row],[Promoter_Enzyme]],FIND("_",Parts[[#This Row],[Promoter_Enzyme]])-1)</f>
        <v>PhlF</v>
      </c>
      <c r="F29" s="2" t="str">
        <f aca="false">RIGHT(Parts[[#This Row],[Promoter_Enzyme]],LEN(Parts[[#This Row],[Promoter_Enzyme]])-LEN(Parts[[#This Row],[Promoter]])-1)</f>
        <v>AAF-20</v>
      </c>
      <c r="G29" s="2" t="str">
        <f aca="false">INDEX(ClassRules[Ribozyme],MATCH(LEFT(Parts[[#This Row],[Promoter_Enzyme]],LEN(Parts[[#This Row],[Promoter_Enzyme]])-3),ClassRules[P_Class],0))</f>
        <v>VtmoJ</v>
      </c>
      <c r="H29" s="2" t="str">
        <f aca="false">INDEX(GeneRules[RBS],MATCH(Parts[[#This Row],[Enzyme]],GeneRules[Gene],0))</f>
        <v>pACYCRBS1</v>
      </c>
      <c r="I29" s="2" t="str">
        <f aca="false">INDEX(ClassRules[Terminator],MATCH(LEFT(Parts[[#This Row],[Promoter_Enzyme]],LEN(Parts[[#This Row],[Promoter_Enzyme]])-3),ClassRules[P_Class],0))</f>
        <v>T8</v>
      </c>
      <c r="J29" s="2" t="str">
        <f aca="false">INDEX(ScarRules[Scar],MATCH(Parts[[#This Row],[Promoter]],ScarRules[Promoter],0))</f>
        <v>A</v>
      </c>
      <c r="K29" s="2" t="str">
        <f aca="false">INDEX(ScarRules[Scar],MATCH(RIGHT(Parts[[#This Row],[PosCis_Part]],LEN(Parts[[#This Row],[PosCis_Part]])-LEN(Parts[[#This Row],[Promoter_Enzyme]])-1),ScarRules[Promoter],0))</f>
        <v>D</v>
      </c>
    </row>
    <row r="30" customFormat="false" ht="14" hidden="false" customHeight="false" outlineLevel="0" collapsed="false">
      <c r="A30" s="0" t="s">
        <v>132</v>
      </c>
      <c r="B30" s="0" t="s">
        <v>133</v>
      </c>
      <c r="C30" s="2" t="s">
        <v>134</v>
      </c>
      <c r="D30" s="2" t="str">
        <f aca="false">LEFT(Parts[[#This Row],[PosCis_Part]],FIND("_",Parts[[#This Row],[PosCis_Part]],8)-1)</f>
        <v>PhlF_AAF-27</v>
      </c>
      <c r="E30" s="2" t="str">
        <f aca="false">LEFT(Parts[[#This Row],[Promoter_Enzyme]],FIND("_",Parts[[#This Row],[Promoter_Enzyme]])-1)</f>
        <v>PhlF</v>
      </c>
      <c r="F30" s="2" t="str">
        <f aca="false">RIGHT(Parts[[#This Row],[Promoter_Enzyme]],LEN(Parts[[#This Row],[Promoter_Enzyme]])-LEN(Parts[[#This Row],[Promoter]])-1)</f>
        <v>AAF-27</v>
      </c>
      <c r="G30" s="2" t="str">
        <f aca="false">INDEX(ClassRules[Ribozyme],MATCH(LEFT(Parts[[#This Row],[Promoter_Enzyme]],LEN(Parts[[#This Row],[Promoter_Enzyme]])-3),ClassRules[P_Class],0))</f>
        <v>VtmoJ</v>
      </c>
      <c r="H30" s="2" t="str">
        <f aca="false">INDEX(GeneRules[RBS],MATCH(Parts[[#This Row],[Enzyme]],GeneRules[Gene],0))</f>
        <v>pACYCRBS1</v>
      </c>
      <c r="I30" s="2" t="str">
        <f aca="false">INDEX(ClassRules[Terminator],MATCH(LEFT(Parts[[#This Row],[Promoter_Enzyme]],LEN(Parts[[#This Row],[Promoter_Enzyme]])-3),ClassRules[P_Class],0))</f>
        <v>T8</v>
      </c>
      <c r="J30" s="2" t="str">
        <f aca="false">INDEX(ScarRules[Scar],MATCH(Parts[[#This Row],[Promoter]],ScarRules[Promoter],0))</f>
        <v>A</v>
      </c>
      <c r="K30" s="2" t="str">
        <f aca="false">INDEX(ScarRules[Scar],MATCH(RIGHT(Parts[[#This Row],[PosCis_Part]],LEN(Parts[[#This Row],[PosCis_Part]])-LEN(Parts[[#This Row],[Promoter_Enzyme]])-1),ScarRules[Promoter],0))</f>
        <v>C</v>
      </c>
    </row>
    <row r="31" customFormat="false" ht="14" hidden="false" customHeight="false" outlineLevel="0" collapsed="false">
      <c r="A31" s="0" t="s">
        <v>135</v>
      </c>
      <c r="B31" s="0" t="s">
        <v>136</v>
      </c>
      <c r="C31" s="2" t="s">
        <v>134</v>
      </c>
      <c r="D31" s="2" t="str">
        <f aca="false">LEFT(Parts[[#This Row],[PosCis_Part]],FIND("_",Parts[[#This Row],[PosCis_Part]],8)-1)</f>
        <v>PhlF_AAF-27</v>
      </c>
      <c r="E31" s="2" t="str">
        <f aca="false">LEFT(Parts[[#This Row],[Promoter_Enzyme]],FIND("_",Parts[[#This Row],[Promoter_Enzyme]])-1)</f>
        <v>PhlF</v>
      </c>
      <c r="F31" s="2" t="str">
        <f aca="false">RIGHT(Parts[[#This Row],[Promoter_Enzyme]],LEN(Parts[[#This Row],[Promoter_Enzyme]])-LEN(Parts[[#This Row],[Promoter]])-1)</f>
        <v>AAF-27</v>
      </c>
      <c r="G31" s="2" t="str">
        <f aca="false">INDEX(ClassRules[Ribozyme],MATCH(LEFT(Parts[[#This Row],[Promoter_Enzyme]],LEN(Parts[[#This Row],[Promoter_Enzyme]])-3),ClassRules[P_Class],0))</f>
        <v>VtmoJ</v>
      </c>
      <c r="H31" s="2" t="str">
        <f aca="false">INDEX(GeneRules[RBS],MATCH(Parts[[#This Row],[Enzyme]],GeneRules[Gene],0))</f>
        <v>pACYCRBS1</v>
      </c>
      <c r="I31" s="2" t="str">
        <f aca="false">INDEX(ClassRules[Terminator],MATCH(LEFT(Parts[[#This Row],[Promoter_Enzyme]],LEN(Parts[[#This Row],[Promoter_Enzyme]])-3),ClassRules[P_Class],0))</f>
        <v>T8</v>
      </c>
      <c r="J31" s="2" t="str">
        <f aca="false">INDEX(ScarRules[Scar],MATCH(Parts[[#This Row],[Promoter]],ScarRules[Promoter],0))</f>
        <v>A</v>
      </c>
      <c r="K31" s="2" t="str">
        <f aca="false">INDEX(ScarRules[Scar],MATCH(RIGHT(Parts[[#This Row],[PosCis_Part]],LEN(Parts[[#This Row],[PosCis_Part]])-LEN(Parts[[#This Row],[Promoter_Enzyme]])-1),ScarRules[Promoter],0))</f>
        <v>B</v>
      </c>
    </row>
    <row r="32" customFormat="false" ht="14" hidden="false" customHeight="false" outlineLevel="0" collapsed="false">
      <c r="A32" s="0" t="s">
        <v>137</v>
      </c>
      <c r="B32" s="0" t="s">
        <v>138</v>
      </c>
      <c r="C32" s="2" t="s">
        <v>134</v>
      </c>
      <c r="D32" s="2" t="str">
        <f aca="false">LEFT(Parts[[#This Row],[PosCis_Part]],FIND("_",Parts[[#This Row],[PosCis_Part]],8)-1)</f>
        <v>PhlF_AAF-27</v>
      </c>
      <c r="E32" s="2" t="str">
        <f aca="false">LEFT(Parts[[#This Row],[Promoter_Enzyme]],FIND("_",Parts[[#This Row],[Promoter_Enzyme]])-1)</f>
        <v>PhlF</v>
      </c>
      <c r="F32" s="2" t="str">
        <f aca="false">RIGHT(Parts[[#This Row],[Promoter_Enzyme]],LEN(Parts[[#This Row],[Promoter_Enzyme]])-LEN(Parts[[#This Row],[Promoter]])-1)</f>
        <v>AAF-27</v>
      </c>
      <c r="G32" s="2" t="str">
        <f aca="false">INDEX(ClassRules[Ribozyme],MATCH(LEFT(Parts[[#This Row],[Promoter_Enzyme]],LEN(Parts[[#This Row],[Promoter_Enzyme]])-3),ClassRules[P_Class],0))</f>
        <v>VtmoJ</v>
      </c>
      <c r="H32" s="2" t="str">
        <f aca="false">INDEX(GeneRules[RBS],MATCH(Parts[[#This Row],[Enzyme]],GeneRules[Gene],0))</f>
        <v>pACYCRBS1</v>
      </c>
      <c r="I32" s="2" t="str">
        <f aca="false">INDEX(ClassRules[Terminator],MATCH(LEFT(Parts[[#This Row],[Promoter_Enzyme]],LEN(Parts[[#This Row],[Promoter_Enzyme]])-3),ClassRules[P_Class],0))</f>
        <v>T8</v>
      </c>
      <c r="J32" s="2" t="str">
        <f aca="false">INDEX(ScarRules[Scar],MATCH(Parts[[#This Row],[Promoter]],ScarRules[Promoter],0))</f>
        <v>A</v>
      </c>
      <c r="K32" s="2" t="str">
        <f aca="false">INDEX(ScarRules[Scar],MATCH(RIGHT(Parts[[#This Row],[PosCis_Part]],LEN(Parts[[#This Row],[PosCis_Part]])-LEN(Parts[[#This Row],[Promoter_Enzyme]])-1),ScarRules[Promoter],0))</f>
        <v>D</v>
      </c>
    </row>
    <row r="33" customFormat="false" ht="14" hidden="false" customHeight="false" outlineLevel="0" collapsed="false">
      <c r="A33" s="0" t="s">
        <v>139</v>
      </c>
      <c r="B33" s="0" t="s">
        <v>140</v>
      </c>
      <c r="C33" s="2" t="s">
        <v>141</v>
      </c>
      <c r="D33" s="2" t="str">
        <f aca="false">LEFT(Parts[[#This Row],[PosCis_Part]],FIND("_",Parts[[#This Row],[PosCis_Part]],8)-1)</f>
        <v>PhlF_DC-01</v>
      </c>
      <c r="E33" s="2" t="str">
        <f aca="false">LEFT(Parts[[#This Row],[Promoter_Enzyme]],FIND("_",Parts[[#This Row],[Promoter_Enzyme]])-1)</f>
        <v>PhlF</v>
      </c>
      <c r="F33" s="2" t="str">
        <f aca="false">RIGHT(Parts[[#This Row],[Promoter_Enzyme]],LEN(Parts[[#This Row],[Promoter_Enzyme]])-LEN(Parts[[#This Row],[Promoter]])-1)</f>
        <v>DC-01</v>
      </c>
      <c r="G33" s="2" t="str">
        <f aca="false">INDEX(ClassRules[Ribozyme],MATCH(LEFT(Parts[[#This Row],[Promoter_Enzyme]],LEN(Parts[[#This Row],[Promoter_Enzyme]])-3),ClassRules[P_Class],0))</f>
        <v>VtmoJ</v>
      </c>
      <c r="H33" s="2" t="str">
        <f aca="false">INDEX(GeneRules[RBS],MATCH(Parts[[#This Row],[Enzyme]],GeneRules[Gene],0))</f>
        <v>pACYCRBS1</v>
      </c>
      <c r="I33" s="2" t="str">
        <f aca="false">INDEX(ClassRules[Terminator],MATCH(LEFT(Parts[[#This Row],[Promoter_Enzyme]],LEN(Parts[[#This Row],[Promoter_Enzyme]])-3),ClassRules[P_Class],0))</f>
        <v>T3</v>
      </c>
      <c r="J33" s="2" t="str">
        <f aca="false">INDEX(ScarRules[Scar],MATCH(Parts[[#This Row],[Promoter]],ScarRules[Promoter],0))</f>
        <v>A</v>
      </c>
      <c r="K33" s="2" t="str">
        <f aca="false">INDEX(ScarRules[Scar],MATCH(RIGHT(Parts[[#This Row],[PosCis_Part]],LEN(Parts[[#This Row],[PosCis_Part]])-LEN(Parts[[#This Row],[Promoter_Enzyme]])-1),ScarRules[Promoter],0))</f>
        <v>C</v>
      </c>
    </row>
    <row r="34" customFormat="false" ht="14" hidden="false" customHeight="false" outlineLevel="0" collapsed="false">
      <c r="A34" s="0" t="s">
        <v>142</v>
      </c>
      <c r="B34" s="0" t="s">
        <v>143</v>
      </c>
      <c r="C34" s="2" t="s">
        <v>141</v>
      </c>
      <c r="D34" s="2" t="str">
        <f aca="false">LEFT(Parts[[#This Row],[PosCis_Part]],FIND("_",Parts[[#This Row],[PosCis_Part]],8)-1)</f>
        <v>PhlF_DC-01</v>
      </c>
      <c r="E34" s="2" t="str">
        <f aca="false">LEFT(Parts[[#This Row],[Promoter_Enzyme]],FIND("_",Parts[[#This Row],[Promoter_Enzyme]])-1)</f>
        <v>PhlF</v>
      </c>
      <c r="F34" s="2" t="str">
        <f aca="false">RIGHT(Parts[[#This Row],[Promoter_Enzyme]],LEN(Parts[[#This Row],[Promoter_Enzyme]])-LEN(Parts[[#This Row],[Promoter]])-1)</f>
        <v>DC-01</v>
      </c>
      <c r="G34" s="2" t="str">
        <f aca="false">INDEX(ClassRules[Ribozyme],MATCH(LEFT(Parts[[#This Row],[Promoter_Enzyme]],LEN(Parts[[#This Row],[Promoter_Enzyme]])-3),ClassRules[P_Class],0))</f>
        <v>VtmoJ</v>
      </c>
      <c r="H34" s="2" t="str">
        <f aca="false">INDEX(GeneRules[RBS],MATCH(Parts[[#This Row],[Enzyme]],GeneRules[Gene],0))</f>
        <v>pACYCRBS1</v>
      </c>
      <c r="I34" s="2" t="str">
        <f aca="false">INDEX(ClassRules[Terminator],MATCH(LEFT(Parts[[#This Row],[Promoter_Enzyme]],LEN(Parts[[#This Row],[Promoter_Enzyme]])-3),ClassRules[P_Class],0))</f>
        <v>T3</v>
      </c>
      <c r="J34" s="2" t="str">
        <f aca="false">INDEX(ScarRules[Scar],MATCH(Parts[[#This Row],[Promoter]],ScarRules[Promoter],0))</f>
        <v>A</v>
      </c>
      <c r="K34" s="2" t="str">
        <f aca="false">INDEX(ScarRules[Scar],MATCH(RIGHT(Parts[[#This Row],[PosCis_Part]],LEN(Parts[[#This Row],[PosCis_Part]])-LEN(Parts[[#This Row],[Promoter_Enzyme]])-1),ScarRules[Promoter],0))</f>
        <v>B</v>
      </c>
    </row>
    <row r="35" customFormat="false" ht="14" hidden="false" customHeight="false" outlineLevel="0" collapsed="false">
      <c r="A35" s="0" t="s">
        <v>144</v>
      </c>
      <c r="B35" s="0" t="s">
        <v>145</v>
      </c>
      <c r="C35" s="2" t="s">
        <v>141</v>
      </c>
      <c r="D35" s="2" t="str">
        <f aca="false">LEFT(Parts[[#This Row],[PosCis_Part]],FIND("_",Parts[[#This Row],[PosCis_Part]],8)-1)</f>
        <v>PhlF_DC-01</v>
      </c>
      <c r="E35" s="2" t="str">
        <f aca="false">LEFT(Parts[[#This Row],[Promoter_Enzyme]],FIND("_",Parts[[#This Row],[Promoter_Enzyme]])-1)</f>
        <v>PhlF</v>
      </c>
      <c r="F35" s="2" t="str">
        <f aca="false">RIGHT(Parts[[#This Row],[Promoter_Enzyme]],LEN(Parts[[#This Row],[Promoter_Enzyme]])-LEN(Parts[[#This Row],[Promoter]])-1)</f>
        <v>DC-01</v>
      </c>
      <c r="G35" s="2" t="str">
        <f aca="false">INDEX(ClassRules[Ribozyme],MATCH(LEFT(Parts[[#This Row],[Promoter_Enzyme]],LEN(Parts[[#This Row],[Promoter_Enzyme]])-3),ClassRules[P_Class],0))</f>
        <v>VtmoJ</v>
      </c>
      <c r="H35" s="2" t="str">
        <f aca="false">INDEX(GeneRules[RBS],MATCH(Parts[[#This Row],[Enzyme]],GeneRules[Gene],0))</f>
        <v>pACYCRBS1</v>
      </c>
      <c r="I35" s="2" t="str">
        <f aca="false">INDEX(ClassRules[Terminator],MATCH(LEFT(Parts[[#This Row],[Promoter_Enzyme]],LEN(Parts[[#This Row],[Promoter_Enzyme]])-3),ClassRules[P_Class],0))</f>
        <v>T3</v>
      </c>
      <c r="J35" s="2" t="str">
        <f aca="false">INDEX(ScarRules[Scar],MATCH(Parts[[#This Row],[Promoter]],ScarRules[Promoter],0))</f>
        <v>A</v>
      </c>
      <c r="K35" s="2" t="str">
        <f aca="false">INDEX(ScarRules[Scar],MATCH(RIGHT(Parts[[#This Row],[PosCis_Part]],LEN(Parts[[#This Row],[PosCis_Part]])-LEN(Parts[[#This Row],[Promoter_Enzyme]])-1),ScarRules[Promoter],0))</f>
        <v>D</v>
      </c>
    </row>
    <row r="36" customFormat="false" ht="14" hidden="false" customHeight="false" outlineLevel="0" collapsed="false">
      <c r="A36" s="0" t="s">
        <v>146</v>
      </c>
      <c r="B36" s="0" t="s">
        <v>147</v>
      </c>
      <c r="C36" s="2" t="s">
        <v>148</v>
      </c>
      <c r="D36" s="2" t="str">
        <f aca="false">LEFT(Parts[[#This Row],[PosCis_Part]],FIND("_",Parts[[#This Row],[PosCis_Part]],8)-1)</f>
        <v>PhlF_DC-02</v>
      </c>
      <c r="E36" s="2" t="str">
        <f aca="false">LEFT(Parts[[#This Row],[Promoter_Enzyme]],FIND("_",Parts[[#This Row],[Promoter_Enzyme]])-1)</f>
        <v>PhlF</v>
      </c>
      <c r="F36" s="2" t="str">
        <f aca="false">RIGHT(Parts[[#This Row],[Promoter_Enzyme]],LEN(Parts[[#This Row],[Promoter_Enzyme]])-LEN(Parts[[#This Row],[Promoter]])-1)</f>
        <v>DC-02</v>
      </c>
      <c r="G36" s="2" t="str">
        <f aca="false">INDEX(ClassRules[Ribozyme],MATCH(LEFT(Parts[[#This Row],[Promoter_Enzyme]],LEN(Parts[[#This Row],[Promoter_Enzyme]])-3),ClassRules[P_Class],0))</f>
        <v>VtmoJ</v>
      </c>
      <c r="H36" s="2" t="str">
        <f aca="false">INDEX(GeneRules[RBS],MATCH(Parts[[#This Row],[Enzyme]],GeneRules[Gene],0))</f>
        <v>pACYCRBS1</v>
      </c>
      <c r="I36" s="2" t="str">
        <f aca="false">INDEX(ClassRules[Terminator],MATCH(LEFT(Parts[[#This Row],[Promoter_Enzyme]],LEN(Parts[[#This Row],[Promoter_Enzyme]])-3),ClassRules[P_Class],0))</f>
        <v>T3</v>
      </c>
      <c r="J36" s="2" t="str">
        <f aca="false">INDEX(ScarRules[Scar],MATCH(Parts[[#This Row],[Promoter]],ScarRules[Promoter],0))</f>
        <v>A</v>
      </c>
      <c r="K36" s="2" t="str">
        <f aca="false">INDEX(ScarRules[Scar],MATCH(RIGHT(Parts[[#This Row],[PosCis_Part]],LEN(Parts[[#This Row],[PosCis_Part]])-LEN(Parts[[#This Row],[Promoter_Enzyme]])-1),ScarRules[Promoter],0))</f>
        <v>C</v>
      </c>
    </row>
    <row r="37" customFormat="false" ht="14" hidden="false" customHeight="false" outlineLevel="0" collapsed="false">
      <c r="A37" s="0" t="s">
        <v>149</v>
      </c>
      <c r="B37" s="0" t="s">
        <v>150</v>
      </c>
      <c r="C37" s="2" t="s">
        <v>148</v>
      </c>
      <c r="D37" s="2" t="str">
        <f aca="false">LEFT(Parts[[#This Row],[PosCis_Part]],FIND("_",Parts[[#This Row],[PosCis_Part]],8)-1)</f>
        <v>PhlF_DC-02</v>
      </c>
      <c r="E37" s="2" t="str">
        <f aca="false">LEFT(Parts[[#This Row],[Promoter_Enzyme]],FIND("_",Parts[[#This Row],[Promoter_Enzyme]])-1)</f>
        <v>PhlF</v>
      </c>
      <c r="F37" s="2" t="str">
        <f aca="false">RIGHT(Parts[[#This Row],[Promoter_Enzyme]],LEN(Parts[[#This Row],[Promoter_Enzyme]])-LEN(Parts[[#This Row],[Promoter]])-1)</f>
        <v>DC-02</v>
      </c>
      <c r="G37" s="2" t="str">
        <f aca="false">INDEX(ClassRules[Ribozyme],MATCH(LEFT(Parts[[#This Row],[Promoter_Enzyme]],LEN(Parts[[#This Row],[Promoter_Enzyme]])-3),ClassRules[P_Class],0))</f>
        <v>VtmoJ</v>
      </c>
      <c r="H37" s="2" t="str">
        <f aca="false">INDEX(GeneRules[RBS],MATCH(Parts[[#This Row],[Enzyme]],GeneRules[Gene],0))</f>
        <v>pACYCRBS1</v>
      </c>
      <c r="I37" s="2" t="str">
        <f aca="false">INDEX(ClassRules[Terminator],MATCH(LEFT(Parts[[#This Row],[Promoter_Enzyme]],LEN(Parts[[#This Row],[Promoter_Enzyme]])-3),ClassRules[P_Class],0))</f>
        <v>T3</v>
      </c>
      <c r="J37" s="2" t="str">
        <f aca="false">INDEX(ScarRules[Scar],MATCH(Parts[[#This Row],[Promoter]],ScarRules[Promoter],0))</f>
        <v>A</v>
      </c>
      <c r="K37" s="2" t="str">
        <f aca="false">INDEX(ScarRules[Scar],MATCH(RIGHT(Parts[[#This Row],[PosCis_Part]],LEN(Parts[[#This Row],[PosCis_Part]])-LEN(Parts[[#This Row],[Promoter_Enzyme]])-1),ScarRules[Promoter],0))</f>
        <v>B</v>
      </c>
    </row>
    <row r="38" customFormat="false" ht="14" hidden="false" customHeight="false" outlineLevel="0" collapsed="false">
      <c r="A38" s="0" t="s">
        <v>151</v>
      </c>
      <c r="B38" s="0" t="s">
        <v>152</v>
      </c>
      <c r="C38" s="2" t="s">
        <v>148</v>
      </c>
      <c r="D38" s="2" t="str">
        <f aca="false">LEFT(Parts[[#This Row],[PosCis_Part]],FIND("_",Parts[[#This Row],[PosCis_Part]],8)-1)</f>
        <v>PhlF_DC-02</v>
      </c>
      <c r="E38" s="2" t="str">
        <f aca="false">LEFT(Parts[[#This Row],[Promoter_Enzyme]],FIND("_",Parts[[#This Row],[Promoter_Enzyme]])-1)</f>
        <v>PhlF</v>
      </c>
      <c r="F38" s="2" t="str">
        <f aca="false">RIGHT(Parts[[#This Row],[Promoter_Enzyme]],LEN(Parts[[#This Row],[Promoter_Enzyme]])-LEN(Parts[[#This Row],[Promoter]])-1)</f>
        <v>DC-02</v>
      </c>
      <c r="G38" s="2" t="str">
        <f aca="false">INDEX(ClassRules[Ribozyme],MATCH(LEFT(Parts[[#This Row],[Promoter_Enzyme]],LEN(Parts[[#This Row],[Promoter_Enzyme]])-3),ClassRules[P_Class],0))</f>
        <v>VtmoJ</v>
      </c>
      <c r="H38" s="2" t="str">
        <f aca="false">INDEX(GeneRules[RBS],MATCH(Parts[[#This Row],[Enzyme]],GeneRules[Gene],0))</f>
        <v>pACYCRBS1</v>
      </c>
      <c r="I38" s="2" t="str">
        <f aca="false">INDEX(ClassRules[Terminator],MATCH(LEFT(Parts[[#This Row],[Promoter_Enzyme]],LEN(Parts[[#This Row],[Promoter_Enzyme]])-3),ClassRules[P_Class],0))</f>
        <v>T3</v>
      </c>
      <c r="J38" s="2" t="str">
        <f aca="false">INDEX(ScarRules[Scar],MATCH(Parts[[#This Row],[Promoter]],ScarRules[Promoter],0))</f>
        <v>A</v>
      </c>
      <c r="K38" s="2" t="str">
        <f aca="false">INDEX(ScarRules[Scar],MATCH(RIGHT(Parts[[#This Row],[PosCis_Part]],LEN(Parts[[#This Row],[PosCis_Part]])-LEN(Parts[[#This Row],[Promoter_Enzyme]])-1),ScarRules[Promoter],0))</f>
        <v>D</v>
      </c>
    </row>
    <row r="39" customFormat="false" ht="14" hidden="false" customHeight="false" outlineLevel="0" collapsed="false">
      <c r="A39" s="0" t="s">
        <v>153</v>
      </c>
      <c r="B39" s="0" t="s">
        <v>154</v>
      </c>
      <c r="C39" s="2" t="s">
        <v>155</v>
      </c>
      <c r="D39" s="2" t="str">
        <f aca="false">LEFT(Parts[[#This Row],[PosCis_Part]],FIND("_",Parts[[#This Row],[PosCis_Part]],8)-1)</f>
        <v>PhlF_DC-06</v>
      </c>
      <c r="E39" s="2" t="str">
        <f aca="false">LEFT(Parts[[#This Row],[Promoter_Enzyme]],FIND("_",Parts[[#This Row],[Promoter_Enzyme]])-1)</f>
        <v>PhlF</v>
      </c>
      <c r="F39" s="2" t="str">
        <f aca="false">RIGHT(Parts[[#This Row],[Promoter_Enzyme]],LEN(Parts[[#This Row],[Promoter_Enzyme]])-LEN(Parts[[#This Row],[Promoter]])-1)</f>
        <v>DC-06</v>
      </c>
      <c r="G39" s="2" t="str">
        <f aca="false">INDEX(ClassRules[Ribozyme],MATCH(LEFT(Parts[[#This Row],[Promoter_Enzyme]],LEN(Parts[[#This Row],[Promoter_Enzyme]])-3),ClassRules[P_Class],0))</f>
        <v>VtmoJ</v>
      </c>
      <c r="H39" s="2" t="str">
        <f aca="false">INDEX(GeneRules[RBS],MATCH(Parts[[#This Row],[Enzyme]],GeneRules[Gene],0))</f>
        <v>pACYCRBS1</v>
      </c>
      <c r="I39" s="2" t="str">
        <f aca="false">INDEX(ClassRules[Terminator],MATCH(LEFT(Parts[[#This Row],[Promoter_Enzyme]],LEN(Parts[[#This Row],[Promoter_Enzyme]])-3),ClassRules[P_Class],0))</f>
        <v>T3</v>
      </c>
      <c r="J39" s="2" t="str">
        <f aca="false">INDEX(ScarRules[Scar],MATCH(Parts[[#This Row],[Promoter]],ScarRules[Promoter],0))</f>
        <v>A</v>
      </c>
      <c r="K39" s="2" t="str">
        <f aca="false">INDEX(ScarRules[Scar],MATCH(RIGHT(Parts[[#This Row],[PosCis_Part]],LEN(Parts[[#This Row],[PosCis_Part]])-LEN(Parts[[#This Row],[Promoter_Enzyme]])-1),ScarRules[Promoter],0))</f>
        <v>C</v>
      </c>
    </row>
    <row r="40" customFormat="false" ht="14" hidden="false" customHeight="false" outlineLevel="0" collapsed="false">
      <c r="A40" s="0" t="s">
        <v>156</v>
      </c>
      <c r="B40" s="0" t="s">
        <v>157</v>
      </c>
      <c r="C40" s="2" t="s">
        <v>155</v>
      </c>
      <c r="D40" s="2" t="str">
        <f aca="false">LEFT(Parts[[#This Row],[PosCis_Part]],FIND("_",Parts[[#This Row],[PosCis_Part]],8)-1)</f>
        <v>PhlF_DC-06</v>
      </c>
      <c r="E40" s="2" t="str">
        <f aca="false">LEFT(Parts[[#This Row],[Promoter_Enzyme]],FIND("_",Parts[[#This Row],[Promoter_Enzyme]])-1)</f>
        <v>PhlF</v>
      </c>
      <c r="F40" s="2" t="str">
        <f aca="false">RIGHT(Parts[[#This Row],[Promoter_Enzyme]],LEN(Parts[[#This Row],[Promoter_Enzyme]])-LEN(Parts[[#This Row],[Promoter]])-1)</f>
        <v>DC-06</v>
      </c>
      <c r="G40" s="2" t="str">
        <f aca="false">INDEX(ClassRules[Ribozyme],MATCH(LEFT(Parts[[#This Row],[Promoter_Enzyme]],LEN(Parts[[#This Row],[Promoter_Enzyme]])-3),ClassRules[P_Class],0))</f>
        <v>VtmoJ</v>
      </c>
      <c r="H40" s="2" t="str">
        <f aca="false">INDEX(GeneRules[RBS],MATCH(Parts[[#This Row],[Enzyme]],GeneRules[Gene],0))</f>
        <v>pACYCRBS1</v>
      </c>
      <c r="I40" s="2" t="str">
        <f aca="false">INDEX(ClassRules[Terminator],MATCH(LEFT(Parts[[#This Row],[Promoter_Enzyme]],LEN(Parts[[#This Row],[Promoter_Enzyme]])-3),ClassRules[P_Class],0))</f>
        <v>T3</v>
      </c>
      <c r="J40" s="2" t="str">
        <f aca="false">INDEX(ScarRules[Scar],MATCH(Parts[[#This Row],[Promoter]],ScarRules[Promoter],0))</f>
        <v>A</v>
      </c>
      <c r="K40" s="2" t="str">
        <f aca="false">INDEX(ScarRules[Scar],MATCH(RIGHT(Parts[[#This Row],[PosCis_Part]],LEN(Parts[[#This Row],[PosCis_Part]])-LEN(Parts[[#This Row],[Promoter_Enzyme]])-1),ScarRules[Promoter],0))</f>
        <v>B</v>
      </c>
    </row>
    <row r="41" customFormat="false" ht="14" hidden="false" customHeight="false" outlineLevel="0" collapsed="false">
      <c r="A41" s="0" t="s">
        <v>158</v>
      </c>
      <c r="B41" s="0" t="s">
        <v>159</v>
      </c>
      <c r="C41" s="2" t="s">
        <v>155</v>
      </c>
      <c r="D41" s="2" t="str">
        <f aca="false">LEFT(Parts[[#This Row],[PosCis_Part]],FIND("_",Parts[[#This Row],[PosCis_Part]],8)-1)</f>
        <v>PhlF_DC-06</v>
      </c>
      <c r="E41" s="2" t="str">
        <f aca="false">LEFT(Parts[[#This Row],[Promoter_Enzyme]],FIND("_",Parts[[#This Row],[Promoter_Enzyme]])-1)</f>
        <v>PhlF</v>
      </c>
      <c r="F41" s="2" t="str">
        <f aca="false">RIGHT(Parts[[#This Row],[Promoter_Enzyme]],LEN(Parts[[#This Row],[Promoter_Enzyme]])-LEN(Parts[[#This Row],[Promoter]])-1)</f>
        <v>DC-06</v>
      </c>
      <c r="G41" s="2" t="str">
        <f aca="false">INDEX(ClassRules[Ribozyme],MATCH(LEFT(Parts[[#This Row],[Promoter_Enzyme]],LEN(Parts[[#This Row],[Promoter_Enzyme]])-3),ClassRules[P_Class],0))</f>
        <v>VtmoJ</v>
      </c>
      <c r="H41" s="2" t="str">
        <f aca="false">INDEX(GeneRules[RBS],MATCH(Parts[[#This Row],[Enzyme]],GeneRules[Gene],0))</f>
        <v>pACYCRBS1</v>
      </c>
      <c r="I41" s="2" t="str">
        <f aca="false">INDEX(ClassRules[Terminator],MATCH(LEFT(Parts[[#This Row],[Promoter_Enzyme]],LEN(Parts[[#This Row],[Promoter_Enzyme]])-3),ClassRules[P_Class],0))</f>
        <v>T3</v>
      </c>
      <c r="J41" s="2" t="str">
        <f aca="false">INDEX(ScarRules[Scar],MATCH(Parts[[#This Row],[Promoter]],ScarRules[Promoter],0))</f>
        <v>A</v>
      </c>
      <c r="K41" s="2" t="str">
        <f aca="false">INDEX(ScarRules[Scar],MATCH(RIGHT(Parts[[#This Row],[PosCis_Part]],LEN(Parts[[#This Row],[PosCis_Part]])-LEN(Parts[[#This Row],[Promoter_Enzyme]])-1),ScarRules[Promoter],0))</f>
        <v>D</v>
      </c>
    </row>
    <row r="42" customFormat="false" ht="14" hidden="false" customHeight="false" outlineLevel="0" collapsed="false">
      <c r="A42" s="0" t="s">
        <v>160</v>
      </c>
      <c r="B42" s="0" t="s">
        <v>161</v>
      </c>
      <c r="C42" s="2" t="s">
        <v>162</v>
      </c>
      <c r="D42" s="2" t="str">
        <f aca="false">LEFT(Parts[[#This Row],[PosCis_Part]],FIND("_",Parts[[#This Row],[PosCis_Part]],8)-1)</f>
        <v>Tac_AcT-05</v>
      </c>
      <c r="E42" s="2" t="str">
        <f aca="false">LEFT(Parts[[#This Row],[Promoter_Enzyme]],FIND("_",Parts[[#This Row],[Promoter_Enzyme]])-1)</f>
        <v>Tac</v>
      </c>
      <c r="F42" s="2" t="str">
        <f aca="false">RIGHT(Parts[[#This Row],[Promoter_Enzyme]],LEN(Parts[[#This Row],[Promoter_Enzyme]])-LEN(Parts[[#This Row],[Promoter]])-1)</f>
        <v>AcT-05</v>
      </c>
      <c r="G42" s="2" t="str">
        <f aca="false">INDEX(ClassRules[Ribozyme],MATCH(LEFT(Parts[[#This Row],[Promoter_Enzyme]],LEN(Parts[[#This Row],[Promoter_Enzyme]])-3),ClassRules[P_Class],0))</f>
        <v>RiboJ</v>
      </c>
      <c r="H42" s="2" t="str">
        <f aca="false">INDEX(GeneRules[RBS],MATCH(Parts[[#This Row],[Enzyme]],GeneRules[Gene],0))</f>
        <v>pACYCRBS1</v>
      </c>
      <c r="I42" s="2" t="str">
        <f aca="false">INDEX(ClassRules[Terminator],MATCH(LEFT(Parts[[#This Row],[Promoter_Enzyme]],LEN(Parts[[#This Row],[Promoter_Enzyme]])-3),ClassRules[P_Class],0))</f>
        <v>DT37</v>
      </c>
      <c r="J42" s="2" t="str">
        <f aca="false">INDEX(ScarRules[Scar],MATCH(Parts[[#This Row],[Promoter]],ScarRules[Promoter],0))</f>
        <v>D</v>
      </c>
      <c r="K42" s="2" t="str">
        <f aca="false">INDEX(ScarRules[Scar],MATCH(RIGHT(Parts[[#This Row],[PosCis_Part]],LEN(Parts[[#This Row],[PosCis_Part]])-LEN(Parts[[#This Row],[Promoter_Enzyme]])-1),ScarRules[Promoter],0))</f>
        <v>F</v>
      </c>
    </row>
    <row r="43" customFormat="false" ht="14" hidden="false" customHeight="false" outlineLevel="0" collapsed="false">
      <c r="A43" s="0" t="s">
        <v>163</v>
      </c>
      <c r="B43" s="0" t="s">
        <v>164</v>
      </c>
      <c r="C43" s="2" t="s">
        <v>162</v>
      </c>
      <c r="D43" s="2" t="str">
        <f aca="false">LEFT(Parts[[#This Row],[PosCis_Part]],FIND("_",Parts[[#This Row],[PosCis_Part]],8)-1)</f>
        <v>Tac_AcT-05</v>
      </c>
      <c r="E43" s="2" t="str">
        <f aca="false">LEFT(Parts[[#This Row],[Promoter_Enzyme]],FIND("_",Parts[[#This Row],[Promoter_Enzyme]])-1)</f>
        <v>Tac</v>
      </c>
      <c r="F43" s="2" t="str">
        <f aca="false">RIGHT(Parts[[#This Row],[Promoter_Enzyme]],LEN(Parts[[#This Row],[Promoter_Enzyme]])-LEN(Parts[[#This Row],[Promoter]])-1)</f>
        <v>AcT-05</v>
      </c>
      <c r="G43" s="2" t="str">
        <f aca="false">INDEX(ClassRules[Ribozyme],MATCH(LEFT(Parts[[#This Row],[Promoter_Enzyme]],LEN(Parts[[#This Row],[Promoter_Enzyme]])-3),ClassRules[P_Class],0))</f>
        <v>RiboJ</v>
      </c>
      <c r="H43" s="2" t="str">
        <f aca="false">INDEX(GeneRules[RBS],MATCH(Parts[[#This Row],[Enzyme]],GeneRules[Gene],0))</f>
        <v>pACYCRBS1</v>
      </c>
      <c r="I43" s="2" t="str">
        <f aca="false">INDEX(ClassRules[Terminator],MATCH(LEFT(Parts[[#This Row],[Promoter_Enzyme]],LEN(Parts[[#This Row],[Promoter_Enzyme]])-3),ClassRules[P_Class],0))</f>
        <v>DT37</v>
      </c>
      <c r="J43" s="2" t="str">
        <f aca="false">INDEX(ScarRules[Scar],MATCH(Parts[[#This Row],[Promoter]],ScarRules[Promoter],0))</f>
        <v>D</v>
      </c>
      <c r="K43" s="2" t="str">
        <f aca="false">INDEX(ScarRules[Scar],MATCH(RIGHT(Parts[[#This Row],[PosCis_Part]],LEN(Parts[[#This Row],[PosCis_Part]])-LEN(Parts[[#This Row],[Promoter_Enzyme]])-1),ScarRules[Promoter],0))</f>
        <v>E</v>
      </c>
    </row>
    <row r="44" customFormat="false" ht="14" hidden="false" customHeight="false" outlineLevel="0" collapsed="false">
      <c r="A44" s="0" t="s">
        <v>165</v>
      </c>
      <c r="B44" s="0" t="s">
        <v>166</v>
      </c>
      <c r="C44" s="2" t="s">
        <v>167</v>
      </c>
      <c r="D44" s="2" t="str">
        <f aca="false">LEFT(Parts[[#This Row],[PosCis_Part]],FIND("_",Parts[[#This Row],[PosCis_Part]],8)-1)</f>
        <v>Tac_AcT-09</v>
      </c>
      <c r="E44" s="2" t="str">
        <f aca="false">LEFT(Parts[[#This Row],[Promoter_Enzyme]],FIND("_",Parts[[#This Row],[Promoter_Enzyme]])-1)</f>
        <v>Tac</v>
      </c>
      <c r="F44" s="2" t="str">
        <f aca="false">RIGHT(Parts[[#This Row],[Promoter_Enzyme]],LEN(Parts[[#This Row],[Promoter_Enzyme]])-LEN(Parts[[#This Row],[Promoter]])-1)</f>
        <v>AcT-09</v>
      </c>
      <c r="G44" s="2" t="str">
        <f aca="false">INDEX(ClassRules[Ribozyme],MATCH(LEFT(Parts[[#This Row],[Promoter_Enzyme]],LEN(Parts[[#This Row],[Promoter_Enzyme]])-3),ClassRules[P_Class],0))</f>
        <v>RiboJ</v>
      </c>
      <c r="H44" s="2" t="str">
        <f aca="false">INDEX(GeneRules[RBS],MATCH(Parts[[#This Row],[Enzyme]],GeneRules[Gene],0))</f>
        <v>pACYCRBS1</v>
      </c>
      <c r="I44" s="2" t="str">
        <f aca="false">INDEX(ClassRules[Terminator],MATCH(LEFT(Parts[[#This Row],[Promoter_Enzyme]],LEN(Parts[[#This Row],[Promoter_Enzyme]])-3),ClassRules[P_Class],0))</f>
        <v>DT37</v>
      </c>
      <c r="J44" s="2" t="str">
        <f aca="false">INDEX(ScarRules[Scar],MATCH(Parts[[#This Row],[Promoter]],ScarRules[Promoter],0))</f>
        <v>D</v>
      </c>
      <c r="K44" s="2" t="str">
        <f aca="false">INDEX(ScarRules[Scar],MATCH(RIGHT(Parts[[#This Row],[PosCis_Part]],LEN(Parts[[#This Row],[PosCis_Part]])-LEN(Parts[[#This Row],[Promoter_Enzyme]])-1),ScarRules[Promoter],0))</f>
        <v>F</v>
      </c>
    </row>
    <row r="45" customFormat="false" ht="14" hidden="false" customHeight="false" outlineLevel="0" collapsed="false">
      <c r="A45" s="0" t="s">
        <v>168</v>
      </c>
      <c r="B45" s="0" t="s">
        <v>169</v>
      </c>
      <c r="C45" s="2" t="s">
        <v>167</v>
      </c>
      <c r="D45" s="2" t="str">
        <f aca="false">LEFT(Parts[[#This Row],[PosCis_Part]],FIND("_",Parts[[#This Row],[PosCis_Part]],8)-1)</f>
        <v>Tac_AcT-09</v>
      </c>
      <c r="E45" s="2" t="str">
        <f aca="false">LEFT(Parts[[#This Row],[Promoter_Enzyme]],FIND("_",Parts[[#This Row],[Promoter_Enzyme]])-1)</f>
        <v>Tac</v>
      </c>
      <c r="F45" s="2" t="str">
        <f aca="false">RIGHT(Parts[[#This Row],[Promoter_Enzyme]],LEN(Parts[[#This Row],[Promoter_Enzyme]])-LEN(Parts[[#This Row],[Promoter]])-1)</f>
        <v>AcT-09</v>
      </c>
      <c r="G45" s="2" t="str">
        <f aca="false">INDEX(ClassRules[Ribozyme],MATCH(LEFT(Parts[[#This Row],[Promoter_Enzyme]],LEN(Parts[[#This Row],[Promoter_Enzyme]])-3),ClassRules[P_Class],0))</f>
        <v>RiboJ</v>
      </c>
      <c r="H45" s="2" t="str">
        <f aca="false">INDEX(GeneRules[RBS],MATCH(Parts[[#This Row],[Enzyme]],GeneRules[Gene],0))</f>
        <v>pACYCRBS1</v>
      </c>
      <c r="I45" s="2" t="str">
        <f aca="false">INDEX(ClassRules[Terminator],MATCH(LEFT(Parts[[#This Row],[Promoter_Enzyme]],LEN(Parts[[#This Row],[Promoter_Enzyme]])-3),ClassRules[P_Class],0))</f>
        <v>DT37</v>
      </c>
      <c r="J45" s="2" t="str">
        <f aca="false">INDEX(ScarRules[Scar],MATCH(Parts[[#This Row],[Promoter]],ScarRules[Promoter],0))</f>
        <v>D</v>
      </c>
      <c r="K45" s="2" t="str">
        <f aca="false">INDEX(ScarRules[Scar],MATCH(RIGHT(Parts[[#This Row],[PosCis_Part]],LEN(Parts[[#This Row],[PosCis_Part]])-LEN(Parts[[#This Row],[Promoter_Enzyme]])-1),ScarRules[Promoter],0))</f>
        <v>E</v>
      </c>
    </row>
    <row r="46" customFormat="false" ht="14" hidden="false" customHeight="false" outlineLevel="0" collapsed="false">
      <c r="A46" s="0" t="s">
        <v>170</v>
      </c>
      <c r="B46" s="0" t="s">
        <v>171</v>
      </c>
      <c r="C46" s="2" t="s">
        <v>172</v>
      </c>
      <c r="D46" s="2" t="str">
        <f aca="false">LEFT(Parts[[#This Row],[PosCis_Part]],FIND("_",Parts[[#This Row],[PosCis_Part]],8)-1)</f>
        <v>Tac_AcT-11</v>
      </c>
      <c r="E46" s="2" t="str">
        <f aca="false">LEFT(Parts[[#This Row],[Promoter_Enzyme]],FIND("_",Parts[[#This Row],[Promoter_Enzyme]])-1)</f>
        <v>Tac</v>
      </c>
      <c r="F46" s="2" t="str">
        <f aca="false">RIGHT(Parts[[#This Row],[Promoter_Enzyme]],LEN(Parts[[#This Row],[Promoter_Enzyme]])-LEN(Parts[[#This Row],[Promoter]])-1)</f>
        <v>AcT-11</v>
      </c>
      <c r="G46" s="2" t="str">
        <f aca="false">INDEX(ClassRules[Ribozyme],MATCH(LEFT(Parts[[#This Row],[Promoter_Enzyme]],LEN(Parts[[#This Row],[Promoter_Enzyme]])-3),ClassRules[P_Class],0))</f>
        <v>RiboJ</v>
      </c>
      <c r="H46" s="2" t="str">
        <f aca="false">INDEX(GeneRules[RBS],MATCH(Parts[[#This Row],[Enzyme]],GeneRules[Gene],0))</f>
        <v>pACYCRBS1</v>
      </c>
      <c r="I46" s="2" t="str">
        <f aca="false">INDEX(ClassRules[Terminator],MATCH(LEFT(Parts[[#This Row],[Promoter_Enzyme]],LEN(Parts[[#This Row],[Promoter_Enzyme]])-3),ClassRules[P_Class],0))</f>
        <v>DT37</v>
      </c>
      <c r="J46" s="2" t="str">
        <f aca="false">INDEX(ScarRules[Scar],MATCH(Parts[[#This Row],[Promoter]],ScarRules[Promoter],0))</f>
        <v>D</v>
      </c>
      <c r="K46" s="2" t="str">
        <f aca="false">INDEX(ScarRules[Scar],MATCH(RIGHT(Parts[[#This Row],[PosCis_Part]],LEN(Parts[[#This Row],[PosCis_Part]])-LEN(Parts[[#This Row],[Promoter_Enzyme]])-1),ScarRules[Promoter],0))</f>
        <v>F</v>
      </c>
    </row>
    <row r="47" customFormat="false" ht="14" hidden="false" customHeight="false" outlineLevel="0" collapsed="false">
      <c r="A47" s="0" t="s">
        <v>173</v>
      </c>
      <c r="B47" s="0" t="s">
        <v>174</v>
      </c>
      <c r="C47" s="2" t="s">
        <v>172</v>
      </c>
      <c r="D47" s="2" t="str">
        <f aca="false">LEFT(Parts[[#This Row],[PosCis_Part]],FIND("_",Parts[[#This Row],[PosCis_Part]],8)-1)</f>
        <v>Tac_AcT-11</v>
      </c>
      <c r="E47" s="2" t="str">
        <f aca="false">LEFT(Parts[[#This Row],[Promoter_Enzyme]],FIND("_",Parts[[#This Row],[Promoter_Enzyme]])-1)</f>
        <v>Tac</v>
      </c>
      <c r="F47" s="2" t="str">
        <f aca="false">RIGHT(Parts[[#This Row],[Promoter_Enzyme]],LEN(Parts[[#This Row],[Promoter_Enzyme]])-LEN(Parts[[#This Row],[Promoter]])-1)</f>
        <v>AcT-11</v>
      </c>
      <c r="G47" s="2" t="str">
        <f aca="false">INDEX(ClassRules[Ribozyme],MATCH(LEFT(Parts[[#This Row],[Promoter_Enzyme]],LEN(Parts[[#This Row],[Promoter_Enzyme]])-3),ClassRules[P_Class],0))</f>
        <v>RiboJ</v>
      </c>
      <c r="H47" s="2" t="str">
        <f aca="false">INDEX(GeneRules[RBS],MATCH(Parts[[#This Row],[Enzyme]],GeneRules[Gene],0))</f>
        <v>pACYCRBS1</v>
      </c>
      <c r="I47" s="2" t="str">
        <f aca="false">INDEX(ClassRules[Terminator],MATCH(LEFT(Parts[[#This Row],[Promoter_Enzyme]],LEN(Parts[[#This Row],[Promoter_Enzyme]])-3),ClassRules[P_Class],0))</f>
        <v>DT37</v>
      </c>
      <c r="J47" s="2" t="str">
        <f aca="false">INDEX(ScarRules[Scar],MATCH(Parts[[#This Row],[Promoter]],ScarRules[Promoter],0))</f>
        <v>D</v>
      </c>
      <c r="K47" s="2" t="str">
        <f aca="false">INDEX(ScarRules[Scar],MATCH(RIGHT(Parts[[#This Row],[PosCis_Part]],LEN(Parts[[#This Row],[PosCis_Part]])-LEN(Parts[[#This Row],[Promoter_Enzyme]])-1),ScarRules[Promoter],0))</f>
        <v>E</v>
      </c>
    </row>
    <row r="48" customFormat="false" ht="14" hidden="false" customHeight="false" outlineLevel="0" collapsed="false">
      <c r="A48" s="0" t="s">
        <v>175</v>
      </c>
      <c r="B48" s="0" t="s">
        <v>176</v>
      </c>
      <c r="C48" s="2" t="s">
        <v>93</v>
      </c>
      <c r="D48" s="2" t="str">
        <f aca="false">LEFT(Parts[[#This Row],[PosCis_Part]],FIND("_",Parts[[#This Row],[PosCis_Part]],8)-1)</f>
        <v>Tet_RHa-18</v>
      </c>
      <c r="E48" s="2" t="str">
        <f aca="false">LEFT(Parts[[#This Row],[Promoter_Enzyme]],FIND("_",Parts[[#This Row],[Promoter_Enzyme]])-1)</f>
        <v>Tet</v>
      </c>
      <c r="F48" s="2" t="str">
        <f aca="false">RIGHT(Parts[[#This Row],[Promoter_Enzyme]],LEN(Parts[[#This Row],[Promoter_Enzyme]])-LEN(Parts[[#This Row],[Promoter]])-1)</f>
        <v>RHa-18</v>
      </c>
      <c r="G48" s="2" t="str">
        <f aca="false">INDEX(ClassRules[Ribozyme],MATCH(LEFT(Parts[[#This Row],[Promoter_Enzyme]],LEN(Parts[[#This Row],[Promoter_Enzyme]])-3),ClassRules[P_Class],0))</f>
        <v>PlmJ</v>
      </c>
      <c r="H48" s="2" t="str">
        <f aca="false">INDEX(GeneRules[RBS],MATCH(Parts[[#This Row],[Enzyme]],GeneRules[Gene],0))</f>
        <v>pACYCRBS1</v>
      </c>
      <c r="I48" s="2" t="str">
        <f aca="false">INDEX(ClassRules[Terminator],MATCH(LEFT(Parts[[#This Row],[Promoter_Enzyme]],LEN(Parts[[#This Row],[Promoter_Enzyme]])-3),ClassRules[P_Class],0))</f>
        <v>T2</v>
      </c>
      <c r="J48" s="2" t="str">
        <f aca="false">INDEX(ScarRules[Scar],MATCH(Parts[[#This Row],[Promoter]],ScarRules[Promoter],0))</f>
        <v>E</v>
      </c>
      <c r="K48" s="2" t="str">
        <f aca="false">INDEX(ScarRules[Scar],MATCH(RIGHT(Parts[[#This Row],[PosCis_Part]],LEN(Parts[[#This Row],[PosCis_Part]])-LEN(Parts[[#This Row],[Promoter_Enzyme]])-1),ScarRules[Promoter],0))</f>
        <v>F</v>
      </c>
    </row>
    <row r="49" customFormat="false" ht="14" hidden="false" customHeight="false" outlineLevel="0" collapsed="false">
      <c r="A49" s="0" t="s">
        <v>177</v>
      </c>
      <c r="B49" s="0" t="s">
        <v>178</v>
      </c>
      <c r="C49" s="2" t="s">
        <v>102</v>
      </c>
      <c r="D49" s="2" t="str">
        <f aca="false">LEFT(Parts[[#This Row],[PosCis_Part]],FIND("_",Parts[[#This Row],[PosCis_Part]],8)-1)</f>
        <v>Tet_RHa-36</v>
      </c>
      <c r="E49" s="2" t="str">
        <f aca="false">LEFT(Parts[[#This Row],[Promoter_Enzyme]],FIND("_",Parts[[#This Row],[Promoter_Enzyme]])-1)</f>
        <v>Tet</v>
      </c>
      <c r="F49" s="2" t="str">
        <f aca="false">RIGHT(Parts[[#This Row],[Promoter_Enzyme]],LEN(Parts[[#This Row],[Promoter_Enzyme]])-LEN(Parts[[#This Row],[Promoter]])-1)</f>
        <v>RHa-36</v>
      </c>
      <c r="G49" s="2" t="str">
        <f aca="false">INDEX(ClassRules[Ribozyme],MATCH(LEFT(Parts[[#This Row],[Promoter_Enzyme]],LEN(Parts[[#This Row],[Promoter_Enzyme]])-3),ClassRules[P_Class],0))</f>
        <v>PlmJ</v>
      </c>
      <c r="H49" s="2" t="str">
        <f aca="false">INDEX(GeneRules[RBS],MATCH(Parts[[#This Row],[Enzyme]],GeneRules[Gene],0))</f>
        <v>pACYCRBS1</v>
      </c>
      <c r="I49" s="2" t="str">
        <f aca="false">INDEX(ClassRules[Terminator],MATCH(LEFT(Parts[[#This Row],[Promoter_Enzyme]],LEN(Parts[[#This Row],[Promoter_Enzyme]])-3),ClassRules[P_Class],0))</f>
        <v>T2</v>
      </c>
      <c r="J49" s="2" t="str">
        <f aca="false">INDEX(ScarRules[Scar],MATCH(Parts[[#This Row],[Promoter]],ScarRules[Promoter],0))</f>
        <v>E</v>
      </c>
      <c r="K49" s="2" t="str">
        <f aca="false">INDEX(ScarRules[Scar],MATCH(RIGHT(Parts[[#This Row],[PosCis_Part]],LEN(Parts[[#This Row],[PosCis_Part]])-LEN(Parts[[#This Row],[Promoter_Enzyme]])-1),ScarRules[Promoter],0))</f>
        <v>F</v>
      </c>
    </row>
    <row r="50" customFormat="false" ht="14" hidden="false" customHeight="false" outlineLevel="0" collapsed="false">
      <c r="A50" s="0" t="s">
        <v>179</v>
      </c>
      <c r="B50" s="0" t="s">
        <v>180</v>
      </c>
      <c r="C50" s="2" t="s">
        <v>111</v>
      </c>
      <c r="D50" s="2" t="str">
        <f aca="false">LEFT(Parts[[#This Row],[PosCis_Part]],FIND("_",Parts[[#This Row],[PosCis_Part]],8)-1)</f>
        <v>Tet_RHa-51</v>
      </c>
      <c r="E50" s="2" t="str">
        <f aca="false">LEFT(Parts[[#This Row],[Promoter_Enzyme]],FIND("_",Parts[[#This Row],[Promoter_Enzyme]])-1)</f>
        <v>Tet</v>
      </c>
      <c r="F50" s="2" t="str">
        <f aca="false">RIGHT(Parts[[#This Row],[Promoter_Enzyme]],LEN(Parts[[#This Row],[Promoter_Enzyme]])-LEN(Parts[[#This Row],[Promoter]])-1)</f>
        <v>RHa-51</v>
      </c>
      <c r="G50" s="2" t="str">
        <f aca="false">INDEX(ClassRules[Ribozyme],MATCH(LEFT(Parts[[#This Row],[Promoter_Enzyme]],LEN(Parts[[#This Row],[Promoter_Enzyme]])-3),ClassRules[P_Class],0))</f>
        <v>PlmJ</v>
      </c>
      <c r="H50" s="2" t="str">
        <f aca="false">INDEX(GeneRules[RBS],MATCH(Parts[[#This Row],[Enzyme]],GeneRules[Gene],0))</f>
        <v>pACYCRBS1</v>
      </c>
      <c r="I50" s="2" t="str">
        <f aca="false">INDEX(ClassRules[Terminator],MATCH(LEFT(Parts[[#This Row],[Promoter_Enzyme]],LEN(Parts[[#This Row],[Promoter_Enzyme]])-3),ClassRules[P_Class],0))</f>
        <v>T2</v>
      </c>
      <c r="J50" s="2" t="str">
        <f aca="false">INDEX(ScarRules[Scar],MATCH(Parts[[#This Row],[Promoter]],ScarRules[Promoter],0))</f>
        <v>E</v>
      </c>
      <c r="K50" s="2" t="str">
        <f aca="false">INDEX(ScarRules[Scar],MATCH(RIGHT(Parts[[#This Row],[PosCis_Part]],LEN(Parts[[#This Row],[PosCis_Part]])-LEN(Parts[[#This Row],[Promoter_Enzyme]])-1),ScarRules[Promoter],0))</f>
        <v>F</v>
      </c>
    </row>
    <row r="51" customFormat="false" ht="14" hidden="false" customHeight="false" outlineLevel="0" collapsed="false">
      <c r="A51" s="0" t="s">
        <v>181</v>
      </c>
      <c r="C51" s="2"/>
      <c r="D51" s="2"/>
      <c r="E51" s="2"/>
      <c r="F51" s="2"/>
      <c r="G51" s="2"/>
      <c r="H51" s="2"/>
      <c r="I51" s="2"/>
      <c r="J51" s="2"/>
      <c r="K5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19.17"/>
    <col collapsed="false" customWidth="true" hidden="false" outlineLevel="0" max="4" min="3" style="0" width="20.33"/>
    <col collapsed="false" customWidth="true" hidden="false" outlineLevel="0" max="7" min="5" style="0" width="19.17"/>
    <col collapsed="false" customWidth="true" hidden="true" outlineLevel="0" max="13" min="8" style="0" width="6.83"/>
    <col collapsed="false" customWidth="true" hidden="false" outlineLevel="0" max="16" min="14" style="0" width="9"/>
    <col collapsed="false" customWidth="true" hidden="false" outlineLevel="0" max="17" min="17" style="0" width="9.83"/>
    <col collapsed="false" customWidth="true" hidden="false" outlineLevel="0" max="18" min="18" style="0" width="6.5"/>
    <col collapsed="false" customWidth="true" hidden="false" outlineLevel="0" max="19" min="19" style="0" width="10.83"/>
    <col collapsed="false" customWidth="true" hidden="false" outlineLevel="0" max="37" min="20" style="0" width="9"/>
    <col collapsed="false" customWidth="true" hidden="false" outlineLevel="0" max="1025" min="38" style="0" width="8.83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6" activeCellId="0" sqref="D16"/>
    </sheetView>
  </sheetViews>
  <sheetFormatPr defaultRowHeight="13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2"/>
    <col collapsed="false" customWidth="true" hidden="false" outlineLevel="0" max="8" min="3" style="0" width="8.51"/>
    <col collapsed="false" customWidth="true" hidden="false" outlineLevel="0" max="12" min="9" style="0" width="15"/>
    <col collapsed="false" customWidth="true" hidden="false" outlineLevel="0" max="14" min="13" style="0" width="13"/>
    <col collapsed="false" customWidth="true" hidden="false" outlineLevel="0" max="1025" min="15" style="0" width="8.83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3.8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0" width="16.17"/>
    <col collapsed="false" customWidth="true" hidden="false" outlineLevel="0" max="3" min="3" style="0" width="11.83"/>
    <col collapsed="false" customWidth="true" hidden="false" outlineLevel="0" max="4" min="4" style="0" width="13.51"/>
    <col collapsed="false" customWidth="true" hidden="false" outlineLevel="0" max="5" min="5" style="0" width="19.67"/>
    <col collapsed="false" customWidth="true" hidden="false" outlineLevel="0" max="7" min="6" style="0" width="20.33"/>
    <col collapsed="false" customWidth="true" hidden="false" outlineLevel="0" max="10" min="8" style="0" width="19.67"/>
    <col collapsed="false" customWidth="true" hidden="false" outlineLevel="0" max="11" min="11" style="0" width="11.33"/>
    <col collapsed="false" customWidth="true" hidden="false" outlineLevel="0" max="1025" min="12" style="0" width="8.83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2017-03-09T19:33:54Z</dcterms:created>
  <dc:creator>Robert Warden-Rothman</dc:creator>
  <dc:description/>
  <dc:language>en-US</dc:language>
  <cp:lastModifiedBy/>
  <dcterms:modified xsi:type="dcterms:W3CDTF">2017-07-14T11:26:22Z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