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 Sanchez\Documents\DATA\Community Surveys\Raqaypampa\"/>
    </mc:Choice>
  </mc:AlternateContent>
  <xr:revisionPtr revIDLastSave="265" documentId="8_{5CD7E882-39AE-4065-9C4E-AF89E0325182}" xr6:coauthVersionLast="47" xr6:coauthVersionMax="47" xr10:uidLastSave="{D851F8A8-C285-4FA4-8485-C0549A8069E9}"/>
  <bookViews>
    <workbookView xWindow="-108" yWindow="-108" windowWidth="23256" windowHeight="12576" firstSheet="1" activeTab="1" xr2:uid="{C2567F60-B263-4070-B039-EECA85A231FA}"/>
  </bookViews>
  <sheets>
    <sheet name="Hoja1" sheetId="1" r:id="rId1"/>
    <sheet name="Feuil1" sheetId="2" r:id="rId2"/>
    <sheet name="Feuil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2" l="1"/>
  <c r="Y2" i="2" s="1"/>
  <c r="X3" i="2"/>
  <c r="X4" i="2"/>
  <c r="X5" i="2"/>
  <c r="Y5" i="2" s="1"/>
  <c r="X6" i="2"/>
  <c r="Y6" i="2" s="1"/>
  <c r="X7" i="2"/>
  <c r="Y7" i="2" s="1"/>
  <c r="X8" i="2"/>
  <c r="Y8" i="2" s="1"/>
  <c r="X9" i="2"/>
  <c r="Y9" i="2" s="1"/>
  <c r="X10" i="2"/>
  <c r="Y10" i="2" s="1"/>
  <c r="X11" i="2"/>
  <c r="Y11" i="2" s="1"/>
  <c r="X12" i="2"/>
  <c r="Y12" i="2" s="1"/>
  <c r="X13" i="2"/>
  <c r="Y13" i="2" s="1"/>
  <c r="X14" i="2"/>
  <c r="Y14" i="2" s="1"/>
  <c r="X15" i="2"/>
  <c r="Y15" i="2" s="1"/>
  <c r="X16" i="2"/>
  <c r="Y16" i="2" s="1"/>
  <c r="X17" i="2"/>
  <c r="Y17" i="2" s="1"/>
  <c r="X18" i="2"/>
  <c r="Y18" i="2" s="1"/>
  <c r="X19" i="2"/>
  <c r="Y19" i="2" s="1"/>
  <c r="X20" i="2"/>
  <c r="Y20" i="2" s="1"/>
  <c r="X21" i="2"/>
  <c r="Y21" i="2" s="1"/>
  <c r="X22" i="2"/>
  <c r="X23" i="2"/>
  <c r="Y23" i="2" s="1"/>
  <c r="X24" i="2"/>
  <c r="Y24" i="2" s="1"/>
  <c r="X25" i="2"/>
  <c r="Y25" i="2" s="1"/>
  <c r="X26" i="2"/>
  <c r="Y26" i="2" s="1"/>
  <c r="X27" i="2"/>
  <c r="Y27" i="2" s="1"/>
  <c r="X28" i="2"/>
  <c r="Y28" i="2" s="1"/>
  <c r="X29" i="2"/>
  <c r="Y29" i="2" s="1"/>
  <c r="X30" i="2"/>
  <c r="Y30" i="2" s="1"/>
  <c r="X31" i="2"/>
  <c r="Y31" i="2" s="1"/>
  <c r="X32" i="2"/>
  <c r="Y32" i="2" s="1"/>
  <c r="X33" i="2"/>
  <c r="Y33" i="2" s="1"/>
  <c r="X34" i="2"/>
  <c r="Y34" i="2" s="1"/>
  <c r="X35" i="2"/>
  <c r="Y35" i="2" s="1"/>
  <c r="X36" i="2"/>
  <c r="Y36" i="2" s="1"/>
  <c r="X37" i="2"/>
  <c r="Y37" i="2" s="1"/>
  <c r="X38" i="2"/>
  <c r="Y38" i="2" s="1"/>
  <c r="X39" i="2"/>
  <c r="Y39" i="2" s="1"/>
  <c r="X40" i="2"/>
  <c r="Y40" i="2" s="1"/>
  <c r="X41" i="2"/>
  <c r="Y41" i="2" s="1"/>
  <c r="X42" i="2"/>
  <c r="Y42" i="2" s="1"/>
  <c r="M43" i="2"/>
  <c r="V43" i="2"/>
  <c r="W43" i="2"/>
  <c r="C30" i="3"/>
  <c r="C18" i="3"/>
  <c r="C6" i="3"/>
  <c r="C5" i="3"/>
  <c r="C32" i="3"/>
  <c r="C2" i="3"/>
  <c r="C20" i="3"/>
  <c r="C9" i="3"/>
  <c r="C17" i="3"/>
  <c r="C37" i="3"/>
  <c r="C11" i="3"/>
  <c r="C16" i="3"/>
  <c r="C10" i="3"/>
  <c r="C21" i="3"/>
  <c r="C40" i="3"/>
  <c r="C42" i="3"/>
  <c r="C36" i="3"/>
  <c r="C35" i="3"/>
  <c r="C3" i="3"/>
  <c r="C27" i="3"/>
  <c r="C31" i="3"/>
  <c r="C24" i="3"/>
  <c r="C26" i="3"/>
  <c r="C7" i="3"/>
  <c r="C25" i="3"/>
  <c r="C22" i="3"/>
  <c r="C12" i="3"/>
  <c r="C29" i="3"/>
  <c r="C41" i="3"/>
  <c r="C15" i="3"/>
  <c r="C38" i="3"/>
  <c r="C19" i="3"/>
  <c r="C8" i="3"/>
  <c r="C4" i="3"/>
  <c r="C23" i="3"/>
  <c r="C39" i="3"/>
  <c r="C33" i="3"/>
  <c r="C13" i="3"/>
  <c r="C14" i="3"/>
  <c r="C34" i="3"/>
  <c r="C28" i="3"/>
</calcChain>
</file>

<file path=xl/sharedStrings.xml><?xml version="1.0" encoding="utf-8"?>
<sst xmlns="http://schemas.openxmlformats.org/spreadsheetml/2006/main" count="583" uniqueCount="126">
  <si>
    <t>OID</t>
  </si>
  <si>
    <t>OBJECTID</t>
  </si>
  <si>
    <t>gid</t>
  </si>
  <si>
    <t>POINT_X</t>
  </si>
  <si>
    <t>POINT_Y</t>
  </si>
  <si>
    <t>codine</t>
  </si>
  <si>
    <t>vivpartic</t>
  </si>
  <si>
    <t>Depto</t>
  </si>
  <si>
    <t>Provincia</t>
  </si>
  <si>
    <t>Municipio</t>
  </si>
  <si>
    <t>Comunidad</t>
  </si>
  <si>
    <t>Area</t>
  </si>
  <si>
    <t>Hogares</t>
  </si>
  <si>
    <t>Red_elec</t>
  </si>
  <si>
    <t>Motor</t>
  </si>
  <si>
    <t>Panel</t>
  </si>
  <si>
    <t>Otra</t>
  </si>
  <si>
    <t>Hog_Elec</t>
  </si>
  <si>
    <t>No_tiene</t>
  </si>
  <si>
    <t>Cobertura</t>
  </si>
  <si>
    <t>Pop</t>
  </si>
  <si>
    <t>PopElec</t>
  </si>
  <si>
    <t>ElecStartTech</t>
  </si>
  <si>
    <t>4612559312-D</t>
  </si>
  <si>
    <t>Cochabamba</t>
  </si>
  <si>
    <t>Mizque</t>
  </si>
  <si>
    <t>Primera SecciÃ³n - Mizque</t>
  </si>
  <si>
    <t>CHAGO MAYU</t>
  </si>
  <si>
    <t>Rural</t>
  </si>
  <si>
    <t>4782797012-D</t>
  </si>
  <si>
    <t>CALERA CHICO</t>
  </si>
  <si>
    <t>4729680410-D</t>
  </si>
  <si>
    <t>MIZQUE PAMPA</t>
  </si>
  <si>
    <t>4722430441-D</t>
  </si>
  <si>
    <t>PUCARA</t>
  </si>
  <si>
    <t>4703056459-D</t>
  </si>
  <si>
    <t>ROSAL KASA</t>
  </si>
  <si>
    <t>4649695016-D</t>
  </si>
  <si>
    <t>ROSAS MAYU</t>
  </si>
  <si>
    <t>4617035655-D</t>
  </si>
  <si>
    <t>PUNCO PATA</t>
  </si>
  <si>
    <t>4699595978-D</t>
  </si>
  <si>
    <t>RUMI MUQU</t>
  </si>
  <si>
    <t>4637172900-D</t>
  </si>
  <si>
    <t>LAGUNA CHICA</t>
  </si>
  <si>
    <t>4638888301-D</t>
  </si>
  <si>
    <t>YURAQ YAKU</t>
  </si>
  <si>
    <t>4609600051-D</t>
  </si>
  <si>
    <t>CALAMARCA CHICA</t>
  </si>
  <si>
    <t>4766150934-D</t>
  </si>
  <si>
    <t>DURAZNAL</t>
  </si>
  <si>
    <t>4727328313-D</t>
  </si>
  <si>
    <t>CONCHALOMA</t>
  </si>
  <si>
    <t>4661522518-D</t>
  </si>
  <si>
    <t>TUNAL</t>
  </si>
  <si>
    <t>4674159291-D</t>
  </si>
  <si>
    <t>LIMPIAS</t>
  </si>
  <si>
    <t>4673044842-D</t>
  </si>
  <si>
    <t>KANTU LOMA</t>
  </si>
  <si>
    <t>4767379650-D</t>
  </si>
  <si>
    <t>BATEA PUNKU</t>
  </si>
  <si>
    <t>4741757910-D</t>
  </si>
  <si>
    <t>TIPA PAMPA</t>
  </si>
  <si>
    <t>4729477087-D</t>
  </si>
  <si>
    <t>KASPI CANCHA</t>
  </si>
  <si>
    <t>4756761918-D</t>
  </si>
  <si>
    <t>SALVIA</t>
  </si>
  <si>
    <t>4667605821-D</t>
  </si>
  <si>
    <t>LOMA KASA</t>
  </si>
  <si>
    <t>4698324154-D</t>
  </si>
  <si>
    <t>BOTIJA</t>
  </si>
  <si>
    <t>4725534198-D</t>
  </si>
  <si>
    <t>RUMI CORRAL</t>
  </si>
  <si>
    <t>4687223766-D</t>
  </si>
  <si>
    <t>MULLI URQU</t>
  </si>
  <si>
    <t>4703530558-D</t>
  </si>
  <si>
    <t>SALTO PAMPA</t>
  </si>
  <si>
    <t>4630569964-D</t>
  </si>
  <si>
    <t>JATUN URQU</t>
  </si>
  <si>
    <t>4597463868-D</t>
  </si>
  <si>
    <t>CALAMARCA GRANDE</t>
  </si>
  <si>
    <t>4746815226-D</t>
  </si>
  <si>
    <t>SALVIA CENTRO</t>
  </si>
  <si>
    <t>4655511241-D</t>
  </si>
  <si>
    <t>CHAKATEA</t>
  </si>
  <si>
    <t>4713956208-D</t>
  </si>
  <si>
    <t>RAQAY PAMPA</t>
  </si>
  <si>
    <t>4717362073-D</t>
  </si>
  <si>
    <t>PUKARA KASA</t>
  </si>
  <si>
    <t>4658936070-D</t>
  </si>
  <si>
    <t>HUANU KASA</t>
  </si>
  <si>
    <t>4665957410-D</t>
  </si>
  <si>
    <t>MOLINERO</t>
  </si>
  <si>
    <t>4633170636-D</t>
  </si>
  <si>
    <t>CHAMAKA</t>
  </si>
  <si>
    <t>4740678891-D</t>
  </si>
  <si>
    <t>TETILLA</t>
  </si>
  <si>
    <t>4626479039-D</t>
  </si>
  <si>
    <t>YURABAMBA</t>
  </si>
  <si>
    <t>4726846204-D</t>
  </si>
  <si>
    <t>MOLLE PUCARA</t>
  </si>
  <si>
    <t>4710919382-D</t>
  </si>
  <si>
    <t>SANTIAGO</t>
  </si>
  <si>
    <t>4639167891-D</t>
  </si>
  <si>
    <t>LAGUNA GRANDE</t>
  </si>
  <si>
    <t>4733805103-D</t>
  </si>
  <si>
    <t>ICHOCATA</t>
  </si>
  <si>
    <t>N</t>
  </si>
  <si>
    <t>Hogares Censo 2012</t>
  </si>
  <si>
    <t>Red_elec2</t>
  </si>
  <si>
    <t>Motor3</t>
  </si>
  <si>
    <t>Panel4</t>
  </si>
  <si>
    <t>Otra5</t>
  </si>
  <si>
    <t>Hogares Censo 2012 PGT</t>
  </si>
  <si>
    <t>Hogares 2025</t>
  </si>
  <si>
    <t>HC 2025</t>
  </si>
  <si>
    <t>LC 2025</t>
  </si>
  <si>
    <t>Hospital</t>
  </si>
  <si>
    <t>Escuela</t>
  </si>
  <si>
    <t xml:space="preserve">CENTRO   </t>
  </si>
  <si>
    <t>B</t>
  </si>
  <si>
    <t>NO</t>
  </si>
  <si>
    <t>POSTA</t>
  </si>
  <si>
    <t>A</t>
  </si>
  <si>
    <t>Sachayuq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</si>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</sst>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9" fontId="0" fillId="0" borderId="0" xfId="1" applyFont="1"/>
    <xf numFmtId="1" fontId="0" fillId="0" borderId="0" xfId="0" applyNumberFormat="1"/>
    <xf numFmtId="1" fontId="0" fillId="0" borderId="0" xfId="1" applyNumberFormat="1" applyFont="1"/>
    <xf numFmtId="1" fontId="0" fillId="4" borderId="1" xfId="1" applyNumberFormat="1" applyFont="1" applyFill="1" applyBorder="1"/>
    <xf numFmtId="1" fontId="0" fillId="0" borderId="1" xfId="1" applyNumberFormat="1" applyFont="1" applyBorder="1"/>
    <xf numFmtId="9" fontId="0" fillId="0" borderId="0" xfId="0" applyNumberFormat="1"/>
  </cellXfs>
  <cellStyles count="2">
    <cellStyle name="Normal" xfId="0" builtinId="0"/>
    <cellStyle name="Pourcentage" xfId="1" builtinId="5"/>
  </cellStyles>
  <dxfs count="18"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3FEFB-63B2-4437-9822-8BB3623291FE}" name="Tableau1" displayName="Tableau1" ref="A1:AF43" totalsRowCount="1">
  <autoFilter ref="A1:AF42" xr:uid="{A423FEFB-63B2-4437-9822-8BB3623291FE}"/>
  <sortState xmlns:xlrd2="http://schemas.microsoft.com/office/spreadsheetml/2017/richdata2" ref="A2:AF42">
    <sortCondition descending="1" ref="W1:W42"/>
  </sortState>
  <tableColumns count="32">
    <tableColumn id="1" xr3:uid="{9B0A12C0-BEFD-4921-B46D-A6F290C4109B}" name="N"/>
    <tableColumn id="2" xr3:uid="{BD30EFAA-B527-4C62-B6A8-CD4012778BAC}" name="OID"/>
    <tableColumn id="3" xr3:uid="{39164072-F1CF-431D-81A9-D7D4E3EA3662}" name="OBJECTID"/>
    <tableColumn id="4" xr3:uid="{513866E9-9F04-4C04-A94D-9304C171EDBA}" name="gid"/>
    <tableColumn id="5" xr3:uid="{DDDB8B49-F913-467B-83B9-BC11C189C9BD}" name="POINT_X"/>
    <tableColumn id="6" xr3:uid="{DB987AF4-F715-45D8-8B7E-287686F4E729}" name="POINT_Y"/>
    <tableColumn id="7" xr3:uid="{AF62219B-26A6-4F89-A06D-D5CE3400301C}" name="codine"/>
    <tableColumn id="8" xr3:uid="{E19668BE-8CE2-48CB-B7F4-8796D11EDE86}" name="vivpartic"/>
    <tableColumn id="9" xr3:uid="{4AAEE2C9-2190-431E-949B-A6B5FDD499F1}" name="Depto"/>
    <tableColumn id="10" xr3:uid="{EF605F95-A50F-48E4-A8DE-2F0871F3861F}" name="Provincia"/>
    <tableColumn id="11" xr3:uid="{A5CEFCF2-B29D-4DCD-A8AA-232C672AFBF5}" name="Municipio"/>
    <tableColumn id="12" xr3:uid="{86F8609C-B5EA-4790-A902-4A863DE85603}" name="Comunidad"/>
    <tableColumn id="13" xr3:uid="{AFEA492F-F159-4167-9F6C-AE9023FF7004}" name="Hogares Censo 2012" totalsRowFunction="custom">
      <totalsRowFormula>SUM(Tableau1[Hogares Censo 2012])</totalsRowFormula>
    </tableColumn>
    <tableColumn id="14" xr3:uid="{2251A4B8-59FD-416E-85E7-086D4E576AF7}" name="Red_elec"/>
    <tableColumn id="15" xr3:uid="{BEFB44B3-16AE-47A1-AF34-AA9B8E73A76F}" name="Motor"/>
    <tableColumn id="16" xr3:uid="{2183B5F8-CFE0-4459-811D-D32054B2E482}" name="Panel"/>
    <tableColumn id="17" xr3:uid="{5114E608-C994-4667-828F-ACB3F33D92F3}" name="Otra"/>
    <tableColumn id="18" xr3:uid="{DBE3D9CC-F66F-47DC-ACA2-3E7F7EAC6425}" name="Red_elec2" dataDxfId="16" totalsRowDxfId="17" dataCellStyle="Pourcentage"/>
    <tableColumn id="19" xr3:uid="{43677A1E-4E20-43AF-9713-C4592D7B1B40}" name="Motor3" dataDxfId="14" totalsRowDxfId="15" dataCellStyle="Pourcentage"/>
    <tableColumn id="20" xr3:uid="{12037589-435D-41F1-B6D1-D3ECC9C35AFA}" name="Panel4" dataDxfId="12" totalsRowDxfId="13" dataCellStyle="Pourcentage"/>
    <tableColumn id="21" xr3:uid="{8DA3782C-8F39-42EA-9BBE-D565C10AAB77}" name="Otra5" dataDxfId="10" totalsRowDxfId="11" dataCellStyle="Pourcentage"/>
    <tableColumn id="22" xr3:uid="{3F076348-17E7-4D9A-9236-C5C2AFE2751D}" name="Hogares Censo 2012 PGT" totalsRowFunction="custom" dataDxfId="8" totalsRowDxfId="9" dataCellStyle="Pourcentage">
      <totalsRowFormula>SUM(Tableau1[Hogares Censo 2012 PGT])</totalsRowFormula>
    </tableColumn>
    <tableColumn id="29" xr3:uid="{33CF491F-5F02-479E-A56F-11BF930EB9A4}" name="Hogares 2025" totalsRowFunction="custom" dataDxfId="6" totalsRowDxfId="7" dataCellStyle="Pourcentage">
      <totalsRowFormula>SUM(Tableau1[Hogares 2025])</totalsRowFormula>
    </tableColumn>
    <tableColumn id="32" xr3:uid="{20876406-DA4F-48CF-A981-497597FBE967}" name="HC 2025" dataDxfId="4" totalsRowDxfId="5">
      <calculatedColumnFormula>W2*0.155</calculatedColumnFormula>
    </tableColumn>
    <tableColumn id="33" xr3:uid="{EE351AB9-8E64-45E5-8DE9-A3727E24C4DA}" name="LC 2025" dataDxfId="2" totalsRowDxfId="3">
      <calculatedColumnFormula>W2-X2</calculatedColumnFormula>
    </tableColumn>
    <tableColumn id="24" xr3:uid="{0B4FFA15-805A-41AD-81E5-9097E4DB900D}" name="Hog_Elec"/>
    <tableColumn id="25" xr3:uid="{D9D5FBE5-25A0-4BD0-A9FF-7DA4686151B4}" name="No_tiene"/>
    <tableColumn id="26" xr3:uid="{1CBBA10A-195B-4F1D-BF36-A33239D37733}" name="Cobertura"/>
    <tableColumn id="27" xr3:uid="{B7DD64A5-0100-43CF-8AF7-B099B360697F}" name="Pop"/>
    <tableColumn id="28" xr3:uid="{9033C56B-BC81-43F1-8CE7-C4A961612916}" name="PopElec"/>
    <tableColumn id="30" xr3:uid="{3F0F0AED-09FD-40F0-A8A2-8D29F57E1AD4}" name="Hospital"/>
    <tableColumn id="31" xr3:uid="{E254E9C2-6ED8-4FFC-984A-90F5E4AB7FE0}" name="Escue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0B9654-ADC8-4B2C-BA3F-C5BFC2D43FCA}" name="Tableau2" displayName="Tableau2" ref="C1:C42" totalsRowShown="0" headerRowDxfId="1">
  <autoFilter ref="C1:C42" xr:uid="{F60B9654-ADC8-4B2C-BA3F-C5BFC2D43FCA}"/>
  <sortState xmlns:xlrd2="http://schemas.microsoft.com/office/spreadsheetml/2017/richdata2" ref="C2:C42">
    <sortCondition descending="1" ref="C1:C42"/>
  </sortState>
  <tableColumns count="1">
    <tableColumn id="1" xr3:uid="{FEC69D73-53EF-4EC3-9664-4CC3372610D0}" name="Colonne1" dataDxfId="0">
      <calculatedColumnFormula>A1*(1-0.032)^13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1088-5FDC-4719-A6A2-D784EE5E083E}">
  <dimension ref="A1:AA41"/>
  <sheetViews>
    <sheetView workbookViewId="0"/>
  </sheetViews>
  <sheetFormatPr defaultColWidth="11.42578125" defaultRowHeight="14.4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</v>
      </c>
      <c r="S1" s="1" t="s">
        <v>14</v>
      </c>
      <c r="T1" s="1" t="s">
        <v>15</v>
      </c>
      <c r="U1" s="1" t="s">
        <v>16</v>
      </c>
      <c r="V1" t="s">
        <v>17</v>
      </c>
      <c r="W1" t="s">
        <v>18</v>
      </c>
      <c r="X1" t="s">
        <v>19</v>
      </c>
      <c r="Y1" s="2" t="s">
        <v>20</v>
      </c>
      <c r="Z1" t="s">
        <v>21</v>
      </c>
      <c r="AA1" t="s">
        <v>22</v>
      </c>
    </row>
    <row r="2" spans="1:27">
      <c r="A2">
        <v>-1</v>
      </c>
      <c r="B2">
        <v>2935</v>
      </c>
      <c r="C2">
        <v>3243</v>
      </c>
      <c r="D2">
        <v>-65.402344283000005</v>
      </c>
      <c r="E2">
        <v>-18.338419771800002</v>
      </c>
      <c r="F2" t="s">
        <v>23</v>
      </c>
      <c r="G2">
        <v>53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26</v>
      </c>
      <c r="N2">
        <v>0</v>
      </c>
      <c r="O2">
        <v>0</v>
      </c>
      <c r="P2">
        <v>0</v>
      </c>
      <c r="Q2">
        <v>3</v>
      </c>
      <c r="R2" s="3">
        <v>0</v>
      </c>
      <c r="S2" s="3">
        <v>0</v>
      </c>
      <c r="T2" s="3">
        <v>0</v>
      </c>
      <c r="U2" s="3">
        <v>1</v>
      </c>
      <c r="V2">
        <v>3</v>
      </c>
      <c r="W2">
        <v>23</v>
      </c>
      <c r="X2">
        <v>11.5</v>
      </c>
      <c r="Y2">
        <v>94.38</v>
      </c>
      <c r="Z2">
        <v>10.853699999999998</v>
      </c>
      <c r="AA2">
        <v>3</v>
      </c>
    </row>
    <row r="3" spans="1:27">
      <c r="A3">
        <v>-1</v>
      </c>
      <c r="B3">
        <v>3028</v>
      </c>
      <c r="C3">
        <v>3342</v>
      </c>
      <c r="D3">
        <v>-65.308966513800002</v>
      </c>
      <c r="E3">
        <v>-18.100730467399899</v>
      </c>
      <c r="F3" t="s">
        <v>29</v>
      </c>
      <c r="G3">
        <v>31</v>
      </c>
      <c r="H3" t="s">
        <v>24</v>
      </c>
      <c r="I3" t="s">
        <v>25</v>
      </c>
      <c r="J3" t="s">
        <v>26</v>
      </c>
      <c r="K3" t="s">
        <v>30</v>
      </c>
      <c r="L3" t="s">
        <v>28</v>
      </c>
      <c r="M3">
        <v>28</v>
      </c>
      <c r="N3">
        <v>1</v>
      </c>
      <c r="O3">
        <v>2</v>
      </c>
      <c r="P3">
        <v>0</v>
      </c>
      <c r="Q3">
        <v>0</v>
      </c>
      <c r="R3" s="3">
        <v>0.33333333333333331</v>
      </c>
      <c r="S3" s="3">
        <v>0.66666666666666663</v>
      </c>
      <c r="T3" s="3">
        <v>0</v>
      </c>
      <c r="U3" s="3">
        <v>0</v>
      </c>
      <c r="V3">
        <v>3</v>
      </c>
      <c r="W3">
        <v>25</v>
      </c>
      <c r="X3">
        <v>10.6999999999999</v>
      </c>
      <c r="Y3">
        <v>101.64</v>
      </c>
      <c r="Z3">
        <v>10.875479999999898</v>
      </c>
      <c r="AA3">
        <v>2</v>
      </c>
    </row>
    <row r="4" spans="1:27">
      <c r="A4">
        <v>-1</v>
      </c>
      <c r="B4">
        <v>3806</v>
      </c>
      <c r="C4">
        <v>4215</v>
      </c>
      <c r="D4">
        <v>-65.392087149199895</v>
      </c>
      <c r="E4">
        <v>-18.1669750563</v>
      </c>
      <c r="F4" t="s">
        <v>31</v>
      </c>
      <c r="G4">
        <v>115</v>
      </c>
      <c r="H4" t="s">
        <v>24</v>
      </c>
      <c r="I4" t="s">
        <v>25</v>
      </c>
      <c r="J4" t="s">
        <v>26</v>
      </c>
      <c r="K4" t="s">
        <v>32</v>
      </c>
      <c r="L4" t="s">
        <v>28</v>
      </c>
      <c r="M4">
        <v>67</v>
      </c>
      <c r="N4">
        <v>33</v>
      </c>
      <c r="O4">
        <v>0</v>
      </c>
      <c r="P4">
        <v>0</v>
      </c>
      <c r="Q4">
        <v>0</v>
      </c>
      <c r="R4" s="3">
        <v>1</v>
      </c>
      <c r="S4" s="3">
        <v>0</v>
      </c>
      <c r="T4" s="3">
        <v>0</v>
      </c>
      <c r="U4" s="3">
        <v>0</v>
      </c>
      <c r="V4">
        <v>33</v>
      </c>
      <c r="W4">
        <v>34</v>
      </c>
      <c r="X4">
        <v>49.299999999999898</v>
      </c>
      <c r="Y4">
        <v>243.20999999999998</v>
      </c>
      <c r="Z4">
        <v>119.90252999999973</v>
      </c>
      <c r="AA4">
        <v>1</v>
      </c>
    </row>
    <row r="5" spans="1:27">
      <c r="A5">
        <v>-1</v>
      </c>
      <c r="B5">
        <v>3827</v>
      </c>
      <c r="C5">
        <v>4241</v>
      </c>
      <c r="D5">
        <v>-65.364661238099899</v>
      </c>
      <c r="E5">
        <v>-18.181473907200001</v>
      </c>
      <c r="F5" t="s">
        <v>33</v>
      </c>
      <c r="G5">
        <v>78</v>
      </c>
      <c r="H5" t="s">
        <v>24</v>
      </c>
      <c r="I5" t="s">
        <v>25</v>
      </c>
      <c r="J5" t="s">
        <v>26</v>
      </c>
      <c r="K5" t="s">
        <v>34</v>
      </c>
      <c r="L5" t="s">
        <v>28</v>
      </c>
      <c r="M5">
        <v>59</v>
      </c>
      <c r="N5">
        <v>7</v>
      </c>
      <c r="O5">
        <v>0</v>
      </c>
      <c r="P5">
        <v>0</v>
      </c>
      <c r="Q5">
        <v>0</v>
      </c>
      <c r="R5" s="3">
        <v>1</v>
      </c>
      <c r="S5" s="3">
        <v>0</v>
      </c>
      <c r="T5" s="3">
        <v>0</v>
      </c>
      <c r="U5" s="3">
        <v>0</v>
      </c>
      <c r="V5">
        <v>7</v>
      </c>
      <c r="W5">
        <v>52</v>
      </c>
      <c r="X5">
        <v>11.9</v>
      </c>
      <c r="Y5">
        <v>214.17</v>
      </c>
      <c r="Z5">
        <v>25.486229999999999</v>
      </c>
      <c r="AA5">
        <v>1</v>
      </c>
    </row>
    <row r="6" spans="1:27">
      <c r="A6">
        <v>-1</v>
      </c>
      <c r="B6">
        <v>3902</v>
      </c>
      <c r="C6">
        <v>4327</v>
      </c>
      <c r="D6">
        <v>-65.330879732100001</v>
      </c>
      <c r="E6">
        <v>-18.214900400600001</v>
      </c>
      <c r="F6" t="s">
        <v>35</v>
      </c>
      <c r="G6">
        <v>44</v>
      </c>
      <c r="H6" t="s">
        <v>24</v>
      </c>
      <c r="I6" t="s">
        <v>25</v>
      </c>
      <c r="J6" t="s">
        <v>26</v>
      </c>
      <c r="K6" t="s">
        <v>36</v>
      </c>
      <c r="L6" t="s">
        <v>28</v>
      </c>
      <c r="M6">
        <v>38</v>
      </c>
      <c r="N6">
        <v>2</v>
      </c>
      <c r="O6">
        <v>0</v>
      </c>
      <c r="P6">
        <v>0</v>
      </c>
      <c r="Q6">
        <v>0</v>
      </c>
      <c r="R6" s="3">
        <v>1</v>
      </c>
      <c r="S6" s="3">
        <v>0</v>
      </c>
      <c r="T6" s="3">
        <v>0</v>
      </c>
      <c r="U6" s="3">
        <v>0</v>
      </c>
      <c r="V6">
        <v>2</v>
      </c>
      <c r="W6">
        <v>36</v>
      </c>
      <c r="X6">
        <v>5.3</v>
      </c>
      <c r="Y6">
        <v>137.94</v>
      </c>
      <c r="Z6">
        <v>7.3108199999999997</v>
      </c>
      <c r="AA6">
        <v>1</v>
      </c>
    </row>
    <row r="7" spans="1:27">
      <c r="A7">
        <v>-1</v>
      </c>
      <c r="B7">
        <v>3960</v>
      </c>
      <c r="C7">
        <v>4391</v>
      </c>
      <c r="D7">
        <v>-65.330759300500006</v>
      </c>
      <c r="E7">
        <v>-18.294074935400001</v>
      </c>
      <c r="F7" t="s">
        <v>37</v>
      </c>
      <c r="G7">
        <v>54</v>
      </c>
      <c r="H7" t="s">
        <v>24</v>
      </c>
      <c r="I7" t="s">
        <v>25</v>
      </c>
      <c r="J7" t="s">
        <v>26</v>
      </c>
      <c r="K7" t="s">
        <v>38</v>
      </c>
      <c r="L7" t="s">
        <v>28</v>
      </c>
      <c r="M7">
        <v>43</v>
      </c>
      <c r="N7">
        <v>0</v>
      </c>
      <c r="O7">
        <v>0</v>
      </c>
      <c r="P7">
        <v>0</v>
      </c>
      <c r="Q7">
        <v>11</v>
      </c>
      <c r="R7" s="3">
        <v>0</v>
      </c>
      <c r="S7" s="3">
        <v>0</v>
      </c>
      <c r="T7" s="3">
        <v>0</v>
      </c>
      <c r="U7" s="3">
        <v>1</v>
      </c>
      <c r="V7">
        <v>11</v>
      </c>
      <c r="W7">
        <v>32</v>
      </c>
      <c r="X7">
        <v>25.6</v>
      </c>
      <c r="Y7">
        <v>156.09</v>
      </c>
      <c r="Z7">
        <v>39.959040000000002</v>
      </c>
      <c r="AA7">
        <v>3</v>
      </c>
    </row>
    <row r="8" spans="1:27">
      <c r="A8">
        <v>-1</v>
      </c>
      <c r="B8">
        <v>4613</v>
      </c>
      <c r="C8">
        <v>5130</v>
      </c>
      <c r="D8">
        <v>-65.356689809900004</v>
      </c>
      <c r="E8">
        <v>-18.3309828041</v>
      </c>
      <c r="F8" t="s">
        <v>39</v>
      </c>
      <c r="G8">
        <v>37</v>
      </c>
      <c r="H8" t="s">
        <v>24</v>
      </c>
      <c r="I8" t="s">
        <v>25</v>
      </c>
      <c r="J8" t="s">
        <v>26</v>
      </c>
      <c r="K8" t="s">
        <v>40</v>
      </c>
      <c r="L8" t="s">
        <v>28</v>
      </c>
      <c r="M8">
        <v>35</v>
      </c>
      <c r="N8">
        <v>0</v>
      </c>
      <c r="O8">
        <v>0</v>
      </c>
      <c r="P8">
        <v>1</v>
      </c>
      <c r="Q8">
        <v>0</v>
      </c>
      <c r="R8" s="3">
        <v>0</v>
      </c>
      <c r="S8" s="3">
        <v>0</v>
      </c>
      <c r="T8" s="3">
        <v>1</v>
      </c>
      <c r="U8" s="3">
        <v>0</v>
      </c>
      <c r="V8">
        <v>1</v>
      </c>
      <c r="W8">
        <v>34</v>
      </c>
      <c r="X8">
        <v>2.9</v>
      </c>
      <c r="Y8">
        <v>127.05</v>
      </c>
      <c r="Z8">
        <v>3.68445</v>
      </c>
      <c r="AA8">
        <v>3</v>
      </c>
    </row>
    <row r="9" spans="1:27">
      <c r="A9">
        <v>-1</v>
      </c>
      <c r="B9">
        <v>4782</v>
      </c>
      <c r="C9">
        <v>5325</v>
      </c>
      <c r="D9">
        <v>-65.409097697899895</v>
      </c>
      <c r="E9">
        <v>-18.2087219173</v>
      </c>
      <c r="F9" t="s">
        <v>41</v>
      </c>
      <c r="G9">
        <v>50</v>
      </c>
      <c r="H9" t="s">
        <v>24</v>
      </c>
      <c r="I9" t="s">
        <v>25</v>
      </c>
      <c r="J9" t="s">
        <v>26</v>
      </c>
      <c r="K9" t="s">
        <v>42</v>
      </c>
      <c r="L9" t="s">
        <v>28</v>
      </c>
      <c r="M9">
        <v>35</v>
      </c>
      <c r="N9">
        <v>3</v>
      </c>
      <c r="O9">
        <v>0</v>
      </c>
      <c r="P9">
        <v>1</v>
      </c>
      <c r="Q9">
        <v>1</v>
      </c>
      <c r="R9" s="3">
        <v>0.6</v>
      </c>
      <c r="S9" s="3">
        <v>0</v>
      </c>
      <c r="T9" s="3">
        <v>0.2</v>
      </c>
      <c r="U9" s="3">
        <v>0.2</v>
      </c>
      <c r="V9">
        <v>5</v>
      </c>
      <c r="W9">
        <v>30</v>
      </c>
      <c r="X9">
        <v>14.3</v>
      </c>
      <c r="Y9">
        <v>127.05</v>
      </c>
      <c r="Z9">
        <v>18.168150000000001</v>
      </c>
      <c r="AA9">
        <v>1</v>
      </c>
    </row>
    <row r="10" spans="1:27">
      <c r="A10">
        <v>-1</v>
      </c>
      <c r="B10">
        <v>6448</v>
      </c>
      <c r="C10">
        <v>7196</v>
      </c>
      <c r="D10">
        <v>-65.375819104800001</v>
      </c>
      <c r="E10">
        <v>-18.305846523500001</v>
      </c>
      <c r="F10" t="s">
        <v>43</v>
      </c>
      <c r="G10">
        <v>113</v>
      </c>
      <c r="H10" t="s">
        <v>24</v>
      </c>
      <c r="I10" t="s">
        <v>25</v>
      </c>
      <c r="J10" t="s">
        <v>26</v>
      </c>
      <c r="K10" t="s">
        <v>44</v>
      </c>
      <c r="L10" t="s">
        <v>28</v>
      </c>
      <c r="M10">
        <v>86</v>
      </c>
      <c r="N10">
        <v>1</v>
      </c>
      <c r="O10">
        <v>5</v>
      </c>
      <c r="P10">
        <v>0</v>
      </c>
      <c r="Q10">
        <v>0</v>
      </c>
      <c r="R10" s="3">
        <v>0.16666666666666666</v>
      </c>
      <c r="S10" s="3">
        <v>0.83333333333333337</v>
      </c>
      <c r="T10" s="3">
        <v>0</v>
      </c>
      <c r="U10" s="3">
        <v>0</v>
      </c>
      <c r="V10">
        <v>6</v>
      </c>
      <c r="W10">
        <v>80</v>
      </c>
      <c r="X10">
        <v>7</v>
      </c>
      <c r="Y10">
        <v>312.18</v>
      </c>
      <c r="Z10">
        <v>21.852600000000002</v>
      </c>
      <c r="AA10">
        <v>2</v>
      </c>
    </row>
    <row r="11" spans="1:27">
      <c r="A11">
        <v>-1</v>
      </c>
      <c r="B11">
        <v>6469</v>
      </c>
      <c r="C11">
        <v>7220</v>
      </c>
      <c r="D11">
        <v>-65.404523050700007</v>
      </c>
      <c r="E11">
        <v>-18.298981547</v>
      </c>
      <c r="F11" t="s">
        <v>45</v>
      </c>
      <c r="G11">
        <v>120</v>
      </c>
      <c r="H11" t="s">
        <v>24</v>
      </c>
      <c r="I11" t="s">
        <v>25</v>
      </c>
      <c r="J11" t="s">
        <v>26</v>
      </c>
      <c r="K11" t="s">
        <v>46</v>
      </c>
      <c r="L11" t="s">
        <v>28</v>
      </c>
      <c r="M11">
        <v>100</v>
      </c>
      <c r="N11">
        <v>28</v>
      </c>
      <c r="O11">
        <v>16</v>
      </c>
      <c r="P11">
        <v>0</v>
      </c>
      <c r="Q11">
        <v>2</v>
      </c>
      <c r="R11" s="3">
        <v>0.60869565217391308</v>
      </c>
      <c r="S11" s="3">
        <v>0.34782608695652173</v>
      </c>
      <c r="T11" s="3">
        <v>0</v>
      </c>
      <c r="U11" s="3">
        <v>4.3478260869565216E-2</v>
      </c>
      <c r="V11">
        <v>46</v>
      </c>
      <c r="W11">
        <v>54</v>
      </c>
      <c r="X11">
        <v>46</v>
      </c>
      <c r="Y11">
        <v>363</v>
      </c>
      <c r="Z11">
        <v>166.98</v>
      </c>
      <c r="AA11">
        <v>1</v>
      </c>
    </row>
    <row r="12" spans="1:27">
      <c r="A12">
        <v>-1</v>
      </c>
      <c r="B12">
        <v>6470</v>
      </c>
      <c r="C12">
        <v>7221</v>
      </c>
      <c r="D12">
        <v>-65.386067742500003</v>
      </c>
      <c r="E12">
        <v>-18.345325990700001</v>
      </c>
      <c r="F12" t="s">
        <v>47</v>
      </c>
      <c r="G12">
        <v>73</v>
      </c>
      <c r="H12" t="s">
        <v>24</v>
      </c>
      <c r="I12" t="s">
        <v>25</v>
      </c>
      <c r="J12" t="s">
        <v>26</v>
      </c>
      <c r="K12" t="s">
        <v>48</v>
      </c>
      <c r="L12" t="s">
        <v>28</v>
      </c>
      <c r="M12">
        <v>19</v>
      </c>
      <c r="N12">
        <v>0</v>
      </c>
      <c r="O12">
        <v>0</v>
      </c>
      <c r="P12">
        <v>0</v>
      </c>
      <c r="Q12">
        <v>3</v>
      </c>
      <c r="R12" s="3">
        <v>0</v>
      </c>
      <c r="S12" s="3">
        <v>0</v>
      </c>
      <c r="T12" s="3">
        <v>0</v>
      </c>
      <c r="U12" s="3">
        <v>1</v>
      </c>
      <c r="V12">
        <v>3</v>
      </c>
      <c r="W12">
        <v>16</v>
      </c>
      <c r="X12">
        <v>15.8</v>
      </c>
      <c r="Y12">
        <v>68.97</v>
      </c>
      <c r="Z12">
        <v>10.897260000000001</v>
      </c>
      <c r="AA12">
        <v>3</v>
      </c>
    </row>
    <row r="13" spans="1:27">
      <c r="A13">
        <v>-1</v>
      </c>
      <c r="B13">
        <v>6484</v>
      </c>
      <c r="C13">
        <v>7238</v>
      </c>
      <c r="D13">
        <v>-65.333304027599894</v>
      </c>
      <c r="E13">
        <v>-18.121730813900001</v>
      </c>
      <c r="F13" t="s">
        <v>49</v>
      </c>
      <c r="G13">
        <v>20</v>
      </c>
      <c r="H13" t="s">
        <v>24</v>
      </c>
      <c r="I13" t="s">
        <v>25</v>
      </c>
      <c r="J13" t="s">
        <v>26</v>
      </c>
      <c r="K13" t="s">
        <v>50</v>
      </c>
      <c r="L13" t="s">
        <v>28</v>
      </c>
      <c r="M13">
        <v>15</v>
      </c>
      <c r="N13">
        <v>0</v>
      </c>
      <c r="O13">
        <v>1</v>
      </c>
      <c r="P13">
        <v>0</v>
      </c>
      <c r="Q13">
        <v>0</v>
      </c>
      <c r="R13" s="3">
        <v>0</v>
      </c>
      <c r="S13" s="3">
        <v>1</v>
      </c>
      <c r="T13" s="3">
        <v>0</v>
      </c>
      <c r="U13" s="3">
        <v>0</v>
      </c>
      <c r="V13">
        <v>1</v>
      </c>
      <c r="W13">
        <v>14</v>
      </c>
      <c r="X13">
        <v>6.7</v>
      </c>
      <c r="Y13">
        <v>54.449999999999996</v>
      </c>
      <c r="Z13">
        <v>3.6481499999999998</v>
      </c>
      <c r="AA13">
        <v>2</v>
      </c>
    </row>
    <row r="14" spans="1:27">
      <c r="A14">
        <v>-1</v>
      </c>
      <c r="B14">
        <v>6513</v>
      </c>
      <c r="C14">
        <v>7275</v>
      </c>
      <c r="D14">
        <v>-65.412316975500005</v>
      </c>
      <c r="E14">
        <v>-18.167608552800001</v>
      </c>
      <c r="F14" t="s">
        <v>51</v>
      </c>
      <c r="G14">
        <v>30</v>
      </c>
      <c r="H14" t="s">
        <v>24</v>
      </c>
      <c r="I14" t="s">
        <v>25</v>
      </c>
      <c r="J14" t="s">
        <v>26</v>
      </c>
      <c r="K14" t="s">
        <v>52</v>
      </c>
      <c r="L14" t="s">
        <v>28</v>
      </c>
      <c r="M14">
        <v>18</v>
      </c>
      <c r="N14">
        <v>0</v>
      </c>
      <c r="O14">
        <v>0</v>
      </c>
      <c r="P14">
        <v>0</v>
      </c>
      <c r="Q14">
        <v>0</v>
      </c>
      <c r="R14" s="3">
        <v>0</v>
      </c>
      <c r="S14" s="3">
        <v>0</v>
      </c>
      <c r="T14" s="3">
        <v>0</v>
      </c>
      <c r="U14" s="3">
        <v>0</v>
      </c>
      <c r="V14">
        <v>0</v>
      </c>
      <c r="W14">
        <v>18</v>
      </c>
      <c r="X14">
        <v>0</v>
      </c>
      <c r="Y14">
        <v>65.34</v>
      </c>
      <c r="Z14">
        <v>0</v>
      </c>
      <c r="AA14">
        <v>0</v>
      </c>
    </row>
    <row r="15" spans="1:27">
      <c r="A15">
        <v>-1</v>
      </c>
      <c r="B15">
        <v>6527</v>
      </c>
      <c r="C15">
        <v>7292</v>
      </c>
      <c r="D15">
        <v>-65.374483810900003</v>
      </c>
      <c r="E15">
        <v>-18.2699173675</v>
      </c>
      <c r="F15" t="s">
        <v>53</v>
      </c>
      <c r="G15">
        <v>40</v>
      </c>
      <c r="H15" t="s">
        <v>24</v>
      </c>
      <c r="I15" t="s">
        <v>25</v>
      </c>
      <c r="J15" t="s">
        <v>26</v>
      </c>
      <c r="K15" t="s">
        <v>54</v>
      </c>
      <c r="L15" t="s">
        <v>28</v>
      </c>
      <c r="M15">
        <v>26</v>
      </c>
      <c r="N15">
        <v>1</v>
      </c>
      <c r="O15">
        <v>0</v>
      </c>
      <c r="P15">
        <v>4</v>
      </c>
      <c r="Q15">
        <v>0</v>
      </c>
      <c r="R15" s="3">
        <v>0.2</v>
      </c>
      <c r="S15" s="3">
        <v>0</v>
      </c>
      <c r="T15" s="3">
        <v>0.8</v>
      </c>
      <c r="U15" s="3">
        <v>0</v>
      </c>
      <c r="V15">
        <v>5</v>
      </c>
      <c r="W15">
        <v>21</v>
      </c>
      <c r="X15">
        <v>19.1999999999999</v>
      </c>
      <c r="Y15">
        <v>94.38</v>
      </c>
      <c r="Z15">
        <v>18.120959999999904</v>
      </c>
      <c r="AA15">
        <v>3</v>
      </c>
    </row>
    <row r="16" spans="1:27">
      <c r="A16">
        <v>-1</v>
      </c>
      <c r="B16">
        <v>6559</v>
      </c>
      <c r="C16">
        <v>7329</v>
      </c>
      <c r="D16">
        <v>-65.535368497700006</v>
      </c>
      <c r="E16">
        <v>-18.228378751800001</v>
      </c>
      <c r="F16" t="s">
        <v>55</v>
      </c>
      <c r="G16">
        <v>70</v>
      </c>
      <c r="H16" t="s">
        <v>24</v>
      </c>
      <c r="I16" t="s">
        <v>25</v>
      </c>
      <c r="J16" t="s">
        <v>26</v>
      </c>
      <c r="K16" t="s">
        <v>56</v>
      </c>
      <c r="L16" t="s">
        <v>28</v>
      </c>
      <c r="M16">
        <v>66</v>
      </c>
      <c r="N16">
        <v>47</v>
      </c>
      <c r="O16">
        <v>0</v>
      </c>
      <c r="P16">
        <v>0</v>
      </c>
      <c r="Q16">
        <v>0</v>
      </c>
      <c r="R16" s="3">
        <v>1</v>
      </c>
      <c r="S16" s="3">
        <v>0</v>
      </c>
      <c r="T16" s="3">
        <v>0</v>
      </c>
      <c r="U16" s="3">
        <v>0</v>
      </c>
      <c r="V16">
        <v>47</v>
      </c>
      <c r="W16">
        <v>19</v>
      </c>
      <c r="X16">
        <v>71.2</v>
      </c>
      <c r="Y16">
        <v>239.57999999999998</v>
      </c>
      <c r="Z16">
        <v>170.58095999999998</v>
      </c>
      <c r="AA16">
        <v>1</v>
      </c>
    </row>
    <row r="17" spans="1:27">
      <c r="A17">
        <v>-1</v>
      </c>
      <c r="B17">
        <v>6591</v>
      </c>
      <c r="C17">
        <v>7363</v>
      </c>
      <c r="D17">
        <v>-65.485989815300002</v>
      </c>
      <c r="E17">
        <v>-18.236843373100001</v>
      </c>
      <c r="F17" t="s">
        <v>57</v>
      </c>
      <c r="G17">
        <v>43</v>
      </c>
      <c r="H17" t="s">
        <v>24</v>
      </c>
      <c r="I17" t="s">
        <v>25</v>
      </c>
      <c r="J17" t="s">
        <v>26</v>
      </c>
      <c r="K17" t="s">
        <v>58</v>
      </c>
      <c r="L17" t="s">
        <v>28</v>
      </c>
      <c r="M17">
        <v>43</v>
      </c>
      <c r="N17">
        <v>0</v>
      </c>
      <c r="O17">
        <v>0</v>
      </c>
      <c r="P17">
        <v>0</v>
      </c>
      <c r="Q17">
        <v>0</v>
      </c>
      <c r="R17" s="3">
        <v>0</v>
      </c>
      <c r="S17" s="3">
        <v>0</v>
      </c>
      <c r="T17" s="3">
        <v>0</v>
      </c>
      <c r="U17" s="3">
        <v>0</v>
      </c>
      <c r="V17">
        <v>0</v>
      </c>
      <c r="W17">
        <v>43</v>
      </c>
      <c r="X17">
        <v>0</v>
      </c>
      <c r="Y17">
        <v>156.09</v>
      </c>
      <c r="Z17">
        <v>0</v>
      </c>
      <c r="AA17">
        <v>0</v>
      </c>
    </row>
    <row r="18" spans="1:27">
      <c r="A18">
        <v>-1</v>
      </c>
      <c r="B18">
        <v>7313</v>
      </c>
      <c r="C18">
        <v>8169</v>
      </c>
      <c r="D18">
        <v>-65.370432164099896</v>
      </c>
      <c r="E18">
        <v>-18.1169639863</v>
      </c>
      <c r="F18" t="s">
        <v>59</v>
      </c>
      <c r="G18">
        <v>18</v>
      </c>
      <c r="H18" t="s">
        <v>24</v>
      </c>
      <c r="I18" t="s">
        <v>25</v>
      </c>
      <c r="J18" t="s">
        <v>26</v>
      </c>
      <c r="K18" t="s">
        <v>60</v>
      </c>
      <c r="L18" t="s">
        <v>28</v>
      </c>
      <c r="M18">
        <v>1</v>
      </c>
      <c r="N18">
        <v>0</v>
      </c>
      <c r="O18">
        <v>0</v>
      </c>
      <c r="P18">
        <v>0</v>
      </c>
      <c r="Q18">
        <v>0</v>
      </c>
      <c r="R18" s="3">
        <v>0</v>
      </c>
      <c r="S18" s="3">
        <v>0</v>
      </c>
      <c r="T18" s="3">
        <v>0</v>
      </c>
      <c r="U18" s="3">
        <v>0</v>
      </c>
      <c r="V18">
        <v>0</v>
      </c>
      <c r="W18">
        <v>1</v>
      </c>
      <c r="X18">
        <v>0</v>
      </c>
      <c r="Y18">
        <v>3.63</v>
      </c>
      <c r="Z18">
        <v>0</v>
      </c>
      <c r="AA18">
        <v>0</v>
      </c>
    </row>
    <row r="19" spans="1:27">
      <c r="A19">
        <v>-1</v>
      </c>
      <c r="B19">
        <v>7411</v>
      </c>
      <c r="C19">
        <v>8276</v>
      </c>
      <c r="D19">
        <v>-65.418774692499895</v>
      </c>
      <c r="E19">
        <v>-18.145633884199899</v>
      </c>
      <c r="F19" t="s">
        <v>61</v>
      </c>
      <c r="G19">
        <v>49</v>
      </c>
      <c r="H19" t="s">
        <v>24</v>
      </c>
      <c r="I19" t="s">
        <v>25</v>
      </c>
      <c r="J19" t="s">
        <v>26</v>
      </c>
      <c r="K19" t="s">
        <v>62</v>
      </c>
      <c r="L19" t="s">
        <v>28</v>
      </c>
      <c r="M19">
        <v>44</v>
      </c>
      <c r="N19">
        <v>2</v>
      </c>
      <c r="O19">
        <v>0</v>
      </c>
      <c r="P19">
        <v>0</v>
      </c>
      <c r="Q19">
        <v>0</v>
      </c>
      <c r="R19" s="3">
        <v>1</v>
      </c>
      <c r="S19" s="3">
        <v>0</v>
      </c>
      <c r="T19" s="3">
        <v>0</v>
      </c>
      <c r="U19" s="3">
        <v>0</v>
      </c>
      <c r="V19">
        <v>2</v>
      </c>
      <c r="W19">
        <v>42</v>
      </c>
      <c r="X19">
        <v>4.5</v>
      </c>
      <c r="Y19">
        <v>159.72</v>
      </c>
      <c r="Z19">
        <v>7.1874000000000002</v>
      </c>
      <c r="AA19">
        <v>1</v>
      </c>
    </row>
    <row r="20" spans="1:27">
      <c r="A20">
        <v>-1</v>
      </c>
      <c r="B20">
        <v>7459</v>
      </c>
      <c r="C20">
        <v>8334</v>
      </c>
      <c r="D20">
        <v>-65.308999855600007</v>
      </c>
      <c r="E20">
        <v>-18.179079936000001</v>
      </c>
      <c r="F20" t="s">
        <v>63</v>
      </c>
      <c r="G20">
        <v>42</v>
      </c>
      <c r="H20" t="s">
        <v>24</v>
      </c>
      <c r="I20" t="s">
        <v>25</v>
      </c>
      <c r="J20" t="s">
        <v>26</v>
      </c>
      <c r="K20" t="s">
        <v>64</v>
      </c>
      <c r="L20" t="s">
        <v>28</v>
      </c>
      <c r="M20">
        <v>36</v>
      </c>
      <c r="N20">
        <v>2</v>
      </c>
      <c r="O20">
        <v>0</v>
      </c>
      <c r="P20">
        <v>0</v>
      </c>
      <c r="Q20">
        <v>0</v>
      </c>
      <c r="R20" s="3">
        <v>1</v>
      </c>
      <c r="S20" s="3">
        <v>0</v>
      </c>
      <c r="T20" s="3">
        <v>0</v>
      </c>
      <c r="U20" s="3">
        <v>0</v>
      </c>
      <c r="V20">
        <v>2</v>
      </c>
      <c r="W20">
        <v>34</v>
      </c>
      <c r="X20">
        <v>5.6</v>
      </c>
      <c r="Y20">
        <v>130.68</v>
      </c>
      <c r="Z20">
        <v>7.3180800000000001</v>
      </c>
      <c r="AA20">
        <v>1</v>
      </c>
    </row>
    <row r="21" spans="1:27">
      <c r="A21">
        <v>-1</v>
      </c>
      <c r="B21">
        <v>7465</v>
      </c>
      <c r="C21">
        <v>8341</v>
      </c>
      <c r="D21">
        <v>-65.360609376699898</v>
      </c>
      <c r="E21">
        <v>-18.1316919454</v>
      </c>
      <c r="F21" t="s">
        <v>65</v>
      </c>
      <c r="G21">
        <v>53</v>
      </c>
      <c r="H21" t="s">
        <v>24</v>
      </c>
      <c r="I21" t="s">
        <v>25</v>
      </c>
      <c r="J21" t="s">
        <v>26</v>
      </c>
      <c r="K21" t="s">
        <v>66</v>
      </c>
      <c r="L21" t="s">
        <v>28</v>
      </c>
      <c r="M21">
        <v>42</v>
      </c>
      <c r="N21">
        <v>8</v>
      </c>
      <c r="O21">
        <v>1</v>
      </c>
      <c r="P21">
        <v>1</v>
      </c>
      <c r="Q21">
        <v>0</v>
      </c>
      <c r="R21" s="3">
        <v>0.8</v>
      </c>
      <c r="S21" s="3">
        <v>0.1</v>
      </c>
      <c r="T21" s="3">
        <v>0.1</v>
      </c>
      <c r="U21" s="3">
        <v>0</v>
      </c>
      <c r="V21">
        <v>10</v>
      </c>
      <c r="W21">
        <v>32</v>
      </c>
      <c r="X21">
        <v>23.8</v>
      </c>
      <c r="Y21">
        <v>152.46</v>
      </c>
      <c r="Z21">
        <v>36.28548</v>
      </c>
      <c r="AA21">
        <v>1</v>
      </c>
    </row>
    <row r="22" spans="1:27">
      <c r="A22">
        <v>-1</v>
      </c>
      <c r="B22">
        <v>7520</v>
      </c>
      <c r="C22">
        <v>8407</v>
      </c>
      <c r="D22">
        <v>-65.467159762099897</v>
      </c>
      <c r="E22">
        <v>-18.247479026800001</v>
      </c>
      <c r="F22" t="s">
        <v>67</v>
      </c>
      <c r="G22">
        <v>35</v>
      </c>
      <c r="H22" t="s">
        <v>24</v>
      </c>
      <c r="I22" t="s">
        <v>25</v>
      </c>
      <c r="J22" t="s">
        <v>26</v>
      </c>
      <c r="K22" t="s">
        <v>68</v>
      </c>
      <c r="L22" t="s">
        <v>28</v>
      </c>
      <c r="M22">
        <v>35</v>
      </c>
      <c r="N22">
        <v>1</v>
      </c>
      <c r="O22">
        <v>0</v>
      </c>
      <c r="P22">
        <v>4</v>
      </c>
      <c r="Q22">
        <v>0</v>
      </c>
      <c r="R22" s="3">
        <v>0.2</v>
      </c>
      <c r="S22" s="3">
        <v>0</v>
      </c>
      <c r="T22" s="3">
        <v>0.8</v>
      </c>
      <c r="U22" s="3">
        <v>0</v>
      </c>
      <c r="V22">
        <v>5</v>
      </c>
      <c r="W22">
        <v>30</v>
      </c>
      <c r="X22">
        <v>14.3</v>
      </c>
      <c r="Y22">
        <v>127.05</v>
      </c>
      <c r="Z22">
        <v>18.168150000000001</v>
      </c>
      <c r="AA22">
        <v>3</v>
      </c>
    </row>
    <row r="23" spans="1:27">
      <c r="A23">
        <v>-1</v>
      </c>
      <c r="B23">
        <v>7541</v>
      </c>
      <c r="C23">
        <v>8429</v>
      </c>
      <c r="D23">
        <v>-65.478141055600005</v>
      </c>
      <c r="E23">
        <v>-18.200937354899899</v>
      </c>
      <c r="F23" t="s">
        <v>69</v>
      </c>
      <c r="G23">
        <v>40</v>
      </c>
      <c r="H23" t="s">
        <v>24</v>
      </c>
      <c r="I23" t="s">
        <v>25</v>
      </c>
      <c r="J23" t="s">
        <v>26</v>
      </c>
      <c r="K23" t="s">
        <v>70</v>
      </c>
      <c r="L23" t="s">
        <v>28</v>
      </c>
      <c r="M23">
        <v>14</v>
      </c>
      <c r="N23">
        <v>3</v>
      </c>
      <c r="O23">
        <v>0</v>
      </c>
      <c r="P23">
        <v>0</v>
      </c>
      <c r="Q23">
        <v>0</v>
      </c>
      <c r="R23" s="3">
        <v>1</v>
      </c>
      <c r="S23" s="3">
        <v>0</v>
      </c>
      <c r="T23" s="3">
        <v>0</v>
      </c>
      <c r="U23" s="3">
        <v>0</v>
      </c>
      <c r="V23">
        <v>3</v>
      </c>
      <c r="W23">
        <v>11</v>
      </c>
      <c r="X23">
        <v>21.399999999999899</v>
      </c>
      <c r="Y23">
        <v>50.82</v>
      </c>
      <c r="Z23">
        <v>10.875479999999948</v>
      </c>
      <c r="AA23">
        <v>1</v>
      </c>
    </row>
    <row r="24" spans="1:27">
      <c r="A24">
        <v>-1</v>
      </c>
      <c r="B24">
        <v>8326</v>
      </c>
      <c r="C24">
        <v>9291</v>
      </c>
      <c r="D24">
        <v>-65.4348586885</v>
      </c>
      <c r="E24">
        <v>-18.1671254825999</v>
      </c>
      <c r="F24" t="s">
        <v>71</v>
      </c>
      <c r="G24">
        <v>39</v>
      </c>
      <c r="H24" t="s">
        <v>24</v>
      </c>
      <c r="I24" t="s">
        <v>25</v>
      </c>
      <c r="J24" t="s">
        <v>26</v>
      </c>
      <c r="K24" t="s">
        <v>72</v>
      </c>
      <c r="L24" t="s">
        <v>28</v>
      </c>
      <c r="M24">
        <v>39</v>
      </c>
      <c r="N24">
        <v>10</v>
      </c>
      <c r="O24">
        <v>0</v>
      </c>
      <c r="P24">
        <v>0</v>
      </c>
      <c r="Q24">
        <v>0</v>
      </c>
      <c r="R24" s="3">
        <v>1</v>
      </c>
      <c r="S24" s="3">
        <v>0</v>
      </c>
      <c r="T24" s="3">
        <v>0</v>
      </c>
      <c r="U24" s="3">
        <v>0</v>
      </c>
      <c r="V24">
        <v>10</v>
      </c>
      <c r="W24">
        <v>29</v>
      </c>
      <c r="X24">
        <v>25.6</v>
      </c>
      <c r="Y24">
        <v>141.57</v>
      </c>
      <c r="Z24">
        <v>36.24192</v>
      </c>
      <c r="AA24">
        <v>1</v>
      </c>
    </row>
    <row r="25" spans="1:27">
      <c r="A25">
        <v>-1</v>
      </c>
      <c r="B25">
        <v>9198</v>
      </c>
      <c r="C25">
        <v>10287</v>
      </c>
      <c r="D25">
        <v>-65.347082591900005</v>
      </c>
      <c r="E25">
        <v>-18.2359285773999</v>
      </c>
      <c r="F25" t="s">
        <v>73</v>
      </c>
      <c r="G25">
        <v>52</v>
      </c>
      <c r="H25" t="s">
        <v>24</v>
      </c>
      <c r="I25" t="s">
        <v>25</v>
      </c>
      <c r="J25" t="s">
        <v>26</v>
      </c>
      <c r="K25" t="s">
        <v>74</v>
      </c>
      <c r="L25" t="s">
        <v>28</v>
      </c>
      <c r="M25">
        <v>33</v>
      </c>
      <c r="N25">
        <v>2</v>
      </c>
      <c r="O25">
        <v>0</v>
      </c>
      <c r="P25">
        <v>0</v>
      </c>
      <c r="Q25">
        <v>0</v>
      </c>
      <c r="R25" s="3">
        <v>1</v>
      </c>
      <c r="S25" s="3">
        <v>0</v>
      </c>
      <c r="T25" s="3">
        <v>0</v>
      </c>
      <c r="U25" s="3">
        <v>0</v>
      </c>
      <c r="V25">
        <v>2</v>
      </c>
      <c r="W25">
        <v>31</v>
      </c>
      <c r="X25">
        <v>6.1</v>
      </c>
      <c r="Y25">
        <v>119.78999999999999</v>
      </c>
      <c r="Z25">
        <v>7.3071899999999994</v>
      </c>
      <c r="AA25">
        <v>1</v>
      </c>
    </row>
    <row r="26" spans="1:27">
      <c r="A26">
        <v>-1</v>
      </c>
      <c r="B26">
        <v>9244</v>
      </c>
      <c r="C26">
        <v>10340</v>
      </c>
      <c r="D26">
        <v>-65.342715149399893</v>
      </c>
      <c r="E26">
        <v>-18.212471321500001</v>
      </c>
      <c r="F26" t="s">
        <v>75</v>
      </c>
      <c r="G26">
        <v>48</v>
      </c>
      <c r="H26" t="s">
        <v>24</v>
      </c>
      <c r="I26" t="s">
        <v>25</v>
      </c>
      <c r="J26" t="s">
        <v>26</v>
      </c>
      <c r="K26" t="s">
        <v>76</v>
      </c>
      <c r="L26" t="s">
        <v>28</v>
      </c>
      <c r="M26">
        <v>38</v>
      </c>
      <c r="N26">
        <v>1</v>
      </c>
      <c r="O26">
        <v>0</v>
      </c>
      <c r="P26">
        <v>0</v>
      </c>
      <c r="Q26">
        <v>0</v>
      </c>
      <c r="R26" s="3">
        <v>1</v>
      </c>
      <c r="S26" s="3">
        <v>0</v>
      </c>
      <c r="T26" s="3">
        <v>0</v>
      </c>
      <c r="U26" s="3">
        <v>0</v>
      </c>
      <c r="V26">
        <v>1</v>
      </c>
      <c r="W26">
        <v>37</v>
      </c>
      <c r="X26">
        <v>2.6</v>
      </c>
      <c r="Y26">
        <v>137.94</v>
      </c>
      <c r="Z26">
        <v>3.5864400000000001</v>
      </c>
      <c r="AA26">
        <v>1</v>
      </c>
    </row>
    <row r="27" spans="1:27">
      <c r="A27">
        <v>-1</v>
      </c>
      <c r="B27">
        <v>11073</v>
      </c>
      <c r="C27">
        <v>12405</v>
      </c>
      <c r="D27">
        <v>-65.342276572399896</v>
      </c>
      <c r="E27">
        <v>-18.320809487199899</v>
      </c>
      <c r="F27" t="s">
        <v>77</v>
      </c>
      <c r="G27">
        <v>39</v>
      </c>
      <c r="H27" t="s">
        <v>24</v>
      </c>
      <c r="I27" t="s">
        <v>25</v>
      </c>
      <c r="J27" t="s">
        <v>26</v>
      </c>
      <c r="K27" t="s">
        <v>78</v>
      </c>
      <c r="L27" t="s">
        <v>28</v>
      </c>
      <c r="M27">
        <v>37</v>
      </c>
      <c r="N27">
        <v>1</v>
      </c>
      <c r="O27">
        <v>0</v>
      </c>
      <c r="P27">
        <v>0</v>
      </c>
      <c r="Q27">
        <v>0</v>
      </c>
      <c r="R27" s="3">
        <v>1</v>
      </c>
      <c r="S27" s="3">
        <v>0</v>
      </c>
      <c r="T27" s="3">
        <v>0</v>
      </c>
      <c r="U27" s="3">
        <v>0</v>
      </c>
      <c r="V27">
        <v>1</v>
      </c>
      <c r="W27">
        <v>36</v>
      </c>
      <c r="X27">
        <v>2.7</v>
      </c>
      <c r="Y27">
        <v>134.31</v>
      </c>
      <c r="Z27">
        <v>3.6263700000000005</v>
      </c>
      <c r="AA27">
        <v>1</v>
      </c>
    </row>
    <row r="28" spans="1:27">
      <c r="A28">
        <v>-1</v>
      </c>
      <c r="B28">
        <v>11099</v>
      </c>
      <c r="C28">
        <v>12434</v>
      </c>
      <c r="D28">
        <v>-65.351164487700004</v>
      </c>
      <c r="E28">
        <v>-18.3689093632</v>
      </c>
      <c r="F28" t="s">
        <v>79</v>
      </c>
      <c r="G28">
        <v>87</v>
      </c>
      <c r="H28" t="s">
        <v>24</v>
      </c>
      <c r="I28" t="s">
        <v>25</v>
      </c>
      <c r="J28" t="s">
        <v>26</v>
      </c>
      <c r="K28" t="s">
        <v>80</v>
      </c>
      <c r="L28" t="s">
        <v>28</v>
      </c>
      <c r="M28">
        <v>54</v>
      </c>
      <c r="N28">
        <v>0</v>
      </c>
      <c r="O28">
        <v>1</v>
      </c>
      <c r="P28">
        <v>0</v>
      </c>
      <c r="Q28">
        <v>0</v>
      </c>
      <c r="R28" s="3">
        <v>0</v>
      </c>
      <c r="S28" s="3">
        <v>1</v>
      </c>
      <c r="T28" s="3">
        <v>0</v>
      </c>
      <c r="U28" s="3">
        <v>0</v>
      </c>
      <c r="V28">
        <v>1</v>
      </c>
      <c r="W28">
        <v>53</v>
      </c>
      <c r="X28">
        <v>1.9</v>
      </c>
      <c r="Y28">
        <v>196.01999999999998</v>
      </c>
      <c r="Z28">
        <v>3.7243799999999991</v>
      </c>
      <c r="AA28">
        <v>2</v>
      </c>
    </row>
    <row r="29" spans="1:27">
      <c r="A29">
        <v>-1</v>
      </c>
      <c r="B29">
        <v>11867</v>
      </c>
      <c r="C29">
        <v>13303</v>
      </c>
      <c r="D29">
        <v>-65.334886281400003</v>
      </c>
      <c r="E29">
        <v>-18.149865137700001</v>
      </c>
      <c r="F29" t="s">
        <v>81</v>
      </c>
      <c r="G29">
        <v>103</v>
      </c>
      <c r="H29" t="s">
        <v>24</v>
      </c>
      <c r="I29" t="s">
        <v>25</v>
      </c>
      <c r="J29" t="s">
        <v>26</v>
      </c>
      <c r="K29" t="s">
        <v>82</v>
      </c>
      <c r="L29" t="s">
        <v>28</v>
      </c>
      <c r="M29">
        <v>53</v>
      </c>
      <c r="N29">
        <v>15</v>
      </c>
      <c r="O29">
        <v>0</v>
      </c>
      <c r="P29">
        <v>2</v>
      </c>
      <c r="Q29">
        <v>0</v>
      </c>
      <c r="R29" s="3">
        <v>0.88235294117647056</v>
      </c>
      <c r="S29" s="3">
        <v>0</v>
      </c>
      <c r="T29" s="3">
        <v>0.11764705882352941</v>
      </c>
      <c r="U29" s="3">
        <v>0</v>
      </c>
      <c r="V29">
        <v>17</v>
      </c>
      <c r="W29">
        <v>36</v>
      </c>
      <c r="X29">
        <v>32.1</v>
      </c>
      <c r="Y29">
        <v>192.39</v>
      </c>
      <c r="Z29">
        <v>61.757190000000001</v>
      </c>
      <c r="AA29">
        <v>1</v>
      </c>
    </row>
    <row r="30" spans="1:27">
      <c r="A30">
        <v>-1</v>
      </c>
      <c r="B30">
        <v>12874</v>
      </c>
      <c r="C30">
        <v>14457</v>
      </c>
      <c r="D30">
        <v>-65.399365416799895</v>
      </c>
      <c r="E30">
        <v>-18.275129201399899</v>
      </c>
      <c r="F30" t="s">
        <v>83</v>
      </c>
      <c r="G30">
        <v>11</v>
      </c>
      <c r="H30" t="s">
        <v>24</v>
      </c>
      <c r="I30" t="s">
        <v>25</v>
      </c>
      <c r="J30" t="s">
        <v>26</v>
      </c>
      <c r="K30" t="s">
        <v>84</v>
      </c>
      <c r="L30" t="s">
        <v>28</v>
      </c>
      <c r="M30">
        <v>4</v>
      </c>
      <c r="N30">
        <v>0</v>
      </c>
      <c r="O30">
        <v>0</v>
      </c>
      <c r="P30">
        <v>0</v>
      </c>
      <c r="Q30">
        <v>0</v>
      </c>
      <c r="R30" s="3">
        <v>0</v>
      </c>
      <c r="S30" s="3">
        <v>0</v>
      </c>
      <c r="T30" s="3">
        <v>0</v>
      </c>
      <c r="U30" s="3">
        <v>0</v>
      </c>
      <c r="V30">
        <v>0</v>
      </c>
      <c r="W30">
        <v>4</v>
      </c>
      <c r="X30">
        <v>0</v>
      </c>
      <c r="Y30">
        <v>14.52</v>
      </c>
      <c r="Z30">
        <v>0</v>
      </c>
      <c r="AA30">
        <v>0</v>
      </c>
    </row>
    <row r="31" spans="1:27">
      <c r="A31">
        <v>-1</v>
      </c>
      <c r="B31">
        <v>13541</v>
      </c>
      <c r="C31">
        <v>15216</v>
      </c>
      <c r="D31">
        <v>-65.382702164899897</v>
      </c>
      <c r="E31">
        <v>-18.1913668487</v>
      </c>
      <c r="F31" t="s">
        <v>85</v>
      </c>
      <c r="G31">
        <v>636</v>
      </c>
      <c r="H31" t="s">
        <v>24</v>
      </c>
      <c r="I31" t="s">
        <v>25</v>
      </c>
      <c r="J31" t="s">
        <v>26</v>
      </c>
      <c r="K31" t="s">
        <v>86</v>
      </c>
      <c r="L31" t="s">
        <v>28</v>
      </c>
      <c r="M31">
        <v>340</v>
      </c>
      <c r="N31">
        <v>113</v>
      </c>
      <c r="O31">
        <v>10</v>
      </c>
      <c r="P31">
        <v>1</v>
      </c>
      <c r="Q31">
        <v>29</v>
      </c>
      <c r="R31" s="3">
        <v>0.73856209150326801</v>
      </c>
      <c r="S31" s="3">
        <v>6.535947712418301E-2</v>
      </c>
      <c r="T31" s="3">
        <v>6.5359477124183009E-3</v>
      </c>
      <c r="U31" s="3">
        <v>0.18954248366013071</v>
      </c>
      <c r="V31">
        <v>153</v>
      </c>
      <c r="W31">
        <v>187</v>
      </c>
      <c r="X31">
        <v>45</v>
      </c>
      <c r="Y31">
        <v>1234.2</v>
      </c>
      <c r="Z31">
        <v>555.39</v>
      </c>
      <c r="AA31">
        <v>1</v>
      </c>
    </row>
    <row r="32" spans="1:27">
      <c r="A32">
        <v>-1</v>
      </c>
      <c r="B32">
        <v>13641</v>
      </c>
      <c r="C32">
        <v>15328</v>
      </c>
      <c r="D32">
        <v>-65.323897751600001</v>
      </c>
      <c r="E32">
        <v>-18.1947931833</v>
      </c>
      <c r="F32" t="s">
        <v>87</v>
      </c>
      <c r="G32">
        <v>43</v>
      </c>
      <c r="H32" t="s">
        <v>24</v>
      </c>
      <c r="I32" t="s">
        <v>25</v>
      </c>
      <c r="J32" t="s">
        <v>26</v>
      </c>
      <c r="K32" t="s">
        <v>88</v>
      </c>
      <c r="L32" t="s">
        <v>28</v>
      </c>
      <c r="M32">
        <v>35</v>
      </c>
      <c r="N32">
        <v>1</v>
      </c>
      <c r="O32">
        <v>0</v>
      </c>
      <c r="P32">
        <v>0</v>
      </c>
      <c r="Q32">
        <v>0</v>
      </c>
      <c r="R32" s="3">
        <v>1</v>
      </c>
      <c r="S32" s="3">
        <v>0</v>
      </c>
      <c r="T32" s="3">
        <v>0</v>
      </c>
      <c r="U32" s="3">
        <v>0</v>
      </c>
      <c r="V32">
        <v>1</v>
      </c>
      <c r="W32">
        <v>34</v>
      </c>
      <c r="X32">
        <v>2.9</v>
      </c>
      <c r="Y32">
        <v>127.05</v>
      </c>
      <c r="Z32">
        <v>3.68445</v>
      </c>
      <c r="AA32">
        <v>1</v>
      </c>
    </row>
    <row r="33" spans="1:27">
      <c r="A33">
        <v>-1</v>
      </c>
      <c r="B33">
        <v>13788</v>
      </c>
      <c r="C33">
        <v>15492</v>
      </c>
      <c r="D33">
        <v>-65.417375163100004</v>
      </c>
      <c r="E33">
        <v>-18.2674199599</v>
      </c>
      <c r="F33" t="s">
        <v>89</v>
      </c>
      <c r="G33">
        <v>90</v>
      </c>
      <c r="H33" t="s">
        <v>24</v>
      </c>
      <c r="I33" t="s">
        <v>25</v>
      </c>
      <c r="J33" t="s">
        <v>26</v>
      </c>
      <c r="K33" t="s">
        <v>90</v>
      </c>
      <c r="L33" t="s">
        <v>28</v>
      </c>
      <c r="M33">
        <v>35</v>
      </c>
      <c r="N33">
        <v>2</v>
      </c>
      <c r="O33">
        <v>0</v>
      </c>
      <c r="P33">
        <v>0</v>
      </c>
      <c r="Q33">
        <v>1</v>
      </c>
      <c r="R33" s="3">
        <v>0.66666666666666663</v>
      </c>
      <c r="S33" s="3">
        <v>0</v>
      </c>
      <c r="T33" s="3">
        <v>0</v>
      </c>
      <c r="U33" s="3">
        <v>0.33333333333333331</v>
      </c>
      <c r="V33">
        <v>3</v>
      </c>
      <c r="W33">
        <v>32</v>
      </c>
      <c r="X33">
        <v>8.6</v>
      </c>
      <c r="Y33">
        <v>127.05</v>
      </c>
      <c r="Z33">
        <v>10.926299999999999</v>
      </c>
      <c r="AA33">
        <v>1</v>
      </c>
    </row>
    <row r="34" spans="1:27">
      <c r="A34">
        <v>-1</v>
      </c>
      <c r="B34">
        <v>13800</v>
      </c>
      <c r="C34">
        <v>15504</v>
      </c>
      <c r="D34">
        <v>-65.390249606599895</v>
      </c>
      <c r="E34">
        <v>-18.261023073499899</v>
      </c>
      <c r="F34" t="s">
        <v>91</v>
      </c>
      <c r="G34">
        <v>86</v>
      </c>
      <c r="H34" t="s">
        <v>24</v>
      </c>
      <c r="I34" t="s">
        <v>25</v>
      </c>
      <c r="J34" t="s">
        <v>26</v>
      </c>
      <c r="K34" t="s">
        <v>92</v>
      </c>
      <c r="L34" t="s">
        <v>28</v>
      </c>
      <c r="M34">
        <v>49</v>
      </c>
      <c r="N34">
        <v>28</v>
      </c>
      <c r="O34">
        <v>0</v>
      </c>
      <c r="P34">
        <v>2</v>
      </c>
      <c r="Q34">
        <v>0</v>
      </c>
      <c r="R34" s="3">
        <v>0.93333333333333335</v>
      </c>
      <c r="S34" s="3">
        <v>0</v>
      </c>
      <c r="T34" s="3">
        <v>6.6666666666666666E-2</v>
      </c>
      <c r="U34" s="3">
        <v>0</v>
      </c>
      <c r="V34">
        <v>30</v>
      </c>
      <c r="W34">
        <v>19</v>
      </c>
      <c r="X34">
        <v>61.2</v>
      </c>
      <c r="Y34">
        <v>177.87</v>
      </c>
      <c r="Z34">
        <v>108.85644000000001</v>
      </c>
      <c r="AA34">
        <v>1</v>
      </c>
    </row>
    <row r="35" spans="1:27">
      <c r="A35">
        <v>-1</v>
      </c>
      <c r="B35">
        <v>14624</v>
      </c>
      <c r="C35">
        <v>16424</v>
      </c>
      <c r="D35">
        <v>-65.457472587200002</v>
      </c>
      <c r="E35">
        <v>-18.299603413500002</v>
      </c>
      <c r="F35" t="s">
        <v>93</v>
      </c>
      <c r="G35">
        <v>19</v>
      </c>
      <c r="H35" t="s">
        <v>24</v>
      </c>
      <c r="I35" t="s">
        <v>25</v>
      </c>
      <c r="J35" t="s">
        <v>26</v>
      </c>
      <c r="K35" t="s">
        <v>94</v>
      </c>
      <c r="L35" t="s">
        <v>28</v>
      </c>
      <c r="M35">
        <v>19</v>
      </c>
      <c r="N35">
        <v>0</v>
      </c>
      <c r="O35">
        <v>0</v>
      </c>
      <c r="P35">
        <v>0</v>
      </c>
      <c r="Q35">
        <v>0</v>
      </c>
      <c r="R35" s="3">
        <v>0</v>
      </c>
      <c r="S35" s="3">
        <v>0</v>
      </c>
      <c r="T35" s="3">
        <v>0</v>
      </c>
      <c r="U35" s="3">
        <v>0</v>
      </c>
      <c r="V35">
        <v>0</v>
      </c>
      <c r="W35">
        <v>19</v>
      </c>
      <c r="X35">
        <v>0</v>
      </c>
      <c r="Y35">
        <v>68.97</v>
      </c>
      <c r="Z35">
        <v>0</v>
      </c>
      <c r="AA35">
        <v>0</v>
      </c>
    </row>
    <row r="36" spans="1:27">
      <c r="A36">
        <v>-1</v>
      </c>
      <c r="B36">
        <v>15570</v>
      </c>
      <c r="C36">
        <v>17483</v>
      </c>
      <c r="D36">
        <v>-65.444618703800003</v>
      </c>
      <c r="E36">
        <v>-18.143703954900001</v>
      </c>
      <c r="F36" t="s">
        <v>95</v>
      </c>
      <c r="G36">
        <v>48</v>
      </c>
      <c r="H36" t="s">
        <v>24</v>
      </c>
      <c r="I36" t="s">
        <v>25</v>
      </c>
      <c r="J36" t="s">
        <v>26</v>
      </c>
      <c r="K36" t="s">
        <v>96</v>
      </c>
      <c r="L36" t="s">
        <v>28</v>
      </c>
      <c r="M36">
        <v>44</v>
      </c>
      <c r="N36">
        <v>4</v>
      </c>
      <c r="O36">
        <v>0</v>
      </c>
      <c r="P36">
        <v>0</v>
      </c>
      <c r="Q36">
        <v>0</v>
      </c>
      <c r="R36" s="3">
        <v>1</v>
      </c>
      <c r="S36" s="3">
        <v>0</v>
      </c>
      <c r="T36" s="3">
        <v>0</v>
      </c>
      <c r="U36" s="3">
        <v>0</v>
      </c>
      <c r="V36">
        <v>4</v>
      </c>
      <c r="W36">
        <v>40</v>
      </c>
      <c r="X36">
        <v>9.1</v>
      </c>
      <c r="Y36">
        <v>159.72</v>
      </c>
      <c r="Z36">
        <v>14.534520000000001</v>
      </c>
      <c r="AA36">
        <v>1</v>
      </c>
    </row>
    <row r="37" spans="1:27">
      <c r="A37">
        <v>-1</v>
      </c>
      <c r="B37">
        <v>15599</v>
      </c>
      <c r="C37">
        <v>17519</v>
      </c>
      <c r="D37">
        <v>-65.429765195200005</v>
      </c>
      <c r="E37">
        <v>-18.3136050753</v>
      </c>
      <c r="F37" t="s">
        <v>97</v>
      </c>
      <c r="G37">
        <v>32</v>
      </c>
      <c r="H37" t="s">
        <v>24</v>
      </c>
      <c r="I37" t="s">
        <v>25</v>
      </c>
      <c r="J37" t="s">
        <v>26</v>
      </c>
      <c r="K37" t="s">
        <v>98</v>
      </c>
      <c r="L37" t="s">
        <v>28</v>
      </c>
      <c r="M37">
        <v>21</v>
      </c>
      <c r="N37">
        <v>4</v>
      </c>
      <c r="O37">
        <v>0</v>
      </c>
      <c r="P37">
        <v>0</v>
      </c>
      <c r="Q37">
        <v>0</v>
      </c>
      <c r="R37" s="3">
        <v>1</v>
      </c>
      <c r="S37" s="3">
        <v>0</v>
      </c>
      <c r="T37" s="3">
        <v>0</v>
      </c>
      <c r="U37" s="3">
        <v>0</v>
      </c>
      <c r="V37">
        <v>4</v>
      </c>
      <c r="W37">
        <v>17</v>
      </c>
      <c r="X37">
        <v>19</v>
      </c>
      <c r="Y37">
        <v>76.23</v>
      </c>
      <c r="Z37">
        <v>14.483700000000001</v>
      </c>
      <c r="AA37">
        <v>1</v>
      </c>
    </row>
    <row r="38" spans="1:27">
      <c r="A38">
        <v>-1</v>
      </c>
      <c r="B38">
        <v>15646</v>
      </c>
      <c r="C38">
        <v>17576</v>
      </c>
      <c r="D38">
        <v>-65.343433931500002</v>
      </c>
      <c r="E38">
        <v>-18.178003818699899</v>
      </c>
      <c r="F38" t="s">
        <v>99</v>
      </c>
      <c r="G38">
        <v>53</v>
      </c>
      <c r="H38" t="s">
        <v>24</v>
      </c>
      <c r="I38" t="s">
        <v>25</v>
      </c>
      <c r="J38" t="s">
        <v>26</v>
      </c>
      <c r="K38" t="s">
        <v>100</v>
      </c>
      <c r="L38" t="s">
        <v>28</v>
      </c>
      <c r="M38">
        <v>42</v>
      </c>
      <c r="N38">
        <v>3</v>
      </c>
      <c r="O38">
        <v>0</v>
      </c>
      <c r="P38">
        <v>0</v>
      </c>
      <c r="Q38">
        <v>0</v>
      </c>
      <c r="R38" s="3">
        <v>1</v>
      </c>
      <c r="S38" s="3">
        <v>0</v>
      </c>
      <c r="T38" s="3">
        <v>0</v>
      </c>
      <c r="U38" s="3">
        <v>0</v>
      </c>
      <c r="V38">
        <v>3</v>
      </c>
      <c r="W38">
        <v>39</v>
      </c>
      <c r="X38">
        <v>7.1</v>
      </c>
      <c r="Y38">
        <v>152.46</v>
      </c>
      <c r="Z38">
        <v>10.82466</v>
      </c>
      <c r="AA38">
        <v>1</v>
      </c>
    </row>
    <row r="39" spans="1:27">
      <c r="A39">
        <v>-1</v>
      </c>
      <c r="B39">
        <v>16431</v>
      </c>
      <c r="C39">
        <v>18464</v>
      </c>
      <c r="D39">
        <v>-65.324679722699898</v>
      </c>
      <c r="E39">
        <v>-18.2041905904</v>
      </c>
      <c r="F39" t="s">
        <v>101</v>
      </c>
      <c r="G39">
        <v>87</v>
      </c>
      <c r="H39" t="s">
        <v>24</v>
      </c>
      <c r="I39" t="s">
        <v>25</v>
      </c>
      <c r="J39" t="s">
        <v>26</v>
      </c>
      <c r="K39" t="s">
        <v>102</v>
      </c>
      <c r="L39" t="s">
        <v>28</v>
      </c>
      <c r="M39">
        <v>70</v>
      </c>
      <c r="N39">
        <v>21</v>
      </c>
      <c r="O39">
        <v>7</v>
      </c>
      <c r="P39">
        <v>0</v>
      </c>
      <c r="Q39">
        <v>0</v>
      </c>
      <c r="R39" s="3">
        <v>0.75</v>
      </c>
      <c r="S39" s="3">
        <v>0.25</v>
      </c>
      <c r="T39" s="3">
        <v>0</v>
      </c>
      <c r="U39" s="3">
        <v>0</v>
      </c>
      <c r="V39">
        <v>28</v>
      </c>
      <c r="W39">
        <v>42</v>
      </c>
      <c r="X39">
        <v>40</v>
      </c>
      <c r="Y39">
        <v>254.1</v>
      </c>
      <c r="Z39">
        <v>101.64</v>
      </c>
      <c r="AA39">
        <v>1</v>
      </c>
    </row>
    <row r="40" spans="1:27">
      <c r="A40">
        <v>-1</v>
      </c>
      <c r="B40">
        <v>16454</v>
      </c>
      <c r="C40">
        <v>18491</v>
      </c>
      <c r="D40">
        <v>-65.373707916599898</v>
      </c>
      <c r="E40">
        <v>-18.303201261000002</v>
      </c>
      <c r="F40" t="s">
        <v>103</v>
      </c>
      <c r="G40">
        <v>202</v>
      </c>
      <c r="H40" t="s">
        <v>24</v>
      </c>
      <c r="I40" t="s">
        <v>25</v>
      </c>
      <c r="J40" t="s">
        <v>26</v>
      </c>
      <c r="K40" t="s">
        <v>104</v>
      </c>
      <c r="L40" t="s">
        <v>28</v>
      </c>
      <c r="M40">
        <v>90</v>
      </c>
      <c r="N40">
        <v>19</v>
      </c>
      <c r="O40">
        <v>3</v>
      </c>
      <c r="P40">
        <v>0</v>
      </c>
      <c r="Q40">
        <v>0</v>
      </c>
      <c r="R40" s="3">
        <v>0.86363636363636365</v>
      </c>
      <c r="S40" s="3">
        <v>0.13636363636363635</v>
      </c>
      <c r="T40" s="3">
        <v>0</v>
      </c>
      <c r="U40" s="3">
        <v>0</v>
      </c>
      <c r="V40">
        <v>22</v>
      </c>
      <c r="W40">
        <v>68</v>
      </c>
      <c r="X40">
        <v>24.399999999999899</v>
      </c>
      <c r="Y40">
        <v>326.7</v>
      </c>
      <c r="Z40">
        <v>79.71479999999967</v>
      </c>
      <c r="AA40">
        <v>1</v>
      </c>
    </row>
    <row r="41" spans="1:27">
      <c r="A41">
        <v>-1</v>
      </c>
      <c r="B41">
        <v>16459</v>
      </c>
      <c r="C41">
        <v>18497</v>
      </c>
      <c r="D41">
        <v>-65.4756676282</v>
      </c>
      <c r="E41">
        <v>-18.149543161299899</v>
      </c>
      <c r="F41" t="s">
        <v>105</v>
      </c>
      <c r="G41">
        <v>90</v>
      </c>
      <c r="H41" t="s">
        <v>24</v>
      </c>
      <c r="I41" t="s">
        <v>25</v>
      </c>
      <c r="J41" t="s">
        <v>26</v>
      </c>
      <c r="K41" t="s">
        <v>106</v>
      </c>
      <c r="L41" t="s">
        <v>28</v>
      </c>
      <c r="M41">
        <v>49</v>
      </c>
      <c r="N41">
        <v>8</v>
      </c>
      <c r="O41">
        <v>0</v>
      </c>
      <c r="P41">
        <v>0</v>
      </c>
      <c r="Q41">
        <v>0</v>
      </c>
      <c r="R41" s="3">
        <v>1</v>
      </c>
      <c r="S41" s="3">
        <v>0</v>
      </c>
      <c r="T41" s="3">
        <v>0</v>
      </c>
      <c r="U41" s="3">
        <v>0</v>
      </c>
      <c r="V41">
        <v>8</v>
      </c>
      <c r="W41">
        <v>41</v>
      </c>
      <c r="X41">
        <v>16.3</v>
      </c>
      <c r="Y41">
        <v>177.87</v>
      </c>
      <c r="Z41">
        <v>28.992810000000006</v>
      </c>
      <c r="AA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6746-7F7E-43F3-9893-687D464E308F}">
  <dimension ref="A1:AF43"/>
  <sheetViews>
    <sheetView tabSelected="1" workbookViewId="0">
      <selection activeCell="AI18" sqref="AI18"/>
    </sheetView>
  </sheetViews>
  <sheetFormatPr defaultRowHeight="15"/>
  <cols>
    <col min="2" max="2" width="6.85546875" hidden="1" customWidth="1"/>
    <col min="3" max="3" width="12" hidden="1" customWidth="1"/>
    <col min="4" max="4" width="6.5703125" hidden="1" customWidth="1"/>
    <col min="5" max="6" width="11.28515625" hidden="1" customWidth="1"/>
    <col min="7" max="7" width="14.140625" hidden="1" customWidth="1"/>
    <col min="8" max="8" width="11.140625" hidden="1" customWidth="1"/>
    <col min="9" max="9" width="12.42578125" hidden="1" customWidth="1"/>
    <col min="10" max="10" width="11.7109375" hidden="1" customWidth="1"/>
    <col min="11" max="11" width="24.42578125" hidden="1" customWidth="1"/>
    <col min="12" max="12" width="25.85546875" customWidth="1"/>
    <col min="13" max="13" width="21.7109375" hidden="1" customWidth="1"/>
    <col min="14" max="14" width="11.5703125" hidden="1" customWidth="1"/>
    <col min="15" max="15" width="9.140625" hidden="1" customWidth="1"/>
    <col min="16" max="16" width="8.42578125" hidden="1" customWidth="1"/>
    <col min="17" max="17" width="7.42578125" hidden="1" customWidth="1"/>
    <col min="18" max="18" width="12.5703125" hidden="1" customWidth="1"/>
    <col min="19" max="19" width="10.140625" hidden="1" customWidth="1"/>
    <col min="20" max="20" width="9.42578125" hidden="1" customWidth="1"/>
    <col min="21" max="21" width="8.5703125" hidden="1" customWidth="1"/>
    <col min="22" max="22" width="25.85546875" style="4" bestFit="1" customWidth="1"/>
    <col min="23" max="25" width="15.140625" customWidth="1"/>
    <col min="26" max="27" width="11.5703125" hidden="1" customWidth="1"/>
    <col min="28" max="28" width="12.42578125" hidden="1" customWidth="1"/>
    <col min="29" max="29" width="0" hidden="1" customWidth="1"/>
    <col min="30" max="30" width="10.42578125" hidden="1" customWidth="1"/>
    <col min="31" max="31" width="14.5703125" customWidth="1"/>
    <col min="32" max="32" width="14.42578125" customWidth="1"/>
  </cols>
  <sheetData>
    <row r="1" spans="1:32">
      <c r="A1" t="s">
        <v>107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108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109</v>
      </c>
      <c r="S1" s="1" t="s">
        <v>110</v>
      </c>
      <c r="T1" s="1" t="s">
        <v>111</v>
      </c>
      <c r="U1" s="1" t="s">
        <v>112</v>
      </c>
      <c r="V1" s="4" t="s">
        <v>113</v>
      </c>
      <c r="W1" t="s">
        <v>114</v>
      </c>
      <c r="X1" t="s">
        <v>115</v>
      </c>
      <c r="Y1" t="s">
        <v>116</v>
      </c>
      <c r="Z1" t="s">
        <v>17</v>
      </c>
      <c r="AA1" t="s">
        <v>18</v>
      </c>
      <c r="AB1" t="s">
        <v>19</v>
      </c>
      <c r="AC1" s="2" t="s">
        <v>20</v>
      </c>
      <c r="AD1" t="s">
        <v>21</v>
      </c>
      <c r="AE1" t="s">
        <v>117</v>
      </c>
      <c r="AF1" t="s">
        <v>118</v>
      </c>
    </row>
    <row r="2" spans="1:32">
      <c r="A2">
        <v>1</v>
      </c>
      <c r="B2">
        <v>-1</v>
      </c>
      <c r="C2">
        <v>13541</v>
      </c>
      <c r="D2">
        <v>15216</v>
      </c>
      <c r="E2">
        <v>-65.382702164899897</v>
      </c>
      <c r="F2">
        <v>-18.1913668487</v>
      </c>
      <c r="G2" t="s">
        <v>85</v>
      </c>
      <c r="H2">
        <v>636</v>
      </c>
      <c r="I2" t="s">
        <v>24</v>
      </c>
      <c r="J2" t="s">
        <v>25</v>
      </c>
      <c r="K2" t="s">
        <v>26</v>
      </c>
      <c r="L2" t="s">
        <v>86</v>
      </c>
      <c r="M2">
        <v>340</v>
      </c>
      <c r="N2">
        <v>113</v>
      </c>
      <c r="O2">
        <v>10</v>
      </c>
      <c r="P2">
        <v>1</v>
      </c>
      <c r="Q2">
        <v>29</v>
      </c>
      <c r="R2" s="3">
        <v>0.73856209150326801</v>
      </c>
      <c r="S2" s="3">
        <v>6.535947712418301E-2</v>
      </c>
      <c r="T2" s="3">
        <v>6.5359477124183009E-3</v>
      </c>
      <c r="U2" s="3">
        <v>0.18954248366013071</v>
      </c>
      <c r="V2" s="5">
        <v>276</v>
      </c>
      <c r="W2" s="4">
        <v>180.83759685463076</v>
      </c>
      <c r="X2" s="4">
        <f t="shared" ref="X2:X42" si="0">W2*0.155</f>
        <v>28.029827512467769</v>
      </c>
      <c r="Y2" s="4">
        <f>W2-X2</f>
        <v>152.807769342163</v>
      </c>
      <c r="Z2">
        <v>153</v>
      </c>
      <c r="AA2">
        <v>187</v>
      </c>
      <c r="AB2">
        <v>45</v>
      </c>
      <c r="AC2">
        <v>1234.2</v>
      </c>
      <c r="AD2">
        <v>555.39</v>
      </c>
      <c r="AE2" t="s">
        <v>119</v>
      </c>
      <c r="AF2" t="s">
        <v>120</v>
      </c>
    </row>
    <row r="3" spans="1:32">
      <c r="A3">
        <v>2</v>
      </c>
      <c r="B3">
        <v>-1</v>
      </c>
      <c r="C3">
        <v>16459</v>
      </c>
      <c r="D3">
        <v>18497</v>
      </c>
      <c r="E3">
        <v>-65.4756676282</v>
      </c>
      <c r="F3">
        <v>-18.149543161299899</v>
      </c>
      <c r="G3" t="s">
        <v>105</v>
      </c>
      <c r="H3">
        <v>90</v>
      </c>
      <c r="I3" t="s">
        <v>24</v>
      </c>
      <c r="J3" t="s">
        <v>25</v>
      </c>
      <c r="K3" t="s">
        <v>26</v>
      </c>
      <c r="L3" t="s">
        <v>106</v>
      </c>
      <c r="M3">
        <v>49</v>
      </c>
      <c r="N3">
        <v>8</v>
      </c>
      <c r="O3">
        <v>0</v>
      </c>
      <c r="P3">
        <v>0</v>
      </c>
      <c r="Q3">
        <v>0</v>
      </c>
      <c r="R3" s="3">
        <v>1</v>
      </c>
      <c r="S3" s="3">
        <v>0</v>
      </c>
      <c r="T3" s="3">
        <v>0</v>
      </c>
      <c r="U3" s="3">
        <v>0</v>
      </c>
      <c r="V3" s="5">
        <v>144</v>
      </c>
      <c r="W3" s="4">
        <v>94.35005053285083</v>
      </c>
      <c r="X3" s="4">
        <f t="shared" si="0"/>
        <v>14.624257832591878</v>
      </c>
      <c r="Y3" s="4">
        <v>79</v>
      </c>
      <c r="Z3">
        <v>8</v>
      </c>
      <c r="AA3">
        <v>41</v>
      </c>
      <c r="AB3">
        <v>16.3</v>
      </c>
      <c r="AC3">
        <v>177.87</v>
      </c>
      <c r="AD3">
        <v>28.992810000000006</v>
      </c>
      <c r="AE3" t="s">
        <v>121</v>
      </c>
      <c r="AF3" t="s">
        <v>120</v>
      </c>
    </row>
    <row r="4" spans="1:32">
      <c r="A4">
        <v>3</v>
      </c>
      <c r="B4">
        <v>-1</v>
      </c>
      <c r="C4">
        <v>3806</v>
      </c>
      <c r="D4">
        <v>4215</v>
      </c>
      <c r="E4">
        <v>-65.392087149199895</v>
      </c>
      <c r="F4">
        <v>-18.1669750563</v>
      </c>
      <c r="G4" t="s">
        <v>31</v>
      </c>
      <c r="H4">
        <v>115</v>
      </c>
      <c r="I4" t="s">
        <v>24</v>
      </c>
      <c r="J4" t="s">
        <v>25</v>
      </c>
      <c r="K4" t="s">
        <v>26</v>
      </c>
      <c r="L4" t="s">
        <v>32</v>
      </c>
      <c r="M4">
        <v>67</v>
      </c>
      <c r="N4">
        <v>33</v>
      </c>
      <c r="O4">
        <v>0</v>
      </c>
      <c r="P4">
        <v>0</v>
      </c>
      <c r="Q4">
        <v>0</v>
      </c>
      <c r="R4" s="3">
        <v>1</v>
      </c>
      <c r="S4" s="3">
        <v>0</v>
      </c>
      <c r="T4" s="3">
        <v>0</v>
      </c>
      <c r="U4" s="3">
        <v>0</v>
      </c>
      <c r="V4" s="5">
        <v>104</v>
      </c>
      <c r="W4" s="4">
        <v>68.14170316261449</v>
      </c>
      <c r="X4" s="4">
        <f t="shared" si="0"/>
        <v>10.561963990205246</v>
      </c>
      <c r="Y4" s="4">
        <v>57</v>
      </c>
      <c r="Z4">
        <v>33</v>
      </c>
      <c r="AA4">
        <v>34</v>
      </c>
      <c r="AB4">
        <v>49.299999999999898</v>
      </c>
      <c r="AC4">
        <v>243.20999999999998</v>
      </c>
      <c r="AD4">
        <v>119.90252999999973</v>
      </c>
      <c r="AE4" t="s">
        <v>122</v>
      </c>
      <c r="AF4" t="s">
        <v>123</v>
      </c>
    </row>
    <row r="5" spans="1:32">
      <c r="A5">
        <v>4</v>
      </c>
      <c r="B5">
        <v>-1</v>
      </c>
      <c r="C5">
        <v>11099</v>
      </c>
      <c r="D5">
        <v>12434</v>
      </c>
      <c r="E5">
        <v>-65.351164487700004</v>
      </c>
      <c r="F5">
        <v>-18.3689093632</v>
      </c>
      <c r="G5" t="s">
        <v>79</v>
      </c>
      <c r="H5">
        <v>87</v>
      </c>
      <c r="I5" t="s">
        <v>24</v>
      </c>
      <c r="J5" t="s">
        <v>25</v>
      </c>
      <c r="K5" t="s">
        <v>26</v>
      </c>
      <c r="L5" t="s">
        <v>80</v>
      </c>
      <c r="M5">
        <v>54</v>
      </c>
      <c r="N5">
        <v>0</v>
      </c>
      <c r="O5">
        <v>1</v>
      </c>
      <c r="P5">
        <v>0</v>
      </c>
      <c r="Q5">
        <v>0</v>
      </c>
      <c r="R5" s="3">
        <v>0</v>
      </c>
      <c r="S5" s="3">
        <v>1</v>
      </c>
      <c r="T5" s="3">
        <v>0</v>
      </c>
      <c r="U5" s="3">
        <v>0</v>
      </c>
      <c r="V5" s="5">
        <v>97</v>
      </c>
      <c r="W5" s="4">
        <v>63.555242372823123</v>
      </c>
      <c r="X5" s="4">
        <f t="shared" si="0"/>
        <v>9.8510625677875847</v>
      </c>
      <c r="Y5" s="4">
        <f t="shared" ref="Y3:Y14" si="1">W5-X5</f>
        <v>53.704179805035537</v>
      </c>
      <c r="Z5">
        <v>1</v>
      </c>
      <c r="AA5">
        <v>53</v>
      </c>
      <c r="AB5">
        <v>1.9</v>
      </c>
      <c r="AC5">
        <v>196.01999999999998</v>
      </c>
      <c r="AD5">
        <v>3.7243799999999991</v>
      </c>
      <c r="AE5" t="s">
        <v>121</v>
      </c>
      <c r="AF5" t="s">
        <v>123</v>
      </c>
    </row>
    <row r="6" spans="1:32">
      <c r="A6">
        <v>5</v>
      </c>
      <c r="B6">
        <v>-1</v>
      </c>
      <c r="C6">
        <v>4782</v>
      </c>
      <c r="D6">
        <v>5325</v>
      </c>
      <c r="E6">
        <v>-65.409097697899895</v>
      </c>
      <c r="F6">
        <v>-18.2087219173</v>
      </c>
      <c r="G6" t="s">
        <v>41</v>
      </c>
      <c r="H6">
        <v>50</v>
      </c>
      <c r="I6" t="s">
        <v>24</v>
      </c>
      <c r="J6" t="s">
        <v>25</v>
      </c>
      <c r="K6" t="s">
        <v>26</v>
      </c>
      <c r="L6" t="s">
        <v>42</v>
      </c>
      <c r="M6">
        <v>35</v>
      </c>
      <c r="N6">
        <v>3</v>
      </c>
      <c r="O6">
        <v>0</v>
      </c>
      <c r="P6">
        <v>1</v>
      </c>
      <c r="Q6">
        <v>1</v>
      </c>
      <c r="R6" s="3">
        <v>0.6</v>
      </c>
      <c r="S6" s="3">
        <v>0</v>
      </c>
      <c r="T6" s="3">
        <v>0.2</v>
      </c>
      <c r="U6" s="3">
        <v>0.2</v>
      </c>
      <c r="V6" s="5">
        <v>97</v>
      </c>
      <c r="W6" s="4">
        <v>63.555242372823123</v>
      </c>
      <c r="X6" s="4">
        <f t="shared" si="0"/>
        <v>9.8510625677875847</v>
      </c>
      <c r="Y6" s="4">
        <f t="shared" si="1"/>
        <v>53.704179805035537</v>
      </c>
      <c r="Z6">
        <v>5</v>
      </c>
      <c r="AA6">
        <v>30</v>
      </c>
      <c r="AB6">
        <v>14.3</v>
      </c>
      <c r="AC6">
        <v>127.05</v>
      </c>
      <c r="AD6">
        <v>18.168150000000001</v>
      </c>
      <c r="AE6" t="s">
        <v>121</v>
      </c>
      <c r="AF6" t="s">
        <v>123</v>
      </c>
    </row>
    <row r="7" spans="1:32">
      <c r="A7">
        <v>6</v>
      </c>
      <c r="B7">
        <v>-1</v>
      </c>
      <c r="C7">
        <v>7411</v>
      </c>
      <c r="D7">
        <v>8276</v>
      </c>
      <c r="E7">
        <v>-65.418774692499895</v>
      </c>
      <c r="F7">
        <v>-18.145633884199899</v>
      </c>
      <c r="G7" t="s">
        <v>61</v>
      </c>
      <c r="H7">
        <v>49</v>
      </c>
      <c r="I7" t="s">
        <v>24</v>
      </c>
      <c r="J7" t="s">
        <v>25</v>
      </c>
      <c r="K7" t="s">
        <v>26</v>
      </c>
      <c r="L7" t="s">
        <v>62</v>
      </c>
      <c r="M7">
        <v>44</v>
      </c>
      <c r="N7">
        <v>2</v>
      </c>
      <c r="O7">
        <v>0</v>
      </c>
      <c r="P7">
        <v>0</v>
      </c>
      <c r="Q7">
        <v>0</v>
      </c>
      <c r="R7" s="3">
        <v>1</v>
      </c>
      <c r="S7" s="3">
        <v>0</v>
      </c>
      <c r="T7" s="3">
        <v>0</v>
      </c>
      <c r="U7" s="3">
        <v>0</v>
      </c>
      <c r="V7" s="5">
        <v>96</v>
      </c>
      <c r="W7" s="4">
        <v>62.90003368856722</v>
      </c>
      <c r="X7" s="4">
        <f t="shared" si="0"/>
        <v>9.7495052217279188</v>
      </c>
      <c r="Y7" s="4">
        <f t="shared" si="1"/>
        <v>53.150528466839305</v>
      </c>
      <c r="Z7">
        <v>2</v>
      </c>
      <c r="AA7">
        <v>42</v>
      </c>
      <c r="AB7">
        <v>4.5</v>
      </c>
      <c r="AC7">
        <v>159.72</v>
      </c>
      <c r="AD7">
        <v>7.1874000000000002</v>
      </c>
      <c r="AE7" t="s">
        <v>121</v>
      </c>
      <c r="AF7" t="s">
        <v>123</v>
      </c>
    </row>
    <row r="8" spans="1:32">
      <c r="A8">
        <v>7</v>
      </c>
      <c r="B8">
        <v>-1</v>
      </c>
      <c r="C8">
        <v>6469</v>
      </c>
      <c r="D8">
        <v>7220</v>
      </c>
      <c r="E8">
        <v>-65.404523050700007</v>
      </c>
      <c r="F8">
        <v>-18.298981547</v>
      </c>
      <c r="G8" t="s">
        <v>45</v>
      </c>
      <c r="H8">
        <v>120</v>
      </c>
      <c r="I8" t="s">
        <v>24</v>
      </c>
      <c r="J8" t="s">
        <v>25</v>
      </c>
      <c r="K8" t="s">
        <v>26</v>
      </c>
      <c r="L8" t="s">
        <v>46</v>
      </c>
      <c r="M8">
        <v>100</v>
      </c>
      <c r="N8">
        <v>28</v>
      </c>
      <c r="O8">
        <v>16</v>
      </c>
      <c r="P8">
        <v>0</v>
      </c>
      <c r="Q8">
        <v>2</v>
      </c>
      <c r="R8" s="3">
        <v>0.60869565217391308</v>
      </c>
      <c r="S8" s="3">
        <v>0.34782608695652173</v>
      </c>
      <c r="T8" s="3">
        <v>0</v>
      </c>
      <c r="U8" s="3">
        <v>4.3478260869565216E-2</v>
      </c>
      <c r="V8" s="5">
        <v>89</v>
      </c>
      <c r="W8" s="4">
        <v>58.31357289877586</v>
      </c>
      <c r="X8" s="4">
        <f t="shared" si="0"/>
        <v>9.038603799310259</v>
      </c>
      <c r="Y8" s="4">
        <f t="shared" si="1"/>
        <v>49.274969099465601</v>
      </c>
      <c r="Z8">
        <v>46</v>
      </c>
      <c r="AA8">
        <v>54</v>
      </c>
      <c r="AB8">
        <v>46</v>
      </c>
      <c r="AC8">
        <v>363</v>
      </c>
      <c r="AD8">
        <v>166.98</v>
      </c>
      <c r="AE8" t="s">
        <v>121</v>
      </c>
      <c r="AF8" t="s">
        <v>123</v>
      </c>
    </row>
    <row r="9" spans="1:32">
      <c r="A9">
        <v>8</v>
      </c>
      <c r="B9">
        <v>-1</v>
      </c>
      <c r="C9">
        <v>6448</v>
      </c>
      <c r="D9">
        <v>7196</v>
      </c>
      <c r="E9">
        <v>-65.375819104800001</v>
      </c>
      <c r="F9">
        <v>-18.305846523500001</v>
      </c>
      <c r="G9" t="s">
        <v>43</v>
      </c>
      <c r="H9">
        <v>113</v>
      </c>
      <c r="I9" t="s">
        <v>24</v>
      </c>
      <c r="J9" t="s">
        <v>25</v>
      </c>
      <c r="K9" t="s">
        <v>26</v>
      </c>
      <c r="L9" t="s">
        <v>44</v>
      </c>
      <c r="M9">
        <v>86</v>
      </c>
      <c r="N9">
        <v>1</v>
      </c>
      <c r="O9">
        <v>5</v>
      </c>
      <c r="P9">
        <v>0</v>
      </c>
      <c r="Q9">
        <v>0</v>
      </c>
      <c r="R9" s="3">
        <v>0.16666666666666666</v>
      </c>
      <c r="S9" s="3">
        <v>0.83333333333333337</v>
      </c>
      <c r="T9" s="3">
        <v>0</v>
      </c>
      <c r="U9" s="3">
        <v>0</v>
      </c>
      <c r="V9" s="5">
        <v>87</v>
      </c>
      <c r="W9" s="4">
        <v>57.003155530264038</v>
      </c>
      <c r="X9" s="4">
        <f t="shared" si="0"/>
        <v>8.8354891071909254</v>
      </c>
      <c r="Y9" s="4">
        <f t="shared" si="1"/>
        <v>48.167666423073115</v>
      </c>
      <c r="Z9">
        <v>6</v>
      </c>
      <c r="AA9">
        <v>80</v>
      </c>
      <c r="AB9">
        <v>7</v>
      </c>
      <c r="AC9">
        <v>312.18</v>
      </c>
      <c r="AD9">
        <v>21.852600000000002</v>
      </c>
      <c r="AE9" t="s">
        <v>121</v>
      </c>
      <c r="AF9" t="s">
        <v>121</v>
      </c>
    </row>
    <row r="10" spans="1:32">
      <c r="A10">
        <v>9</v>
      </c>
      <c r="B10">
        <v>-1</v>
      </c>
      <c r="C10">
        <v>13788</v>
      </c>
      <c r="D10">
        <v>15492</v>
      </c>
      <c r="E10">
        <v>-65.417375163100004</v>
      </c>
      <c r="F10">
        <v>-18.2674199599</v>
      </c>
      <c r="G10" t="s">
        <v>89</v>
      </c>
      <c r="H10">
        <v>90</v>
      </c>
      <c r="I10" t="s">
        <v>24</v>
      </c>
      <c r="J10" t="s">
        <v>25</v>
      </c>
      <c r="K10" t="s">
        <v>26</v>
      </c>
      <c r="L10" t="s">
        <v>90</v>
      </c>
      <c r="M10">
        <v>35</v>
      </c>
      <c r="N10">
        <v>2</v>
      </c>
      <c r="O10">
        <v>0</v>
      </c>
      <c r="P10">
        <v>0</v>
      </c>
      <c r="Q10">
        <v>1</v>
      </c>
      <c r="R10" s="3">
        <v>0.66666666666666663</v>
      </c>
      <c r="S10" s="3">
        <v>0</v>
      </c>
      <c r="T10" s="3">
        <v>0</v>
      </c>
      <c r="U10" s="3">
        <v>0.33333333333333331</v>
      </c>
      <c r="V10" s="5">
        <v>87</v>
      </c>
      <c r="W10" s="4">
        <v>57.003155530264038</v>
      </c>
      <c r="X10" s="4">
        <f t="shared" si="0"/>
        <v>8.8354891071909254</v>
      </c>
      <c r="Y10" s="4">
        <f t="shared" si="1"/>
        <v>48.167666423073115</v>
      </c>
      <c r="Z10">
        <v>3</v>
      </c>
      <c r="AA10">
        <v>32</v>
      </c>
      <c r="AB10">
        <v>8.6</v>
      </c>
      <c r="AC10">
        <v>127.05</v>
      </c>
      <c r="AD10">
        <v>10.926299999999999</v>
      </c>
      <c r="AE10" t="s">
        <v>121</v>
      </c>
      <c r="AF10" t="s">
        <v>123</v>
      </c>
    </row>
    <row r="11" spans="1:32">
      <c r="A11">
        <v>10</v>
      </c>
      <c r="B11">
        <v>-1</v>
      </c>
      <c r="C11">
        <v>3827</v>
      </c>
      <c r="D11">
        <v>4241</v>
      </c>
      <c r="E11">
        <v>-65.364661238099899</v>
      </c>
      <c r="F11">
        <v>-18.181473907200001</v>
      </c>
      <c r="G11" t="s">
        <v>33</v>
      </c>
      <c r="H11">
        <v>78</v>
      </c>
      <c r="I11" t="s">
        <v>24</v>
      </c>
      <c r="J11" t="s">
        <v>25</v>
      </c>
      <c r="K11" t="s">
        <v>26</v>
      </c>
      <c r="L11" t="s">
        <v>34</v>
      </c>
      <c r="M11">
        <v>59</v>
      </c>
      <c r="N11">
        <v>7</v>
      </c>
      <c r="O11">
        <v>0</v>
      </c>
      <c r="P11">
        <v>0</v>
      </c>
      <c r="Q11">
        <v>0</v>
      </c>
      <c r="R11" s="3">
        <v>1</v>
      </c>
      <c r="S11" s="3">
        <v>0</v>
      </c>
      <c r="T11" s="3">
        <v>0</v>
      </c>
      <c r="U11" s="3">
        <v>0</v>
      </c>
      <c r="V11" s="5">
        <v>81</v>
      </c>
      <c r="W11" s="4">
        <v>53.071903424728589</v>
      </c>
      <c r="X11" s="4">
        <f t="shared" si="0"/>
        <v>8.2261450308329316</v>
      </c>
      <c r="Y11" s="4">
        <f t="shared" si="1"/>
        <v>44.845758393895657</v>
      </c>
      <c r="Z11">
        <v>7</v>
      </c>
      <c r="AA11">
        <v>52</v>
      </c>
      <c r="AB11">
        <v>11.9</v>
      </c>
      <c r="AC11">
        <v>214.17</v>
      </c>
      <c r="AD11">
        <v>25.486229999999999</v>
      </c>
      <c r="AE11" t="s">
        <v>121</v>
      </c>
      <c r="AF11" t="s">
        <v>123</v>
      </c>
    </row>
    <row r="12" spans="1:32">
      <c r="A12">
        <v>11</v>
      </c>
      <c r="B12">
        <v>-1</v>
      </c>
      <c r="C12">
        <v>7465</v>
      </c>
      <c r="D12">
        <v>8341</v>
      </c>
      <c r="E12">
        <v>-65.360609376699898</v>
      </c>
      <c r="F12">
        <v>-18.1316919454</v>
      </c>
      <c r="G12" t="s">
        <v>65</v>
      </c>
      <c r="H12">
        <v>53</v>
      </c>
      <c r="I12" t="s">
        <v>24</v>
      </c>
      <c r="J12" t="s">
        <v>25</v>
      </c>
      <c r="K12" t="s">
        <v>26</v>
      </c>
      <c r="L12" t="s">
        <v>66</v>
      </c>
      <c r="M12">
        <v>42</v>
      </c>
      <c r="N12">
        <v>8</v>
      </c>
      <c r="O12">
        <v>1</v>
      </c>
      <c r="P12">
        <v>1</v>
      </c>
      <c r="Q12">
        <v>0</v>
      </c>
      <c r="R12" s="3">
        <v>0.8</v>
      </c>
      <c r="S12" s="3">
        <v>0.1</v>
      </c>
      <c r="T12" s="3">
        <v>0.1</v>
      </c>
      <c r="U12" s="3">
        <v>0</v>
      </c>
      <c r="V12" s="5">
        <v>81</v>
      </c>
      <c r="W12" s="4">
        <v>53.071903424728589</v>
      </c>
      <c r="X12" s="4">
        <f t="shared" si="0"/>
        <v>8.2261450308329316</v>
      </c>
      <c r="Y12" s="4">
        <f t="shared" si="1"/>
        <v>44.845758393895657</v>
      </c>
      <c r="Z12">
        <v>10</v>
      </c>
      <c r="AA12">
        <v>32</v>
      </c>
      <c r="AB12">
        <v>23.8</v>
      </c>
      <c r="AC12">
        <v>152.46</v>
      </c>
      <c r="AD12">
        <v>36.28548</v>
      </c>
      <c r="AE12" t="s">
        <v>122</v>
      </c>
      <c r="AF12" t="s">
        <v>123</v>
      </c>
    </row>
    <row r="13" spans="1:32">
      <c r="A13">
        <v>12</v>
      </c>
      <c r="B13">
        <v>-1</v>
      </c>
      <c r="C13">
        <v>16431</v>
      </c>
      <c r="D13">
        <v>18464</v>
      </c>
      <c r="E13">
        <v>-65.324679722699898</v>
      </c>
      <c r="F13">
        <v>-18.2041905904</v>
      </c>
      <c r="G13" t="s">
        <v>101</v>
      </c>
      <c r="H13">
        <v>87</v>
      </c>
      <c r="I13" t="s">
        <v>24</v>
      </c>
      <c r="J13" t="s">
        <v>25</v>
      </c>
      <c r="K13" t="s">
        <v>26</v>
      </c>
      <c r="L13" t="s">
        <v>102</v>
      </c>
      <c r="M13">
        <v>70</v>
      </c>
      <c r="N13">
        <v>21</v>
      </c>
      <c r="O13">
        <v>7</v>
      </c>
      <c r="P13">
        <v>0</v>
      </c>
      <c r="Q13">
        <v>0</v>
      </c>
      <c r="R13" s="3">
        <v>0.75</v>
      </c>
      <c r="S13" s="3">
        <v>0.25</v>
      </c>
      <c r="T13" s="3">
        <v>0</v>
      </c>
      <c r="U13" s="3">
        <v>0</v>
      </c>
      <c r="V13" s="5">
        <v>69</v>
      </c>
      <c r="W13" s="4">
        <v>45.20939921365769</v>
      </c>
      <c r="X13" s="4">
        <f t="shared" si="0"/>
        <v>7.0074568781169422</v>
      </c>
      <c r="Y13" s="4">
        <f t="shared" si="1"/>
        <v>38.20194233554075</v>
      </c>
      <c r="Z13">
        <v>28</v>
      </c>
      <c r="AA13">
        <v>42</v>
      </c>
      <c r="AB13">
        <v>40</v>
      </c>
      <c r="AC13">
        <v>254.1</v>
      </c>
      <c r="AD13">
        <v>101.64</v>
      </c>
      <c r="AE13" t="s">
        <v>119</v>
      </c>
      <c r="AF13" t="s">
        <v>120</v>
      </c>
    </row>
    <row r="14" spans="1:32">
      <c r="A14">
        <v>13</v>
      </c>
      <c r="B14">
        <v>-1</v>
      </c>
      <c r="C14">
        <v>15646</v>
      </c>
      <c r="D14">
        <v>17576</v>
      </c>
      <c r="E14">
        <v>-65.343433931500002</v>
      </c>
      <c r="F14">
        <v>-18.178003818699899</v>
      </c>
      <c r="G14" t="s">
        <v>99</v>
      </c>
      <c r="H14">
        <v>53</v>
      </c>
      <c r="I14" t="s">
        <v>24</v>
      </c>
      <c r="J14" t="s">
        <v>25</v>
      </c>
      <c r="K14" t="s">
        <v>26</v>
      </c>
      <c r="L14" t="s">
        <v>100</v>
      </c>
      <c r="M14">
        <v>42</v>
      </c>
      <c r="N14">
        <v>3</v>
      </c>
      <c r="O14">
        <v>0</v>
      </c>
      <c r="P14">
        <v>0</v>
      </c>
      <c r="Q14">
        <v>0</v>
      </c>
      <c r="R14" s="3">
        <v>1</v>
      </c>
      <c r="S14" s="3">
        <v>0</v>
      </c>
      <c r="T14" s="3">
        <v>0</v>
      </c>
      <c r="U14" s="3">
        <v>0</v>
      </c>
      <c r="V14" s="5">
        <v>69</v>
      </c>
      <c r="W14" s="4">
        <v>45.20939921365769</v>
      </c>
      <c r="X14" s="4">
        <f t="shared" si="0"/>
        <v>7.0074568781169422</v>
      </c>
      <c r="Y14" s="4">
        <f t="shared" si="1"/>
        <v>38.20194233554075</v>
      </c>
      <c r="Z14">
        <v>3</v>
      </c>
      <c r="AA14">
        <v>39</v>
      </c>
      <c r="AB14">
        <v>7.1</v>
      </c>
      <c r="AC14">
        <v>152.46</v>
      </c>
      <c r="AD14">
        <v>10.82466</v>
      </c>
      <c r="AE14" t="s">
        <v>121</v>
      </c>
      <c r="AF14" t="s">
        <v>123</v>
      </c>
    </row>
    <row r="15" spans="1:32">
      <c r="A15">
        <v>14</v>
      </c>
      <c r="B15">
        <v>-1</v>
      </c>
      <c r="C15">
        <v>4613</v>
      </c>
      <c r="D15">
        <v>5130</v>
      </c>
      <c r="E15">
        <v>-65.356689809900004</v>
      </c>
      <c r="F15">
        <v>-18.3309828041</v>
      </c>
      <c r="G15" t="s">
        <v>39</v>
      </c>
      <c r="H15">
        <v>37</v>
      </c>
      <c r="I15" t="s">
        <v>24</v>
      </c>
      <c r="J15" t="s">
        <v>25</v>
      </c>
      <c r="K15" t="s">
        <v>26</v>
      </c>
      <c r="L15" t="s">
        <v>40</v>
      </c>
      <c r="M15">
        <v>35</v>
      </c>
      <c r="N15">
        <v>0</v>
      </c>
      <c r="O15">
        <v>0</v>
      </c>
      <c r="P15">
        <v>1</v>
      </c>
      <c r="Q15">
        <v>0</v>
      </c>
      <c r="R15" s="3">
        <v>0</v>
      </c>
      <c r="S15" s="3">
        <v>0</v>
      </c>
      <c r="T15" s="3">
        <v>1</v>
      </c>
      <c r="U15" s="3">
        <v>0</v>
      </c>
      <c r="V15" s="5">
        <v>68</v>
      </c>
      <c r="W15" s="4">
        <v>44.554190529401779</v>
      </c>
      <c r="X15" s="4">
        <f t="shared" si="0"/>
        <v>6.9058995320572754</v>
      </c>
      <c r="Y15" s="4">
        <f t="shared" ref="Y2:Y42" si="2">W15-X15</f>
        <v>37.648290997344503</v>
      </c>
      <c r="Z15">
        <v>1</v>
      </c>
      <c r="AA15">
        <v>34</v>
      </c>
      <c r="AB15">
        <v>2.9</v>
      </c>
      <c r="AC15">
        <v>127.05</v>
      </c>
      <c r="AD15">
        <v>3.68445</v>
      </c>
      <c r="AE15" t="s">
        <v>121</v>
      </c>
      <c r="AF15" t="s">
        <v>123</v>
      </c>
    </row>
    <row r="16" spans="1:32">
      <c r="A16">
        <v>15</v>
      </c>
      <c r="B16">
        <v>-1</v>
      </c>
      <c r="C16">
        <v>13641</v>
      </c>
      <c r="D16">
        <v>15328</v>
      </c>
      <c r="E16">
        <v>-65.323897751600001</v>
      </c>
      <c r="F16">
        <v>-18.1947931833</v>
      </c>
      <c r="G16" t="s">
        <v>87</v>
      </c>
      <c r="H16">
        <v>43</v>
      </c>
      <c r="I16" t="s">
        <v>24</v>
      </c>
      <c r="J16" t="s">
        <v>25</v>
      </c>
      <c r="K16" t="s">
        <v>26</v>
      </c>
      <c r="L16" t="s">
        <v>88</v>
      </c>
      <c r="M16">
        <v>35</v>
      </c>
      <c r="N16">
        <v>1</v>
      </c>
      <c r="O16">
        <v>0</v>
      </c>
      <c r="P16">
        <v>0</v>
      </c>
      <c r="Q16">
        <v>0</v>
      </c>
      <c r="R16" s="3">
        <v>1</v>
      </c>
      <c r="S16" s="3">
        <v>0</v>
      </c>
      <c r="T16" s="3">
        <v>0</v>
      </c>
      <c r="U16" s="3">
        <v>0</v>
      </c>
      <c r="V16" s="5">
        <v>65</v>
      </c>
      <c r="W16" s="4">
        <v>42.588564476634055</v>
      </c>
      <c r="X16" s="4">
        <f t="shared" si="0"/>
        <v>6.6012274938782785</v>
      </c>
      <c r="Y16" s="4">
        <f t="shared" si="2"/>
        <v>35.987336982755778</v>
      </c>
      <c r="Z16">
        <v>1</v>
      </c>
      <c r="AA16">
        <v>34</v>
      </c>
      <c r="AB16">
        <v>2.9</v>
      </c>
      <c r="AC16">
        <v>127.05</v>
      </c>
      <c r="AD16">
        <v>3.68445</v>
      </c>
      <c r="AE16" t="s">
        <v>121</v>
      </c>
      <c r="AF16" t="s">
        <v>121</v>
      </c>
    </row>
    <row r="17" spans="1:32">
      <c r="A17">
        <v>16</v>
      </c>
      <c r="B17">
        <v>-1</v>
      </c>
      <c r="C17">
        <v>16454</v>
      </c>
      <c r="D17">
        <v>18491</v>
      </c>
      <c r="E17">
        <v>-65.373707916599898</v>
      </c>
      <c r="F17">
        <v>-18.303201261000002</v>
      </c>
      <c r="G17" t="s">
        <v>103</v>
      </c>
      <c r="H17">
        <v>202</v>
      </c>
      <c r="I17" t="s">
        <v>24</v>
      </c>
      <c r="J17" t="s">
        <v>25</v>
      </c>
      <c r="K17" t="s">
        <v>26</v>
      </c>
      <c r="L17" t="s">
        <v>104</v>
      </c>
      <c r="M17">
        <v>90</v>
      </c>
      <c r="N17">
        <v>19</v>
      </c>
      <c r="O17">
        <v>3</v>
      </c>
      <c r="P17">
        <v>0</v>
      </c>
      <c r="Q17">
        <v>0</v>
      </c>
      <c r="R17" s="3">
        <v>0.86363636363636365</v>
      </c>
      <c r="S17" s="3">
        <v>0.13636363636363635</v>
      </c>
      <c r="T17" s="3">
        <v>0</v>
      </c>
      <c r="U17" s="3">
        <v>0</v>
      </c>
      <c r="V17" s="5">
        <v>63</v>
      </c>
      <c r="W17" s="4">
        <v>41.278147108122234</v>
      </c>
      <c r="X17" s="4">
        <f t="shared" si="0"/>
        <v>6.3981128017589466</v>
      </c>
      <c r="Y17" s="4">
        <f t="shared" si="2"/>
        <v>34.880034306363285</v>
      </c>
      <c r="Z17">
        <v>22</v>
      </c>
      <c r="AA17">
        <v>68</v>
      </c>
      <c r="AB17">
        <v>24.399999999999899</v>
      </c>
      <c r="AC17">
        <v>326.7</v>
      </c>
      <c r="AD17">
        <v>79.71479999999967</v>
      </c>
      <c r="AE17" t="s">
        <v>119</v>
      </c>
      <c r="AF17" t="s">
        <v>120</v>
      </c>
    </row>
    <row r="18" spans="1:32">
      <c r="A18">
        <v>17</v>
      </c>
      <c r="B18">
        <v>-1</v>
      </c>
      <c r="C18">
        <v>3960</v>
      </c>
      <c r="D18">
        <v>4391</v>
      </c>
      <c r="E18">
        <v>-65.330759300500006</v>
      </c>
      <c r="F18">
        <v>-18.294074935400001</v>
      </c>
      <c r="G18" t="s">
        <v>37</v>
      </c>
      <c r="H18">
        <v>54</v>
      </c>
      <c r="I18" t="s">
        <v>24</v>
      </c>
      <c r="J18" t="s">
        <v>25</v>
      </c>
      <c r="K18" t="s">
        <v>26</v>
      </c>
      <c r="L18" t="s">
        <v>38</v>
      </c>
      <c r="M18">
        <v>43</v>
      </c>
      <c r="N18">
        <v>0</v>
      </c>
      <c r="O18">
        <v>0</v>
      </c>
      <c r="P18">
        <v>0</v>
      </c>
      <c r="Q18">
        <v>11</v>
      </c>
      <c r="R18" s="3">
        <v>0</v>
      </c>
      <c r="S18" s="3">
        <v>0</v>
      </c>
      <c r="T18" s="3">
        <v>0</v>
      </c>
      <c r="U18" s="3">
        <v>1</v>
      </c>
      <c r="V18" s="5">
        <v>60</v>
      </c>
      <c r="W18" s="4">
        <v>39.312521055354509</v>
      </c>
      <c r="X18" s="4">
        <f t="shared" si="0"/>
        <v>6.0934407635799488</v>
      </c>
      <c r="Y18" s="4">
        <f t="shared" si="2"/>
        <v>33.21908029177456</v>
      </c>
      <c r="Z18">
        <v>11</v>
      </c>
      <c r="AA18">
        <v>32</v>
      </c>
      <c r="AB18">
        <v>25.6</v>
      </c>
      <c r="AC18">
        <v>156.09</v>
      </c>
      <c r="AD18">
        <v>39.959040000000002</v>
      </c>
      <c r="AE18" t="s">
        <v>121</v>
      </c>
      <c r="AF18" t="s">
        <v>123</v>
      </c>
    </row>
    <row r="19" spans="1:32">
      <c r="A19">
        <v>18</v>
      </c>
      <c r="B19">
        <v>-1</v>
      </c>
      <c r="C19">
        <v>6470</v>
      </c>
      <c r="D19">
        <v>7221</v>
      </c>
      <c r="E19">
        <v>-65.386067742500003</v>
      </c>
      <c r="F19">
        <v>-18.345325990700001</v>
      </c>
      <c r="G19" t="s">
        <v>47</v>
      </c>
      <c r="H19">
        <v>73</v>
      </c>
      <c r="I19" t="s">
        <v>24</v>
      </c>
      <c r="J19" t="s">
        <v>25</v>
      </c>
      <c r="K19" t="s">
        <v>26</v>
      </c>
      <c r="L19" t="s">
        <v>48</v>
      </c>
      <c r="M19">
        <v>19</v>
      </c>
      <c r="N19">
        <v>0</v>
      </c>
      <c r="O19">
        <v>0</v>
      </c>
      <c r="P19">
        <v>0</v>
      </c>
      <c r="Q19">
        <v>3</v>
      </c>
      <c r="R19" s="3">
        <v>0</v>
      </c>
      <c r="S19" s="3">
        <v>0</v>
      </c>
      <c r="T19" s="3">
        <v>0</v>
      </c>
      <c r="U19" s="3">
        <v>1</v>
      </c>
      <c r="V19" s="5">
        <v>60</v>
      </c>
      <c r="W19" s="4">
        <v>39.312521055354509</v>
      </c>
      <c r="X19" s="4">
        <f t="shared" si="0"/>
        <v>6.0934407635799488</v>
      </c>
      <c r="Y19" s="4">
        <f t="shared" si="2"/>
        <v>33.21908029177456</v>
      </c>
      <c r="Z19">
        <v>3</v>
      </c>
      <c r="AA19">
        <v>16</v>
      </c>
      <c r="AB19">
        <v>15.8</v>
      </c>
      <c r="AC19">
        <v>68.97</v>
      </c>
      <c r="AD19">
        <v>10.897260000000001</v>
      </c>
      <c r="AE19" t="s">
        <v>121</v>
      </c>
      <c r="AF19" t="s">
        <v>123</v>
      </c>
    </row>
    <row r="20" spans="1:32">
      <c r="A20">
        <v>19</v>
      </c>
      <c r="B20">
        <v>-1</v>
      </c>
      <c r="C20">
        <v>13800</v>
      </c>
      <c r="D20">
        <v>15504</v>
      </c>
      <c r="E20">
        <v>-65.390249606599895</v>
      </c>
      <c r="F20">
        <v>-18.261023073499899</v>
      </c>
      <c r="G20" t="s">
        <v>91</v>
      </c>
      <c r="H20">
        <v>86</v>
      </c>
      <c r="I20" t="s">
        <v>24</v>
      </c>
      <c r="J20" t="s">
        <v>25</v>
      </c>
      <c r="K20" t="s">
        <v>26</v>
      </c>
      <c r="L20" t="s">
        <v>92</v>
      </c>
      <c r="M20">
        <v>49</v>
      </c>
      <c r="N20">
        <v>28</v>
      </c>
      <c r="O20">
        <v>0</v>
      </c>
      <c r="P20">
        <v>2</v>
      </c>
      <c r="Q20">
        <v>0</v>
      </c>
      <c r="R20" s="3">
        <v>0.93333333333333335</v>
      </c>
      <c r="S20" s="3">
        <v>0</v>
      </c>
      <c r="T20" s="3">
        <v>6.6666666666666666E-2</v>
      </c>
      <c r="U20" s="3">
        <v>0</v>
      </c>
      <c r="V20" s="5">
        <v>59</v>
      </c>
      <c r="W20" s="4">
        <v>38.657312371098598</v>
      </c>
      <c r="X20" s="4">
        <f t="shared" si="0"/>
        <v>5.9918834175202829</v>
      </c>
      <c r="Y20" s="4">
        <f t="shared" si="2"/>
        <v>32.665428953578314</v>
      </c>
      <c r="Z20">
        <v>30</v>
      </c>
      <c r="AA20">
        <v>19</v>
      </c>
      <c r="AB20">
        <v>61.2</v>
      </c>
      <c r="AC20">
        <v>177.87</v>
      </c>
      <c r="AD20">
        <v>108.85644000000001</v>
      </c>
      <c r="AE20" t="s">
        <v>122</v>
      </c>
      <c r="AF20" t="s">
        <v>123</v>
      </c>
    </row>
    <row r="21" spans="1:32">
      <c r="A21">
        <v>20</v>
      </c>
      <c r="B21">
        <v>-1</v>
      </c>
      <c r="C21">
        <v>9244</v>
      </c>
      <c r="D21">
        <v>10340</v>
      </c>
      <c r="E21">
        <v>-65.342715149399893</v>
      </c>
      <c r="F21">
        <v>-18.212471321500001</v>
      </c>
      <c r="G21" t="s">
        <v>75</v>
      </c>
      <c r="H21">
        <v>48</v>
      </c>
      <c r="I21" t="s">
        <v>24</v>
      </c>
      <c r="J21" t="s">
        <v>25</v>
      </c>
      <c r="K21" t="s">
        <v>26</v>
      </c>
      <c r="L21" t="s">
        <v>76</v>
      </c>
      <c r="M21">
        <v>38</v>
      </c>
      <c r="N21">
        <v>1</v>
      </c>
      <c r="O21">
        <v>0</v>
      </c>
      <c r="P21">
        <v>0</v>
      </c>
      <c r="Q21">
        <v>0</v>
      </c>
      <c r="R21" s="3">
        <v>1</v>
      </c>
      <c r="S21" s="3">
        <v>0</v>
      </c>
      <c r="T21" s="3">
        <v>0</v>
      </c>
      <c r="U21" s="3">
        <v>0</v>
      </c>
      <c r="V21" s="5">
        <v>59</v>
      </c>
      <c r="W21" s="4">
        <v>38.657312371098598</v>
      </c>
      <c r="X21" s="4">
        <f t="shared" si="0"/>
        <v>5.9918834175202829</v>
      </c>
      <c r="Y21" s="4">
        <f t="shared" si="2"/>
        <v>32.665428953578314</v>
      </c>
      <c r="Z21">
        <v>1</v>
      </c>
      <c r="AA21">
        <v>37</v>
      </c>
      <c r="AB21">
        <v>2.6</v>
      </c>
      <c r="AC21">
        <v>137.94</v>
      </c>
      <c r="AD21">
        <v>3.5864400000000001</v>
      </c>
      <c r="AE21" t="s">
        <v>121</v>
      </c>
      <c r="AF21" t="s">
        <v>121</v>
      </c>
    </row>
    <row r="22" spans="1:32">
      <c r="A22">
        <v>21</v>
      </c>
      <c r="B22">
        <v>-1</v>
      </c>
      <c r="C22">
        <v>8326</v>
      </c>
      <c r="D22">
        <v>9291</v>
      </c>
      <c r="E22">
        <v>-65.4348586885</v>
      </c>
      <c r="F22">
        <v>-18.1671254825999</v>
      </c>
      <c r="G22" t="s">
        <v>71</v>
      </c>
      <c r="H22">
        <v>39</v>
      </c>
      <c r="I22" t="s">
        <v>24</v>
      </c>
      <c r="J22" t="s">
        <v>25</v>
      </c>
      <c r="K22" t="s">
        <v>26</v>
      </c>
      <c r="L22" t="s">
        <v>72</v>
      </c>
      <c r="M22">
        <v>39</v>
      </c>
      <c r="N22">
        <v>10</v>
      </c>
      <c r="O22">
        <v>0</v>
      </c>
      <c r="P22">
        <v>0</v>
      </c>
      <c r="Q22">
        <v>0</v>
      </c>
      <c r="R22" s="3">
        <v>1</v>
      </c>
      <c r="S22" s="3">
        <v>0</v>
      </c>
      <c r="T22" s="3">
        <v>0</v>
      </c>
      <c r="U22" s="3">
        <v>0</v>
      </c>
      <c r="V22" s="5">
        <v>57</v>
      </c>
      <c r="W22" s="4">
        <v>37.346895002586784</v>
      </c>
      <c r="X22" s="4">
        <f t="shared" si="0"/>
        <v>5.7887687254009519</v>
      </c>
      <c r="Y22" s="4">
        <v>31</v>
      </c>
      <c r="Z22">
        <v>10</v>
      </c>
      <c r="AA22">
        <v>29</v>
      </c>
      <c r="AB22">
        <v>25.6</v>
      </c>
      <c r="AC22">
        <v>141.57</v>
      </c>
      <c r="AD22">
        <v>36.24192</v>
      </c>
      <c r="AE22" t="s">
        <v>121</v>
      </c>
      <c r="AF22" t="s">
        <v>121</v>
      </c>
    </row>
    <row r="23" spans="1:32">
      <c r="A23">
        <v>22</v>
      </c>
      <c r="B23">
        <v>-1</v>
      </c>
      <c r="C23">
        <v>2935</v>
      </c>
      <c r="D23">
        <v>3243</v>
      </c>
      <c r="E23">
        <v>-65.402344283000005</v>
      </c>
      <c r="F23">
        <v>-18.338419771800002</v>
      </c>
      <c r="G23" t="s">
        <v>23</v>
      </c>
      <c r="H23">
        <v>53</v>
      </c>
      <c r="I23" t="s">
        <v>24</v>
      </c>
      <c r="J23" t="s">
        <v>25</v>
      </c>
      <c r="K23" t="s">
        <v>26</v>
      </c>
      <c r="L23" t="s">
        <v>27</v>
      </c>
      <c r="M23">
        <v>26</v>
      </c>
      <c r="N23">
        <v>0</v>
      </c>
      <c r="O23">
        <v>0</v>
      </c>
      <c r="P23">
        <v>0</v>
      </c>
      <c r="Q23">
        <v>3</v>
      </c>
      <c r="R23" s="3">
        <v>0</v>
      </c>
      <c r="S23" s="3">
        <v>0</v>
      </c>
      <c r="T23" s="3">
        <v>0</v>
      </c>
      <c r="U23" s="3">
        <v>1</v>
      </c>
      <c r="V23" s="5">
        <v>56</v>
      </c>
      <c r="W23" s="4">
        <v>36.691686318330873</v>
      </c>
      <c r="X23" s="4">
        <f t="shared" si="0"/>
        <v>5.6872113793412851</v>
      </c>
      <c r="Y23" s="4">
        <f t="shared" si="2"/>
        <v>31.004474938989588</v>
      </c>
      <c r="Z23">
        <v>3</v>
      </c>
      <c r="AA23">
        <v>23</v>
      </c>
      <c r="AB23">
        <v>11.5</v>
      </c>
      <c r="AC23">
        <v>94.38</v>
      </c>
      <c r="AD23">
        <v>10.853699999999998</v>
      </c>
      <c r="AE23" t="s">
        <v>121</v>
      </c>
      <c r="AF23" t="s">
        <v>121</v>
      </c>
    </row>
    <row r="24" spans="1:32">
      <c r="A24">
        <v>23</v>
      </c>
      <c r="B24">
        <v>-1</v>
      </c>
      <c r="C24">
        <v>7459</v>
      </c>
      <c r="D24">
        <v>8334</v>
      </c>
      <c r="E24">
        <v>-65.308999855600007</v>
      </c>
      <c r="F24">
        <v>-18.179079936000001</v>
      </c>
      <c r="G24" t="s">
        <v>63</v>
      </c>
      <c r="H24">
        <v>42</v>
      </c>
      <c r="I24" t="s">
        <v>24</v>
      </c>
      <c r="J24" t="s">
        <v>25</v>
      </c>
      <c r="K24" t="s">
        <v>26</v>
      </c>
      <c r="L24" t="s">
        <v>64</v>
      </c>
      <c r="M24">
        <v>36</v>
      </c>
      <c r="N24">
        <v>2</v>
      </c>
      <c r="O24">
        <v>0</v>
      </c>
      <c r="P24">
        <v>0</v>
      </c>
      <c r="Q24">
        <v>0</v>
      </c>
      <c r="R24" s="3">
        <v>1</v>
      </c>
      <c r="S24" s="3">
        <v>0</v>
      </c>
      <c r="T24" s="3">
        <v>0</v>
      </c>
      <c r="U24" s="3">
        <v>0</v>
      </c>
      <c r="V24" s="5">
        <v>54</v>
      </c>
      <c r="W24" s="4">
        <v>35.381268949819059</v>
      </c>
      <c r="X24" s="4">
        <f t="shared" si="0"/>
        <v>5.4840966872219541</v>
      </c>
      <c r="Y24" s="4">
        <f t="shared" si="2"/>
        <v>29.897172262597106</v>
      </c>
      <c r="Z24">
        <v>2</v>
      </c>
      <c r="AA24">
        <v>34</v>
      </c>
      <c r="AB24">
        <v>5.6</v>
      </c>
      <c r="AC24">
        <v>130.68</v>
      </c>
      <c r="AD24">
        <v>7.3180800000000001</v>
      </c>
      <c r="AE24" t="s">
        <v>121</v>
      </c>
      <c r="AF24" t="s">
        <v>121</v>
      </c>
    </row>
    <row r="25" spans="1:32">
      <c r="A25">
        <v>24</v>
      </c>
      <c r="B25">
        <v>-1</v>
      </c>
      <c r="C25">
        <v>11867</v>
      </c>
      <c r="D25">
        <v>13303</v>
      </c>
      <c r="E25">
        <v>-65.334886281400003</v>
      </c>
      <c r="F25">
        <v>-18.149865137700001</v>
      </c>
      <c r="G25" t="s">
        <v>81</v>
      </c>
      <c r="H25">
        <v>103</v>
      </c>
      <c r="I25" t="s">
        <v>24</v>
      </c>
      <c r="J25" t="s">
        <v>25</v>
      </c>
      <c r="K25" t="s">
        <v>26</v>
      </c>
      <c r="L25" t="s">
        <v>82</v>
      </c>
      <c r="M25">
        <v>53</v>
      </c>
      <c r="N25">
        <v>15</v>
      </c>
      <c r="O25">
        <v>0</v>
      </c>
      <c r="P25">
        <v>2</v>
      </c>
      <c r="Q25">
        <v>0</v>
      </c>
      <c r="R25" s="3">
        <v>0.88235294117647056</v>
      </c>
      <c r="S25" s="3">
        <v>0</v>
      </c>
      <c r="T25" s="3">
        <v>0.11764705882352941</v>
      </c>
      <c r="U25" s="3">
        <v>0</v>
      </c>
      <c r="V25" s="5">
        <v>53</v>
      </c>
      <c r="W25" s="4">
        <v>34.726060265563149</v>
      </c>
      <c r="X25" s="4">
        <f t="shared" si="0"/>
        <v>5.3825393411622882</v>
      </c>
      <c r="Y25" s="4">
        <f t="shared" si="2"/>
        <v>29.34352092440086</v>
      </c>
      <c r="Z25">
        <v>17</v>
      </c>
      <c r="AA25">
        <v>36</v>
      </c>
      <c r="AB25">
        <v>32.1</v>
      </c>
      <c r="AC25">
        <v>192.39</v>
      </c>
      <c r="AD25">
        <v>61.757190000000001</v>
      </c>
      <c r="AE25" t="s">
        <v>121</v>
      </c>
      <c r="AF25" t="s">
        <v>121</v>
      </c>
    </row>
    <row r="26" spans="1:32">
      <c r="A26">
        <v>25</v>
      </c>
      <c r="B26">
        <v>-1</v>
      </c>
      <c r="C26">
        <v>15570</v>
      </c>
      <c r="D26">
        <v>17483</v>
      </c>
      <c r="E26">
        <v>-65.444618703800003</v>
      </c>
      <c r="F26">
        <v>-18.143703954900001</v>
      </c>
      <c r="G26" t="s">
        <v>95</v>
      </c>
      <c r="H26">
        <v>48</v>
      </c>
      <c r="I26" t="s">
        <v>24</v>
      </c>
      <c r="J26" t="s">
        <v>25</v>
      </c>
      <c r="K26" t="s">
        <v>26</v>
      </c>
      <c r="L26" t="s">
        <v>96</v>
      </c>
      <c r="M26">
        <v>44</v>
      </c>
      <c r="N26">
        <v>4</v>
      </c>
      <c r="O26">
        <v>0</v>
      </c>
      <c r="P26">
        <v>0</v>
      </c>
      <c r="Q26">
        <v>0</v>
      </c>
      <c r="R26" s="3">
        <v>1</v>
      </c>
      <c r="S26" s="3">
        <v>0</v>
      </c>
      <c r="T26" s="3">
        <v>0</v>
      </c>
      <c r="U26" s="3">
        <v>0</v>
      </c>
      <c r="V26" s="5">
        <v>49</v>
      </c>
      <c r="W26" s="4">
        <v>32.105225528539513</v>
      </c>
      <c r="X26" s="4">
        <f t="shared" si="0"/>
        <v>4.9763099569236244</v>
      </c>
      <c r="Y26" s="4">
        <f t="shared" si="2"/>
        <v>27.128915571615888</v>
      </c>
      <c r="Z26">
        <v>4</v>
      </c>
      <c r="AA26">
        <v>40</v>
      </c>
      <c r="AB26">
        <v>9.1</v>
      </c>
      <c r="AC26">
        <v>159.72</v>
      </c>
      <c r="AD26">
        <v>14.534520000000001</v>
      </c>
      <c r="AE26" t="s">
        <v>121</v>
      </c>
      <c r="AF26" t="s">
        <v>123</v>
      </c>
    </row>
    <row r="27" spans="1:32">
      <c r="A27">
        <v>26</v>
      </c>
      <c r="B27">
        <v>-1</v>
      </c>
      <c r="C27">
        <v>11073</v>
      </c>
      <c r="D27">
        <v>12405</v>
      </c>
      <c r="E27">
        <v>-65.342276572399896</v>
      </c>
      <c r="F27">
        <v>-18.320809487199899</v>
      </c>
      <c r="G27" t="s">
        <v>77</v>
      </c>
      <c r="H27">
        <v>39</v>
      </c>
      <c r="I27" t="s">
        <v>24</v>
      </c>
      <c r="J27" t="s">
        <v>25</v>
      </c>
      <c r="K27" t="s">
        <v>26</v>
      </c>
      <c r="L27" t="s">
        <v>78</v>
      </c>
      <c r="M27">
        <v>37</v>
      </c>
      <c r="N27">
        <v>1</v>
      </c>
      <c r="O27">
        <v>0</v>
      </c>
      <c r="P27">
        <v>0</v>
      </c>
      <c r="Q27">
        <v>0</v>
      </c>
      <c r="R27" s="3">
        <v>1</v>
      </c>
      <c r="S27" s="3">
        <v>0</v>
      </c>
      <c r="T27" s="3">
        <v>0</v>
      </c>
      <c r="U27" s="3">
        <v>0</v>
      </c>
      <c r="V27" s="5">
        <v>46</v>
      </c>
      <c r="W27" s="4">
        <v>30.139599475771792</v>
      </c>
      <c r="X27" s="4">
        <f t="shared" si="0"/>
        <v>4.6716379187446275</v>
      </c>
      <c r="Y27" s="4">
        <f t="shared" si="2"/>
        <v>25.467961557027166</v>
      </c>
      <c r="Z27">
        <v>1</v>
      </c>
      <c r="AA27">
        <v>36</v>
      </c>
      <c r="AB27">
        <v>2.7</v>
      </c>
      <c r="AC27">
        <v>134.31</v>
      </c>
      <c r="AD27">
        <v>3.6263700000000005</v>
      </c>
      <c r="AE27" t="s">
        <v>121</v>
      </c>
      <c r="AF27" t="s">
        <v>121</v>
      </c>
    </row>
    <row r="28" spans="1:32">
      <c r="A28">
        <v>27</v>
      </c>
      <c r="L28" t="s">
        <v>124</v>
      </c>
      <c r="R28" s="3"/>
      <c r="S28" s="3"/>
      <c r="T28" s="3"/>
      <c r="U28" s="3"/>
      <c r="V28" s="5">
        <v>46</v>
      </c>
      <c r="W28" s="4">
        <v>30.139599475771792</v>
      </c>
      <c r="X28" s="4">
        <f t="shared" si="0"/>
        <v>4.6716379187446275</v>
      </c>
      <c r="Y28" s="4">
        <f t="shared" si="2"/>
        <v>25.467961557027166</v>
      </c>
      <c r="AE28" t="s">
        <v>121</v>
      </c>
      <c r="AF28" t="s">
        <v>123</v>
      </c>
    </row>
    <row r="29" spans="1:32">
      <c r="A29">
        <v>28</v>
      </c>
      <c r="B29">
        <v>-1</v>
      </c>
      <c r="C29">
        <v>9198</v>
      </c>
      <c r="D29">
        <v>10287</v>
      </c>
      <c r="E29">
        <v>-65.347082591900005</v>
      </c>
      <c r="F29">
        <v>-18.2359285773999</v>
      </c>
      <c r="G29" t="s">
        <v>73</v>
      </c>
      <c r="H29">
        <v>52</v>
      </c>
      <c r="I29" t="s">
        <v>24</v>
      </c>
      <c r="J29" t="s">
        <v>25</v>
      </c>
      <c r="K29" t="s">
        <v>26</v>
      </c>
      <c r="L29" t="s">
        <v>74</v>
      </c>
      <c r="M29">
        <v>33</v>
      </c>
      <c r="N29">
        <v>2</v>
      </c>
      <c r="O29">
        <v>0</v>
      </c>
      <c r="P29">
        <v>0</v>
      </c>
      <c r="Q29">
        <v>0</v>
      </c>
      <c r="R29" s="3">
        <v>1</v>
      </c>
      <c r="S29" s="3">
        <v>0</v>
      </c>
      <c r="T29" s="3">
        <v>0</v>
      </c>
      <c r="U29" s="3">
        <v>0</v>
      </c>
      <c r="V29" s="5">
        <v>43</v>
      </c>
      <c r="W29" s="4">
        <v>28.173973423004064</v>
      </c>
      <c r="X29" s="4">
        <f t="shared" si="0"/>
        <v>4.3669658805656297</v>
      </c>
      <c r="Y29" s="4">
        <f t="shared" si="2"/>
        <v>23.807007542438434</v>
      </c>
      <c r="Z29">
        <v>2</v>
      </c>
      <c r="AA29">
        <v>31</v>
      </c>
      <c r="AB29">
        <v>6.1</v>
      </c>
      <c r="AC29">
        <v>119.78999999999999</v>
      </c>
      <c r="AD29">
        <v>7.3071899999999994</v>
      </c>
      <c r="AE29" t="s">
        <v>121</v>
      </c>
      <c r="AF29" t="s">
        <v>123</v>
      </c>
    </row>
    <row r="30" spans="1:32">
      <c r="A30">
        <v>29</v>
      </c>
      <c r="B30">
        <v>-1</v>
      </c>
      <c r="C30">
        <v>3902</v>
      </c>
      <c r="D30">
        <v>4327</v>
      </c>
      <c r="E30">
        <v>-65.330879732100001</v>
      </c>
      <c r="F30">
        <v>-18.214900400600001</v>
      </c>
      <c r="G30" t="s">
        <v>35</v>
      </c>
      <c r="H30">
        <v>44</v>
      </c>
      <c r="I30" t="s">
        <v>24</v>
      </c>
      <c r="J30" t="s">
        <v>25</v>
      </c>
      <c r="K30" t="s">
        <v>26</v>
      </c>
      <c r="L30" t="s">
        <v>36</v>
      </c>
      <c r="M30">
        <v>38</v>
      </c>
      <c r="N30">
        <v>2</v>
      </c>
      <c r="O30">
        <v>0</v>
      </c>
      <c r="P30">
        <v>0</v>
      </c>
      <c r="Q30">
        <v>0</v>
      </c>
      <c r="R30" s="3">
        <v>1</v>
      </c>
      <c r="S30" s="3">
        <v>0</v>
      </c>
      <c r="T30" s="3">
        <v>0</v>
      </c>
      <c r="U30" s="3">
        <v>0</v>
      </c>
      <c r="V30" s="5">
        <v>42</v>
      </c>
      <c r="W30" s="4">
        <v>27.518764738748157</v>
      </c>
      <c r="X30" s="4">
        <f t="shared" si="0"/>
        <v>4.2654085345059647</v>
      </c>
      <c r="Y30" s="4">
        <f t="shared" si="2"/>
        <v>23.253356204242191</v>
      </c>
      <c r="Z30">
        <v>2</v>
      </c>
      <c r="AA30">
        <v>36</v>
      </c>
      <c r="AB30">
        <v>5.3</v>
      </c>
      <c r="AC30">
        <v>137.94</v>
      </c>
      <c r="AD30">
        <v>7.3108199999999997</v>
      </c>
      <c r="AE30" t="s">
        <v>121</v>
      </c>
      <c r="AF30" t="s">
        <v>121</v>
      </c>
    </row>
    <row r="31" spans="1:32">
      <c r="A31">
        <v>30</v>
      </c>
      <c r="B31">
        <v>-1</v>
      </c>
      <c r="C31">
        <v>6513</v>
      </c>
      <c r="D31">
        <v>7275</v>
      </c>
      <c r="E31">
        <v>-65.412316975500005</v>
      </c>
      <c r="F31">
        <v>-18.167608552800001</v>
      </c>
      <c r="G31" t="s">
        <v>51</v>
      </c>
      <c r="H31">
        <v>30</v>
      </c>
      <c r="I31" t="s">
        <v>24</v>
      </c>
      <c r="J31" t="s">
        <v>25</v>
      </c>
      <c r="K31" t="s">
        <v>26</v>
      </c>
      <c r="L31" t="s">
        <v>52</v>
      </c>
      <c r="M31">
        <v>18</v>
      </c>
      <c r="N31">
        <v>0</v>
      </c>
      <c r="O31">
        <v>0</v>
      </c>
      <c r="P31">
        <v>0</v>
      </c>
      <c r="Q31">
        <v>0</v>
      </c>
      <c r="R31" s="3">
        <v>0</v>
      </c>
      <c r="S31" s="3">
        <v>0</v>
      </c>
      <c r="T31" s="3">
        <v>0</v>
      </c>
      <c r="U31" s="3">
        <v>0</v>
      </c>
      <c r="V31" s="5">
        <v>38</v>
      </c>
      <c r="W31" s="4">
        <v>24.897930001724522</v>
      </c>
      <c r="X31" s="4">
        <f t="shared" si="0"/>
        <v>3.859179150267301</v>
      </c>
      <c r="Y31" s="4">
        <f t="shared" si="2"/>
        <v>21.03875085145722</v>
      </c>
      <c r="Z31">
        <v>0</v>
      </c>
      <c r="AA31">
        <v>18</v>
      </c>
      <c r="AB31">
        <v>0</v>
      </c>
      <c r="AC31">
        <v>65.34</v>
      </c>
      <c r="AD31">
        <v>0</v>
      </c>
      <c r="AE31" t="s">
        <v>121</v>
      </c>
      <c r="AF31" t="s">
        <v>121</v>
      </c>
    </row>
    <row r="32" spans="1:32">
      <c r="A32">
        <v>31</v>
      </c>
      <c r="B32">
        <v>-1</v>
      </c>
      <c r="C32">
        <v>3028</v>
      </c>
      <c r="D32">
        <v>3342</v>
      </c>
      <c r="E32">
        <v>-65.308966513800002</v>
      </c>
      <c r="F32">
        <v>-18.100730467399899</v>
      </c>
      <c r="G32" t="s">
        <v>29</v>
      </c>
      <c r="H32">
        <v>31</v>
      </c>
      <c r="I32" t="s">
        <v>24</v>
      </c>
      <c r="J32" t="s">
        <v>25</v>
      </c>
      <c r="K32" t="s">
        <v>26</v>
      </c>
      <c r="L32" t="s">
        <v>30</v>
      </c>
      <c r="M32">
        <v>28</v>
      </c>
      <c r="N32">
        <v>1</v>
      </c>
      <c r="O32">
        <v>2</v>
      </c>
      <c r="P32">
        <v>0</v>
      </c>
      <c r="Q32">
        <v>0</v>
      </c>
      <c r="R32" s="3">
        <v>0.33333333333333331</v>
      </c>
      <c r="S32" s="3">
        <v>0.66666666666666663</v>
      </c>
      <c r="T32" s="3">
        <v>0</v>
      </c>
      <c r="U32" s="3">
        <v>0</v>
      </c>
      <c r="V32" s="5">
        <v>37</v>
      </c>
      <c r="W32" s="4">
        <v>24.242721317468614</v>
      </c>
      <c r="X32" s="4">
        <f t="shared" si="0"/>
        <v>3.757621804207635</v>
      </c>
      <c r="Y32" s="4">
        <f t="shared" si="2"/>
        <v>20.48509951326098</v>
      </c>
      <c r="Z32">
        <v>3</v>
      </c>
      <c r="AA32">
        <v>25</v>
      </c>
      <c r="AB32">
        <v>10.6999999999999</v>
      </c>
      <c r="AC32">
        <v>101.64</v>
      </c>
      <c r="AD32">
        <v>10.875479999999898</v>
      </c>
      <c r="AE32" t="s">
        <v>121</v>
      </c>
      <c r="AF32" t="s">
        <v>123</v>
      </c>
    </row>
    <row r="33" spans="1:32">
      <c r="A33">
        <v>32</v>
      </c>
      <c r="B33">
        <v>-1</v>
      </c>
      <c r="C33">
        <v>7520</v>
      </c>
      <c r="D33">
        <v>8407</v>
      </c>
      <c r="E33">
        <v>-65.467159762099897</v>
      </c>
      <c r="F33">
        <v>-18.247479026800001</v>
      </c>
      <c r="G33" t="s">
        <v>67</v>
      </c>
      <c r="H33">
        <v>35</v>
      </c>
      <c r="I33" t="s">
        <v>24</v>
      </c>
      <c r="J33" t="s">
        <v>25</v>
      </c>
      <c r="K33" t="s">
        <v>26</v>
      </c>
      <c r="L33" t="s">
        <v>68</v>
      </c>
      <c r="M33">
        <v>35</v>
      </c>
      <c r="N33">
        <v>1</v>
      </c>
      <c r="O33">
        <v>0</v>
      </c>
      <c r="P33">
        <v>4</v>
      </c>
      <c r="Q33">
        <v>0</v>
      </c>
      <c r="R33" s="3">
        <v>0.2</v>
      </c>
      <c r="S33" s="3">
        <v>0</v>
      </c>
      <c r="T33" s="3">
        <v>0.8</v>
      </c>
      <c r="U33" s="3">
        <v>0</v>
      </c>
      <c r="V33" s="5">
        <v>35</v>
      </c>
      <c r="W33" s="4">
        <v>22.932303948956797</v>
      </c>
      <c r="X33" s="4">
        <f t="shared" si="0"/>
        <v>3.5545071120883036</v>
      </c>
      <c r="Y33" s="4">
        <f t="shared" si="2"/>
        <v>19.377796836868495</v>
      </c>
      <c r="Z33">
        <v>5</v>
      </c>
      <c r="AA33">
        <v>30</v>
      </c>
      <c r="AB33">
        <v>14.3</v>
      </c>
      <c r="AC33">
        <v>127.05</v>
      </c>
      <c r="AD33">
        <v>18.168150000000001</v>
      </c>
      <c r="AE33" t="s">
        <v>121</v>
      </c>
      <c r="AF33" t="s">
        <v>123</v>
      </c>
    </row>
    <row r="34" spans="1:32">
      <c r="A34">
        <v>33</v>
      </c>
      <c r="B34">
        <v>-1</v>
      </c>
      <c r="C34">
        <v>15599</v>
      </c>
      <c r="D34">
        <v>17519</v>
      </c>
      <c r="E34">
        <v>-65.429765195200005</v>
      </c>
      <c r="F34">
        <v>-18.3136050753</v>
      </c>
      <c r="G34" t="s">
        <v>97</v>
      </c>
      <c r="H34">
        <v>32</v>
      </c>
      <c r="I34" t="s">
        <v>24</v>
      </c>
      <c r="J34" t="s">
        <v>25</v>
      </c>
      <c r="K34" t="s">
        <v>26</v>
      </c>
      <c r="L34" t="s">
        <v>98</v>
      </c>
      <c r="M34">
        <v>21</v>
      </c>
      <c r="N34">
        <v>4</v>
      </c>
      <c r="O34">
        <v>0</v>
      </c>
      <c r="P34">
        <v>0</v>
      </c>
      <c r="Q34">
        <v>0</v>
      </c>
      <c r="R34" s="3">
        <v>1</v>
      </c>
      <c r="S34" s="3">
        <v>0</v>
      </c>
      <c r="T34" s="3">
        <v>0</v>
      </c>
      <c r="U34" s="3">
        <v>0</v>
      </c>
      <c r="V34" s="5">
        <v>34</v>
      </c>
      <c r="W34" s="4">
        <v>22.27709526470089</v>
      </c>
      <c r="X34" s="4">
        <f t="shared" si="0"/>
        <v>3.4529497660286377</v>
      </c>
      <c r="Y34" s="4">
        <f t="shared" si="2"/>
        <v>18.824145498672252</v>
      </c>
      <c r="Z34">
        <v>4</v>
      </c>
      <c r="AA34">
        <v>17</v>
      </c>
      <c r="AB34">
        <v>19</v>
      </c>
      <c r="AC34">
        <v>76.23</v>
      </c>
      <c r="AD34">
        <v>14.483700000000001</v>
      </c>
      <c r="AE34" t="s">
        <v>121</v>
      </c>
      <c r="AF34" t="s">
        <v>121</v>
      </c>
    </row>
    <row r="35" spans="1:32">
      <c r="A35">
        <v>34</v>
      </c>
      <c r="B35">
        <v>-1</v>
      </c>
      <c r="C35">
        <v>6527</v>
      </c>
      <c r="D35">
        <v>7292</v>
      </c>
      <c r="E35">
        <v>-65.374483810900003</v>
      </c>
      <c r="F35">
        <v>-18.2699173675</v>
      </c>
      <c r="G35" t="s">
        <v>53</v>
      </c>
      <c r="H35">
        <v>40</v>
      </c>
      <c r="I35" t="s">
        <v>24</v>
      </c>
      <c r="J35" t="s">
        <v>25</v>
      </c>
      <c r="K35" t="s">
        <v>26</v>
      </c>
      <c r="L35" t="s">
        <v>54</v>
      </c>
      <c r="M35">
        <v>26</v>
      </c>
      <c r="N35">
        <v>1</v>
      </c>
      <c r="O35">
        <v>0</v>
      </c>
      <c r="P35">
        <v>4</v>
      </c>
      <c r="Q35">
        <v>0</v>
      </c>
      <c r="R35" s="3">
        <v>0.2</v>
      </c>
      <c r="S35" s="3">
        <v>0</v>
      </c>
      <c r="T35" s="3">
        <v>0.8</v>
      </c>
      <c r="U35" s="3">
        <v>0</v>
      </c>
      <c r="V35" s="5">
        <v>33</v>
      </c>
      <c r="W35" s="4">
        <v>21.621886580444979</v>
      </c>
      <c r="X35" s="4">
        <f t="shared" si="0"/>
        <v>3.3513924199689717</v>
      </c>
      <c r="Y35" s="4">
        <f t="shared" si="2"/>
        <v>18.270494160476009</v>
      </c>
      <c r="Z35">
        <v>5</v>
      </c>
      <c r="AA35">
        <v>21</v>
      </c>
      <c r="AB35">
        <v>19.1999999999999</v>
      </c>
      <c r="AC35">
        <v>94.38</v>
      </c>
      <c r="AD35">
        <v>18.120959999999904</v>
      </c>
      <c r="AE35" t="s">
        <v>121</v>
      </c>
      <c r="AF35" t="s">
        <v>121</v>
      </c>
    </row>
    <row r="36" spans="1:32">
      <c r="A36">
        <v>35</v>
      </c>
      <c r="B36">
        <v>-1</v>
      </c>
      <c r="C36">
        <v>7541</v>
      </c>
      <c r="D36">
        <v>8429</v>
      </c>
      <c r="E36">
        <v>-65.478141055600005</v>
      </c>
      <c r="F36">
        <v>-18.200937354899899</v>
      </c>
      <c r="G36" t="s">
        <v>69</v>
      </c>
      <c r="H36">
        <v>40</v>
      </c>
      <c r="I36" t="s">
        <v>24</v>
      </c>
      <c r="J36" t="s">
        <v>25</v>
      </c>
      <c r="K36" t="s">
        <v>26</v>
      </c>
      <c r="L36" t="s">
        <v>70</v>
      </c>
      <c r="M36">
        <v>14</v>
      </c>
      <c r="N36">
        <v>3</v>
      </c>
      <c r="O36">
        <v>0</v>
      </c>
      <c r="P36">
        <v>0</v>
      </c>
      <c r="Q36">
        <v>0</v>
      </c>
      <c r="R36" s="3">
        <v>1</v>
      </c>
      <c r="S36" s="3">
        <v>0</v>
      </c>
      <c r="T36" s="3">
        <v>0</v>
      </c>
      <c r="U36" s="3">
        <v>0</v>
      </c>
      <c r="V36" s="5">
        <v>33</v>
      </c>
      <c r="W36" s="4">
        <v>21.621886580444979</v>
      </c>
      <c r="X36" s="4">
        <f t="shared" si="0"/>
        <v>3.3513924199689717</v>
      </c>
      <c r="Y36" s="4">
        <f t="shared" si="2"/>
        <v>18.270494160476009</v>
      </c>
      <c r="Z36">
        <v>3</v>
      </c>
      <c r="AA36">
        <v>11</v>
      </c>
      <c r="AB36">
        <v>21.399999999999899</v>
      </c>
      <c r="AC36">
        <v>50.82</v>
      </c>
      <c r="AD36">
        <v>10.875479999999948</v>
      </c>
      <c r="AE36" t="s">
        <v>121</v>
      </c>
      <c r="AF36" t="s">
        <v>123</v>
      </c>
    </row>
    <row r="37" spans="1:32">
      <c r="A37">
        <v>36</v>
      </c>
      <c r="B37">
        <v>-1</v>
      </c>
      <c r="C37">
        <v>6591</v>
      </c>
      <c r="D37">
        <v>7363</v>
      </c>
      <c r="E37">
        <v>-65.485989815300002</v>
      </c>
      <c r="F37">
        <v>-18.236843373100001</v>
      </c>
      <c r="G37" t="s">
        <v>57</v>
      </c>
      <c r="H37">
        <v>43</v>
      </c>
      <c r="I37" t="s">
        <v>24</v>
      </c>
      <c r="J37" t="s">
        <v>25</v>
      </c>
      <c r="K37" t="s">
        <v>26</v>
      </c>
      <c r="L37" t="s">
        <v>58</v>
      </c>
      <c r="M37">
        <v>43</v>
      </c>
      <c r="N37">
        <v>0</v>
      </c>
      <c r="O37">
        <v>0</v>
      </c>
      <c r="P37">
        <v>0</v>
      </c>
      <c r="Q37">
        <v>0</v>
      </c>
      <c r="R37" s="3">
        <v>0</v>
      </c>
      <c r="S37" s="3">
        <v>0</v>
      </c>
      <c r="T37" s="3">
        <v>0</v>
      </c>
      <c r="U37" s="3">
        <v>0</v>
      </c>
      <c r="V37" s="5">
        <v>28</v>
      </c>
      <c r="W37" s="4">
        <v>18.345843159165437</v>
      </c>
      <c r="X37" s="4">
        <f t="shared" si="0"/>
        <v>2.8436056896706425</v>
      </c>
      <c r="Y37" s="4">
        <f t="shared" si="2"/>
        <v>15.502237469494794</v>
      </c>
      <c r="Z37">
        <v>0</v>
      </c>
      <c r="AA37">
        <v>43</v>
      </c>
      <c r="AB37">
        <v>0</v>
      </c>
      <c r="AC37">
        <v>156.09</v>
      </c>
      <c r="AD37">
        <v>0</v>
      </c>
      <c r="AE37" t="s">
        <v>121</v>
      </c>
      <c r="AF37" t="s">
        <v>123</v>
      </c>
    </row>
    <row r="38" spans="1:32">
      <c r="A38">
        <v>37</v>
      </c>
      <c r="B38">
        <v>-1</v>
      </c>
      <c r="C38">
        <v>6484</v>
      </c>
      <c r="D38">
        <v>7238</v>
      </c>
      <c r="E38">
        <v>-65.333304027599894</v>
      </c>
      <c r="F38">
        <v>-18.121730813900001</v>
      </c>
      <c r="G38" t="s">
        <v>49</v>
      </c>
      <c r="H38">
        <v>20</v>
      </c>
      <c r="I38" t="s">
        <v>24</v>
      </c>
      <c r="J38" t="s">
        <v>25</v>
      </c>
      <c r="K38" t="s">
        <v>26</v>
      </c>
      <c r="L38" t="s">
        <v>50</v>
      </c>
      <c r="M38">
        <v>15</v>
      </c>
      <c r="N38">
        <v>0</v>
      </c>
      <c r="O38">
        <v>1</v>
      </c>
      <c r="P38">
        <v>0</v>
      </c>
      <c r="Q38">
        <v>0</v>
      </c>
      <c r="R38" s="3">
        <v>0</v>
      </c>
      <c r="S38" s="3">
        <v>1</v>
      </c>
      <c r="T38" s="3">
        <v>0</v>
      </c>
      <c r="U38" s="3">
        <v>0</v>
      </c>
      <c r="V38" s="5">
        <v>23</v>
      </c>
      <c r="W38" s="4">
        <v>15.069799737885896</v>
      </c>
      <c r="X38" s="4">
        <f t="shared" si="0"/>
        <v>2.3358189593723138</v>
      </c>
      <c r="Y38" s="4">
        <f t="shared" si="2"/>
        <v>12.733980778513583</v>
      </c>
      <c r="Z38">
        <v>1</v>
      </c>
      <c r="AA38">
        <v>14</v>
      </c>
      <c r="AB38">
        <v>6.7</v>
      </c>
      <c r="AC38">
        <v>54.449999999999996</v>
      </c>
      <c r="AD38">
        <v>3.6481499999999998</v>
      </c>
      <c r="AE38" t="s">
        <v>121</v>
      </c>
      <c r="AF38" t="s">
        <v>121</v>
      </c>
    </row>
    <row r="39" spans="1:32">
      <c r="A39">
        <v>38</v>
      </c>
      <c r="B39">
        <v>-1</v>
      </c>
      <c r="C39">
        <v>7313</v>
      </c>
      <c r="D39">
        <v>8169</v>
      </c>
      <c r="E39">
        <v>-65.370432164099896</v>
      </c>
      <c r="F39">
        <v>-18.1169639863</v>
      </c>
      <c r="G39" t="s">
        <v>59</v>
      </c>
      <c r="H39">
        <v>18</v>
      </c>
      <c r="I39" t="s">
        <v>24</v>
      </c>
      <c r="J39" t="s">
        <v>25</v>
      </c>
      <c r="K39" t="s">
        <v>26</v>
      </c>
      <c r="L39" t="s">
        <v>60</v>
      </c>
      <c r="M39">
        <v>1</v>
      </c>
      <c r="N39">
        <v>0</v>
      </c>
      <c r="O39">
        <v>0</v>
      </c>
      <c r="P39">
        <v>0</v>
      </c>
      <c r="Q39">
        <v>0</v>
      </c>
      <c r="R39" s="3">
        <v>0</v>
      </c>
      <c r="S39" s="3">
        <v>0</v>
      </c>
      <c r="T39" s="3">
        <v>0</v>
      </c>
      <c r="U39" s="3">
        <v>0</v>
      </c>
      <c r="V39" s="5">
        <v>23</v>
      </c>
      <c r="W39" s="4">
        <v>15.069799737885896</v>
      </c>
      <c r="X39" s="4">
        <f t="shared" si="0"/>
        <v>2.3358189593723138</v>
      </c>
      <c r="Y39" s="4">
        <f t="shared" si="2"/>
        <v>12.733980778513583</v>
      </c>
      <c r="Z39">
        <v>0</v>
      </c>
      <c r="AA39">
        <v>1</v>
      </c>
      <c r="AB39">
        <v>0</v>
      </c>
      <c r="AC39">
        <v>3.63</v>
      </c>
      <c r="AD39">
        <v>0</v>
      </c>
      <c r="AE39" t="s">
        <v>121</v>
      </c>
      <c r="AF39" t="s">
        <v>121</v>
      </c>
    </row>
    <row r="40" spans="1:32">
      <c r="A40">
        <v>39</v>
      </c>
      <c r="B40">
        <v>-1</v>
      </c>
      <c r="C40">
        <v>14624</v>
      </c>
      <c r="D40">
        <v>16424</v>
      </c>
      <c r="E40">
        <v>-65.457472587200002</v>
      </c>
      <c r="F40">
        <v>-18.299603413500002</v>
      </c>
      <c r="G40" t="s">
        <v>93</v>
      </c>
      <c r="H40">
        <v>19</v>
      </c>
      <c r="I40" t="s">
        <v>24</v>
      </c>
      <c r="J40" t="s">
        <v>25</v>
      </c>
      <c r="K40" t="s">
        <v>26</v>
      </c>
      <c r="L40" t="s">
        <v>94</v>
      </c>
      <c r="M40">
        <v>19</v>
      </c>
      <c r="N40">
        <v>0</v>
      </c>
      <c r="O40">
        <v>0</v>
      </c>
      <c r="P40">
        <v>0</v>
      </c>
      <c r="Q40">
        <v>0</v>
      </c>
      <c r="R40" s="3">
        <v>0</v>
      </c>
      <c r="S40" s="3">
        <v>0</v>
      </c>
      <c r="T40" s="3">
        <v>0</v>
      </c>
      <c r="U40" s="3">
        <v>0</v>
      </c>
      <c r="V40" s="5">
        <v>21</v>
      </c>
      <c r="W40" s="4">
        <v>13.759382369374078</v>
      </c>
      <c r="X40" s="4">
        <f t="shared" si="0"/>
        <v>2.1327042672529823</v>
      </c>
      <c r="Y40" s="4">
        <f t="shared" si="2"/>
        <v>11.626678102121096</v>
      </c>
      <c r="Z40">
        <v>0</v>
      </c>
      <c r="AA40">
        <v>19</v>
      </c>
      <c r="AB40">
        <v>0</v>
      </c>
      <c r="AC40">
        <v>68.97</v>
      </c>
      <c r="AD40">
        <v>0</v>
      </c>
      <c r="AE40" t="s">
        <v>121</v>
      </c>
      <c r="AF40" t="s">
        <v>121</v>
      </c>
    </row>
    <row r="41" spans="1:32">
      <c r="A41">
        <v>40</v>
      </c>
      <c r="B41">
        <v>-1</v>
      </c>
      <c r="C41">
        <v>6559</v>
      </c>
      <c r="D41">
        <v>7329</v>
      </c>
      <c r="E41">
        <v>-65.535368497700006</v>
      </c>
      <c r="F41">
        <v>-18.228378751800001</v>
      </c>
      <c r="G41" t="s">
        <v>55</v>
      </c>
      <c r="H41">
        <v>70</v>
      </c>
      <c r="I41" t="s">
        <v>24</v>
      </c>
      <c r="J41" t="s">
        <v>25</v>
      </c>
      <c r="K41" t="s">
        <v>26</v>
      </c>
      <c r="L41" t="s">
        <v>56</v>
      </c>
      <c r="M41">
        <v>66</v>
      </c>
      <c r="N41">
        <v>47</v>
      </c>
      <c r="O41">
        <v>0</v>
      </c>
      <c r="P41">
        <v>0</v>
      </c>
      <c r="Q41">
        <v>0</v>
      </c>
      <c r="R41" s="3">
        <v>1</v>
      </c>
      <c r="S41" s="3">
        <v>0</v>
      </c>
      <c r="T41" s="3">
        <v>0</v>
      </c>
      <c r="U41" s="3">
        <v>0</v>
      </c>
      <c r="V41" s="5">
        <v>17</v>
      </c>
      <c r="W41" s="4">
        <v>11.138547632350445</v>
      </c>
      <c r="X41" s="4">
        <f t="shared" si="0"/>
        <v>1.7264748830143188</v>
      </c>
      <c r="Y41" s="4">
        <f t="shared" si="2"/>
        <v>9.4120727493361258</v>
      </c>
      <c r="Z41">
        <v>47</v>
      </c>
      <c r="AA41">
        <v>19</v>
      </c>
      <c r="AB41">
        <v>71.2</v>
      </c>
      <c r="AC41">
        <v>239.57999999999998</v>
      </c>
      <c r="AD41">
        <v>170.58095999999998</v>
      </c>
      <c r="AE41" t="s">
        <v>121</v>
      </c>
      <c r="AF41" t="s">
        <v>123</v>
      </c>
    </row>
    <row r="42" spans="1:32">
      <c r="A42">
        <v>41</v>
      </c>
      <c r="B42">
        <v>-1</v>
      </c>
      <c r="C42">
        <v>12874</v>
      </c>
      <c r="D42">
        <v>14457</v>
      </c>
      <c r="E42">
        <v>-65.399365416799895</v>
      </c>
      <c r="F42">
        <v>-18.275129201399899</v>
      </c>
      <c r="G42" t="s">
        <v>83</v>
      </c>
      <c r="H42">
        <v>11</v>
      </c>
      <c r="I42" t="s">
        <v>24</v>
      </c>
      <c r="J42" t="s">
        <v>25</v>
      </c>
      <c r="K42" t="s">
        <v>26</v>
      </c>
      <c r="L42" t="s">
        <v>84</v>
      </c>
      <c r="M42">
        <v>4</v>
      </c>
      <c r="N42">
        <v>0</v>
      </c>
      <c r="O42">
        <v>0</v>
      </c>
      <c r="P42">
        <v>0</v>
      </c>
      <c r="Q42">
        <v>0</v>
      </c>
      <c r="R42" s="3">
        <v>0</v>
      </c>
      <c r="S42" s="3">
        <v>0</v>
      </c>
      <c r="T42" s="3">
        <v>0</v>
      </c>
      <c r="U42" s="3">
        <v>0</v>
      </c>
      <c r="V42" s="5">
        <v>13</v>
      </c>
      <c r="W42" s="4">
        <v>8.5177128953268113</v>
      </c>
      <c r="X42" s="4">
        <f t="shared" si="0"/>
        <v>1.3202454987756558</v>
      </c>
      <c r="Y42" s="4">
        <f t="shared" si="2"/>
        <v>7.197467396551156</v>
      </c>
      <c r="Z42">
        <v>0</v>
      </c>
      <c r="AA42">
        <v>4</v>
      </c>
      <c r="AB42">
        <v>0</v>
      </c>
      <c r="AC42">
        <v>14.52</v>
      </c>
      <c r="AD42">
        <v>0</v>
      </c>
      <c r="AE42" t="s">
        <v>121</v>
      </c>
      <c r="AF42" t="s">
        <v>121</v>
      </c>
    </row>
    <row r="43" spans="1:32">
      <c r="M43">
        <f>SUM(Tableau1[Hogares Censo 2012])</f>
        <v>1928</v>
      </c>
      <c r="R43" s="8"/>
      <c r="S43" s="8"/>
      <c r="T43" s="8"/>
      <c r="U43" s="8"/>
      <c r="V43" s="4">
        <f>SUM(Tableau1[Hogares Censo 2012 PGT])</f>
        <v>2592</v>
      </c>
      <c r="W43" s="4">
        <f>SUM(Tableau1[Hogares 2025])</f>
        <v>1698.3009095913144</v>
      </c>
      <c r="X43" s="4"/>
      <c r="Y43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8DAF-B1E3-4A19-8998-04E4B0EC66E8}">
  <dimension ref="A1:C42"/>
  <sheetViews>
    <sheetView workbookViewId="0">
      <selection activeCell="D7" sqref="D7"/>
    </sheetView>
  </sheetViews>
  <sheetFormatPr defaultRowHeight="15"/>
  <cols>
    <col min="3" max="3" width="11.85546875" style="4" bestFit="1" customWidth="1"/>
  </cols>
  <sheetData>
    <row r="1" spans="1:3">
      <c r="A1" s="6">
        <v>276</v>
      </c>
      <c r="C1" s="4" t="s">
        <v>125</v>
      </c>
    </row>
    <row r="2" spans="1:3">
      <c r="A2" s="7">
        <v>89</v>
      </c>
      <c r="C2" s="4">
        <f>A1*(1-0.032)^13</f>
        <v>180.83759685463076</v>
      </c>
    </row>
    <row r="3" spans="1:3">
      <c r="A3" s="6">
        <v>63</v>
      </c>
      <c r="C3" s="4">
        <f>A2*(1-0.032)^13</f>
        <v>58.31357289877586</v>
      </c>
    </row>
    <row r="4" spans="1:3">
      <c r="A4" s="7">
        <v>87</v>
      </c>
      <c r="C4" s="4">
        <f>A3*(1-0.032)^13</f>
        <v>41.278147108122234</v>
      </c>
    </row>
    <row r="5" spans="1:3">
      <c r="A5" s="6">
        <v>69</v>
      </c>
      <c r="C5" s="4">
        <f>A4*(1-0.032)^13</f>
        <v>57.003155530264038</v>
      </c>
    </row>
    <row r="6" spans="1:3">
      <c r="A6" s="7">
        <v>104</v>
      </c>
      <c r="C6" s="4">
        <f>A5*(1-0.032)^13</f>
        <v>45.20939921365769</v>
      </c>
    </row>
    <row r="7" spans="1:3">
      <c r="A7" s="6">
        <v>17</v>
      </c>
      <c r="C7" s="4">
        <f>A6*(1-0.032)^13</f>
        <v>68.14170316261449</v>
      </c>
    </row>
    <row r="8" spans="1:3">
      <c r="A8" s="7">
        <v>81</v>
      </c>
      <c r="C8" s="4">
        <f>A7*(1-0.032)^13</f>
        <v>11.138547632350445</v>
      </c>
    </row>
    <row r="9" spans="1:3">
      <c r="A9" s="6">
        <v>97</v>
      </c>
      <c r="C9" s="4">
        <f>A8*(1-0.032)^13</f>
        <v>53.071903424728589</v>
      </c>
    </row>
    <row r="10" spans="1:3">
      <c r="A10" s="7">
        <v>53</v>
      </c>
      <c r="C10" s="4">
        <f>A9*(1-0.032)^13</f>
        <v>63.555242372823123</v>
      </c>
    </row>
    <row r="11" spans="1:3">
      <c r="A11" s="6">
        <v>59</v>
      </c>
      <c r="C11" s="4">
        <f>A10*(1-0.032)^13</f>
        <v>34.726060265563149</v>
      </c>
    </row>
    <row r="12" spans="1:3">
      <c r="A12" s="7">
        <v>144</v>
      </c>
      <c r="C12" s="4">
        <f>A11*(1-0.032)^13</f>
        <v>38.657312371098598</v>
      </c>
    </row>
    <row r="13" spans="1:3">
      <c r="A13" s="6">
        <v>96</v>
      </c>
      <c r="C13" s="4">
        <f>A12*(1-0.032)^13</f>
        <v>94.35005053285083</v>
      </c>
    </row>
    <row r="14" spans="1:3">
      <c r="A14" s="7">
        <v>49</v>
      </c>
      <c r="C14" s="4">
        <f>A13*(1-0.032)^13</f>
        <v>62.90003368856722</v>
      </c>
    </row>
    <row r="15" spans="1:3">
      <c r="A15" s="6">
        <v>60</v>
      </c>
      <c r="C15" s="4">
        <f>A14*(1-0.032)^13</f>
        <v>32.105225528539513</v>
      </c>
    </row>
    <row r="16" spans="1:3">
      <c r="A16" s="7">
        <v>28</v>
      </c>
      <c r="C16" s="4">
        <f>A15*(1-0.032)^13</f>
        <v>39.312521055354509</v>
      </c>
    </row>
    <row r="17" spans="1:3">
      <c r="A17" s="6">
        <v>81</v>
      </c>
      <c r="C17" s="4">
        <f>A16*(1-0.032)^13</f>
        <v>18.345843159165437</v>
      </c>
    </row>
    <row r="18" spans="1:3">
      <c r="A18" s="7">
        <v>69</v>
      </c>
      <c r="C18" s="4">
        <f>A17*(1-0.032)^13</f>
        <v>53.071903424728589</v>
      </c>
    </row>
    <row r="19" spans="1:3">
      <c r="A19" s="6">
        <v>57</v>
      </c>
      <c r="C19" s="4">
        <f>A18*(1-0.032)^13</f>
        <v>45.20939921365769</v>
      </c>
    </row>
    <row r="20" spans="1:3">
      <c r="A20" s="7">
        <v>42</v>
      </c>
      <c r="C20" s="4">
        <f>A19*(1-0.032)^13</f>
        <v>37.346895002586784</v>
      </c>
    </row>
    <row r="21" spans="1:3">
      <c r="A21" s="6">
        <v>59</v>
      </c>
      <c r="C21" s="4">
        <f>A20*(1-0.032)^13</f>
        <v>27.518764738748157</v>
      </c>
    </row>
    <row r="22" spans="1:3">
      <c r="A22" s="7">
        <v>46</v>
      </c>
      <c r="C22" s="4">
        <f>A21*(1-0.032)^13</f>
        <v>38.657312371098598</v>
      </c>
    </row>
    <row r="23" spans="1:3">
      <c r="A23" s="6">
        <v>54</v>
      </c>
      <c r="C23" s="4">
        <f>A22*(1-0.032)^13</f>
        <v>30.139599475771792</v>
      </c>
    </row>
    <row r="24" spans="1:3">
      <c r="A24" s="7">
        <v>68</v>
      </c>
      <c r="C24" s="4">
        <f>A23*(1-0.032)^13</f>
        <v>35.381268949819059</v>
      </c>
    </row>
    <row r="25" spans="1:3">
      <c r="A25" s="6">
        <v>97</v>
      </c>
      <c r="C25" s="4">
        <f>A24*(1-0.032)^13</f>
        <v>44.554190529401779</v>
      </c>
    </row>
    <row r="26" spans="1:3">
      <c r="A26" s="7">
        <v>35</v>
      </c>
      <c r="C26" s="4">
        <f>A25*(1-0.032)^13</f>
        <v>63.555242372823123</v>
      </c>
    </row>
    <row r="27" spans="1:3">
      <c r="A27" s="6">
        <v>65</v>
      </c>
      <c r="C27" s="4">
        <f>A26*(1-0.032)^13</f>
        <v>22.932303948956797</v>
      </c>
    </row>
    <row r="28" spans="1:3">
      <c r="A28" s="7">
        <v>87</v>
      </c>
      <c r="C28" s="4">
        <f>A27*(1-0.032)^13</f>
        <v>42.588564476634055</v>
      </c>
    </row>
    <row r="29" spans="1:3">
      <c r="A29" s="6">
        <v>43</v>
      </c>
      <c r="C29" s="4">
        <f>A28*(1-0.032)^13</f>
        <v>57.003155530264038</v>
      </c>
    </row>
    <row r="30" spans="1:3">
      <c r="A30" s="7">
        <v>37</v>
      </c>
      <c r="C30" s="4">
        <f>A29*(1-0.032)^13</f>
        <v>28.173973423004064</v>
      </c>
    </row>
    <row r="31" spans="1:3">
      <c r="A31" s="6">
        <v>56</v>
      </c>
      <c r="C31" s="4">
        <f>A30*(1-0.032)^13</f>
        <v>24.242721317468614</v>
      </c>
    </row>
    <row r="32" spans="1:3">
      <c r="A32" s="7">
        <v>33</v>
      </c>
      <c r="C32" s="4">
        <f>A31*(1-0.032)^13</f>
        <v>36.691686318330873</v>
      </c>
    </row>
    <row r="33" spans="1:3">
      <c r="A33" s="6">
        <v>34</v>
      </c>
      <c r="C33" s="4">
        <f>A32*(1-0.032)^13</f>
        <v>21.621886580444979</v>
      </c>
    </row>
    <row r="34" spans="1:3">
      <c r="A34" s="7">
        <v>60</v>
      </c>
      <c r="C34" s="4">
        <f>A33*(1-0.032)^13</f>
        <v>22.27709526470089</v>
      </c>
    </row>
    <row r="35" spans="1:3">
      <c r="A35" s="6">
        <v>21</v>
      </c>
      <c r="C35" s="4">
        <f>A34*(1-0.032)^13</f>
        <v>39.312521055354509</v>
      </c>
    </row>
    <row r="36" spans="1:3">
      <c r="A36" s="7">
        <v>38</v>
      </c>
      <c r="C36" s="4">
        <f>A35*(1-0.032)^13</f>
        <v>13.759382369374078</v>
      </c>
    </row>
    <row r="37" spans="1:3">
      <c r="A37" s="6">
        <v>23</v>
      </c>
      <c r="C37" s="4">
        <f>A36*(1-0.032)^13</f>
        <v>24.897930001724522</v>
      </c>
    </row>
    <row r="38" spans="1:3">
      <c r="A38" s="7">
        <v>33</v>
      </c>
      <c r="C38" s="4">
        <f>A37*(1-0.032)^13</f>
        <v>15.069799737885896</v>
      </c>
    </row>
    <row r="39" spans="1:3">
      <c r="A39" s="6">
        <v>13</v>
      </c>
      <c r="C39" s="4">
        <f>A38*(1-0.032)^13</f>
        <v>21.621886580444979</v>
      </c>
    </row>
    <row r="40" spans="1:3">
      <c r="A40" s="7">
        <v>23</v>
      </c>
      <c r="C40" s="4">
        <f>A39*(1-0.032)^13</f>
        <v>8.5177128953268113</v>
      </c>
    </row>
    <row r="41" spans="1:3">
      <c r="A41" s="6">
        <v>46</v>
      </c>
      <c r="C41" s="4">
        <f>A40*(1-0.032)^13</f>
        <v>15.069799737885896</v>
      </c>
    </row>
    <row r="42" spans="1:3">
      <c r="C42" s="4">
        <f>A41*(1-0.032)^13</f>
        <v>30.139599475771792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Sanchez</dc:creator>
  <cp:keywords/>
  <dc:description/>
  <cp:lastModifiedBy>Sanchez Solis Claudia Lorena</cp:lastModifiedBy>
  <cp:revision/>
  <dcterms:created xsi:type="dcterms:W3CDTF">2022-10-10T13:05:36Z</dcterms:created>
  <dcterms:modified xsi:type="dcterms:W3CDTF">2023-03-13T09:58:22Z</dcterms:modified>
  <cp:category/>
  <cp:contentStatus/>
</cp:coreProperties>
</file>