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R12" i="1"/>
  <c r="Q12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I7" i="1"/>
  <c r="G7" i="1"/>
  <c r="S11" i="1"/>
  <c r="S10" i="1"/>
  <c r="S9" i="1"/>
  <c r="S8" i="1"/>
  <c r="S7" i="1"/>
  <c r="R11" i="1"/>
  <c r="R10" i="1"/>
  <c r="R9" i="1"/>
  <c r="R8" i="1"/>
  <c r="R7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<sst xmlns="http://schemas.openxmlformats.org/spreadsheetml/2006/main" count="17" uniqueCount="15">
  <si>
    <t>Board</t>
  </si>
  <si>
    <t>SiPM</t>
  </si>
  <si>
    <t>HPK Vbd</t>
  </si>
  <si>
    <t>Vbd (300K)</t>
  </si>
  <si>
    <t>Vbd (77K)</t>
  </si>
  <si>
    <t>Rq(300K)</t>
  </si>
  <si>
    <t>Rq(77K)</t>
  </si>
  <si>
    <t>Max (Vbd) - Min (Vbd)</t>
  </si>
  <si>
    <t>Room T</t>
  </si>
  <si>
    <t>LN2</t>
  </si>
  <si>
    <t>Vbd (V)</t>
  </si>
  <si>
    <t>Rq(KΩ)</t>
  </si>
  <si>
    <t>HPK Vbd (V)</t>
  </si>
  <si>
    <r>
      <t>Rq(K</t>
    </r>
    <r>
      <rPr>
        <b/>
        <sz val="11"/>
        <color theme="1"/>
        <rFont val="Calibri"/>
        <family val="2"/>
      </rPr>
      <t>Ω)</t>
    </r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</si>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</sst>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36"/>
  <sheetViews>
    <sheetView tabSelected="1" workbookViewId="0">
      <selection activeCell="L27" sqref="L27"/>
    </sheetView>
  </sheetViews>
  <sheetFormatPr baseColWidth="10" defaultColWidth="9.140625" defaultRowHeight="15" x14ac:dyDescent="0.25"/>
  <cols>
    <col min="5" max="10" width="10.7109375" customWidth="1"/>
    <col min="11" max="11" width="10.5703125" customWidth="1"/>
    <col min="18" max="18" width="10.42578125" customWidth="1"/>
    <col min="19" max="19" width="10" customWidth="1"/>
  </cols>
  <sheetData>
    <row r="5" spans="3:19" x14ac:dyDescent="0.25">
      <c r="C5" s="4"/>
      <c r="D5" s="4"/>
      <c r="E5" s="15" t="s">
        <v>8</v>
      </c>
      <c r="F5" s="15"/>
      <c r="G5" s="15"/>
      <c r="H5" s="17" t="s">
        <v>9</v>
      </c>
      <c r="I5" s="17"/>
      <c r="P5" s="4"/>
      <c r="Q5" s="5" t="s">
        <v>7</v>
      </c>
      <c r="R5" s="5"/>
      <c r="S5" s="5"/>
    </row>
    <row r="6" spans="3:19" x14ac:dyDescent="0.25">
      <c r="C6" s="6" t="s">
        <v>0</v>
      </c>
      <c r="D6" s="6" t="s">
        <v>1</v>
      </c>
      <c r="E6" s="16" t="s">
        <v>12</v>
      </c>
      <c r="F6" s="16" t="s">
        <v>10</v>
      </c>
      <c r="G6" s="16" t="s">
        <v>13</v>
      </c>
      <c r="H6" s="18" t="s">
        <v>10</v>
      </c>
      <c r="I6" s="18" t="s">
        <v>11</v>
      </c>
      <c r="L6" t="s">
        <v>5</v>
      </c>
      <c r="M6" t="s">
        <v>6</v>
      </c>
      <c r="P6" s="19" t="s">
        <v>0</v>
      </c>
      <c r="Q6" s="20" t="s">
        <v>2</v>
      </c>
      <c r="R6" s="20" t="s">
        <v>3</v>
      </c>
      <c r="S6" s="21" t="s">
        <v>4</v>
      </c>
    </row>
    <row r="7" spans="3:19" x14ac:dyDescent="0.25">
      <c r="C7" s="10">
        <v>11</v>
      </c>
      <c r="D7" s="11">
        <v>1</v>
      </c>
      <c r="E7" s="12">
        <v>51.67</v>
      </c>
      <c r="F7" s="12">
        <v>52</v>
      </c>
      <c r="G7" s="12">
        <f>L7*6.364</f>
        <v>502.11960000000005</v>
      </c>
      <c r="H7" s="12">
        <v>41.95</v>
      </c>
      <c r="I7" s="12">
        <f>M7*6.364</f>
        <v>1890.1079999999999</v>
      </c>
      <c r="K7" s="1"/>
      <c r="L7">
        <v>78.900000000000006</v>
      </c>
      <c r="M7">
        <v>297</v>
      </c>
      <c r="P7" s="6">
        <v>11</v>
      </c>
      <c r="Q7" s="3">
        <f>MAX(E7:E12)-MIN(E7:E12)</f>
        <v>8.00000000000054E-2</v>
      </c>
      <c r="R7" s="3">
        <f>MAX(F7:F12)-MIN(F7:F12)</f>
        <v>0.14999999999999858</v>
      </c>
      <c r="S7" s="3">
        <f>MAX(H7:H12)-MIN(H7:H12)</f>
        <v>0.10000000000000142</v>
      </c>
    </row>
    <row r="8" spans="3:19" x14ac:dyDescent="0.25">
      <c r="C8" s="13"/>
      <c r="D8" s="11">
        <v>2</v>
      </c>
      <c r="E8" s="12">
        <v>51.62</v>
      </c>
      <c r="F8" s="12">
        <v>51.85</v>
      </c>
      <c r="G8" s="12">
        <f>L8*6.364</f>
        <v>516.1203999999999</v>
      </c>
      <c r="H8" s="12">
        <v>42</v>
      </c>
      <c r="I8" s="12">
        <f>M8*6.364</f>
        <v>1907.9272000000001</v>
      </c>
      <c r="K8" s="1"/>
      <c r="L8">
        <v>81.099999999999994</v>
      </c>
      <c r="M8">
        <v>299.8</v>
      </c>
      <c r="P8" s="6">
        <v>38</v>
      </c>
      <c r="Q8" s="3">
        <f>MAX(E13:E18)-MIN(E13:E18)</f>
        <v>0.10000000000000142</v>
      </c>
      <c r="R8" s="3">
        <f>MAX(F13:F18)-MIN(F13:F18)</f>
        <v>0.20000000000000284</v>
      </c>
      <c r="S8" s="3">
        <f>MAX(H13:H18)-MIN(H13:H18)</f>
        <v>0.14999999999999858</v>
      </c>
    </row>
    <row r="9" spans="3:19" x14ac:dyDescent="0.25">
      <c r="C9" s="13"/>
      <c r="D9" s="11">
        <v>3</v>
      </c>
      <c r="E9" s="12">
        <v>51.7</v>
      </c>
      <c r="F9" s="12">
        <v>51.9</v>
      </c>
      <c r="G9" s="12">
        <f>L9*6.364</f>
        <v>509.75639999999993</v>
      </c>
      <c r="H9" s="12">
        <v>42</v>
      </c>
      <c r="I9" s="12">
        <f>M9*6.364</f>
        <v>1897.1084000000001</v>
      </c>
      <c r="K9" s="1"/>
      <c r="L9">
        <v>80.099999999999994</v>
      </c>
      <c r="M9">
        <v>298.10000000000002</v>
      </c>
      <c r="P9" s="6">
        <v>58</v>
      </c>
      <c r="Q9" s="3">
        <f>MAX(E19:E24)-MIN(E19:E24)</f>
        <v>6.0000000000002274E-2</v>
      </c>
      <c r="R9" s="3">
        <f>MAX(F19:F24)-MIN(F19:F24)</f>
        <v>0.14999999999999858</v>
      </c>
      <c r="S9" s="3">
        <f>MAX(H19:H24)-MIN(H19:H24)</f>
        <v>0.14999999999999858</v>
      </c>
    </row>
    <row r="10" spans="3:19" x14ac:dyDescent="0.25">
      <c r="C10" s="13"/>
      <c r="D10" s="11">
        <v>4</v>
      </c>
      <c r="E10" s="12">
        <v>51.69</v>
      </c>
      <c r="F10" s="12">
        <v>51.9</v>
      </c>
      <c r="G10" s="12">
        <f>L10*6.364</f>
        <v>524.39359999999999</v>
      </c>
      <c r="H10" s="12">
        <v>41.9</v>
      </c>
      <c r="I10" s="12">
        <f>M10*6.364</f>
        <v>2028.2067999999999</v>
      </c>
      <c r="K10" s="1"/>
      <c r="L10">
        <v>82.4</v>
      </c>
      <c r="M10">
        <v>318.7</v>
      </c>
      <c r="P10" s="6">
        <v>87</v>
      </c>
      <c r="Q10" s="3">
        <f>MAX(E25:E30)-MIN(E25:E30)</f>
        <v>7.0000000000000284E-2</v>
      </c>
      <c r="R10" s="3">
        <f>MAX(F25:F30)-MIN(F25:F30)</f>
        <v>0.10000000000000142</v>
      </c>
      <c r="S10" s="3">
        <f>MAX(H25:H30)-MIN(H25:H30)</f>
        <v>4.9999999999997158E-2</v>
      </c>
    </row>
    <row r="11" spans="3:19" x14ac:dyDescent="0.25">
      <c r="C11" s="13"/>
      <c r="D11" s="11">
        <v>5</v>
      </c>
      <c r="E11" s="12">
        <v>51.65</v>
      </c>
      <c r="F11" s="12">
        <v>51.85</v>
      </c>
      <c r="G11" s="12">
        <f>L11*6.364</f>
        <v>536.48519999999996</v>
      </c>
      <c r="H11" s="12">
        <v>41.95</v>
      </c>
      <c r="I11" s="12">
        <f>M11*6.364</f>
        <v>2012.9331999999999</v>
      </c>
      <c r="K11" s="1"/>
      <c r="L11">
        <v>84.3</v>
      </c>
      <c r="M11">
        <v>316.3</v>
      </c>
      <c r="P11" s="6">
        <v>107</v>
      </c>
      <c r="Q11" s="3">
        <f>MAX(E31:E36)-MIN(E31:E36)</f>
        <v>4.9999999999997158E-2</v>
      </c>
      <c r="R11" s="3">
        <f>MAX(F31:F36)-MIN(F31:F36)</f>
        <v>0.14999999999999858</v>
      </c>
      <c r="S11" s="3">
        <f>MAX(H31:H36)-MIN(H31:H36)</f>
        <v>0.10000000000000142</v>
      </c>
    </row>
    <row r="12" spans="3:19" x14ac:dyDescent="0.25">
      <c r="C12" s="14"/>
      <c r="D12" s="11">
        <v>6</v>
      </c>
      <c r="E12" s="12">
        <v>51.68</v>
      </c>
      <c r="F12" s="12">
        <v>51.95</v>
      </c>
      <c r="G12" s="12">
        <f>L12*6.364</f>
        <v>525.66639999999995</v>
      </c>
      <c r="H12" s="12">
        <v>41.95</v>
      </c>
      <c r="I12" s="12">
        <f>M12*6.364</f>
        <v>2002.7507999999998</v>
      </c>
      <c r="K12" s="1"/>
      <c r="L12">
        <v>82.6</v>
      </c>
      <c r="M12">
        <v>314.7</v>
      </c>
      <c r="P12" s="6" t="s">
        <v>14</v>
      </c>
      <c r="Q12" s="3">
        <f>MAX(E7:E36)-MIN(E7:E36)</f>
        <v>0.32000000000000028</v>
      </c>
      <c r="R12" s="3">
        <f t="shared" ref="R12:S12" si="0">MAX(F7:F36)-MIN(F7:F36)</f>
        <v>0.44999999999999574</v>
      </c>
      <c r="S12" s="3">
        <f>MAX(H7:H36)-MIN(H7:H36)</f>
        <v>0.30000000000000426</v>
      </c>
    </row>
    <row r="13" spans="3:19" x14ac:dyDescent="0.25">
      <c r="C13" s="7">
        <v>38</v>
      </c>
      <c r="D13" s="2">
        <v>1</v>
      </c>
      <c r="E13" s="3">
        <v>51.71</v>
      </c>
      <c r="F13" s="3">
        <v>52</v>
      </c>
      <c r="G13" s="3">
        <f>L13*6.364</f>
        <v>529.48480000000006</v>
      </c>
      <c r="H13" s="3">
        <v>41.9</v>
      </c>
      <c r="I13" s="3">
        <f>M13*6.364</f>
        <v>2085.4827999999998</v>
      </c>
      <c r="K13" s="1"/>
      <c r="L13">
        <v>83.2</v>
      </c>
      <c r="M13">
        <v>327.7</v>
      </c>
    </row>
    <row r="14" spans="3:19" x14ac:dyDescent="0.25">
      <c r="C14" s="8"/>
      <c r="D14" s="2">
        <v>2</v>
      </c>
      <c r="E14" s="3">
        <v>51.69</v>
      </c>
      <c r="F14" s="3">
        <v>51.9</v>
      </c>
      <c r="G14" s="3">
        <f>L14*6.364</f>
        <v>511.02919999999995</v>
      </c>
      <c r="H14" s="3">
        <v>41.95</v>
      </c>
      <c r="I14" s="3">
        <f>M14*6.364</f>
        <v>1945.4748</v>
      </c>
      <c r="K14" s="1"/>
      <c r="L14">
        <v>80.3</v>
      </c>
      <c r="M14">
        <v>305.7</v>
      </c>
    </row>
    <row r="15" spans="3:19" x14ac:dyDescent="0.25">
      <c r="C15" s="8"/>
      <c r="D15" s="2">
        <v>3</v>
      </c>
      <c r="E15" s="3">
        <v>51.75</v>
      </c>
      <c r="F15" s="3">
        <v>52.1</v>
      </c>
      <c r="G15" s="3">
        <f>L15*6.364</f>
        <v>525.03</v>
      </c>
      <c r="H15" s="3">
        <v>41.95</v>
      </c>
      <c r="I15" s="3">
        <f>M15*6.364</f>
        <v>2031.3887999999999</v>
      </c>
      <c r="K15" s="1"/>
      <c r="L15">
        <v>82.5</v>
      </c>
      <c r="M15">
        <v>319.2</v>
      </c>
    </row>
    <row r="16" spans="3:19" x14ac:dyDescent="0.25">
      <c r="C16" s="8"/>
      <c r="D16" s="2">
        <v>4</v>
      </c>
      <c r="E16" s="3">
        <v>51.79</v>
      </c>
      <c r="F16" s="3">
        <v>52</v>
      </c>
      <c r="G16" s="3">
        <f>L16*6.364</f>
        <v>514.84760000000006</v>
      </c>
      <c r="H16" s="3">
        <v>42.05</v>
      </c>
      <c r="I16" s="3">
        <f>M16*6.364</f>
        <v>1972.2035999999998</v>
      </c>
      <c r="K16" s="1"/>
      <c r="L16">
        <v>80.900000000000006</v>
      </c>
      <c r="M16">
        <v>309.89999999999998</v>
      </c>
    </row>
    <row r="17" spans="3:13" x14ac:dyDescent="0.25">
      <c r="C17" s="8"/>
      <c r="D17" s="2">
        <v>5</v>
      </c>
      <c r="E17" s="3">
        <v>51.78</v>
      </c>
      <c r="F17" s="3">
        <v>52.05</v>
      </c>
      <c r="G17" s="3">
        <f>L17*6.364</f>
        <v>529.48480000000006</v>
      </c>
      <c r="H17" s="3">
        <v>42</v>
      </c>
      <c r="I17" s="3">
        <f>M17*6.364</f>
        <v>1961.3847999999998</v>
      </c>
      <c r="K17" s="1"/>
      <c r="L17">
        <v>83.2</v>
      </c>
      <c r="M17">
        <v>308.2</v>
      </c>
    </row>
    <row r="18" spans="3:13" x14ac:dyDescent="0.25">
      <c r="C18" s="9"/>
      <c r="D18" s="2">
        <v>6</v>
      </c>
      <c r="E18" s="3">
        <v>51.76</v>
      </c>
      <c r="F18" s="3">
        <v>52.05</v>
      </c>
      <c r="G18" s="3">
        <f>L18*6.364</f>
        <v>498.93760000000003</v>
      </c>
      <c r="H18" s="3">
        <v>42.05</v>
      </c>
      <c r="I18" s="3">
        <f>M18*6.364</f>
        <v>1834.1047999999998</v>
      </c>
      <c r="K18" s="1"/>
      <c r="L18">
        <v>78.400000000000006</v>
      </c>
      <c r="M18">
        <v>288.2</v>
      </c>
    </row>
    <row r="19" spans="3:13" x14ac:dyDescent="0.25">
      <c r="C19" s="10">
        <v>58</v>
      </c>
      <c r="D19" s="11">
        <v>1</v>
      </c>
      <c r="E19" s="12">
        <v>51.76</v>
      </c>
      <c r="F19" s="12">
        <v>52.1</v>
      </c>
      <c r="G19" s="12">
        <f>L19*6.364</f>
        <v>523.12080000000003</v>
      </c>
      <c r="H19" s="12">
        <v>42</v>
      </c>
      <c r="I19" s="12">
        <f>M19*6.364</f>
        <v>2056.8447999999999</v>
      </c>
      <c r="K19" s="1"/>
      <c r="L19">
        <v>82.2</v>
      </c>
      <c r="M19">
        <v>323.2</v>
      </c>
    </row>
    <row r="20" spans="3:13" x14ac:dyDescent="0.25">
      <c r="C20" s="13"/>
      <c r="D20" s="11">
        <v>2</v>
      </c>
      <c r="E20" s="12">
        <v>51.79</v>
      </c>
      <c r="F20" s="12">
        <v>52.05</v>
      </c>
      <c r="G20" s="12">
        <f>L20*6.364</f>
        <v>519.93880000000001</v>
      </c>
      <c r="H20" s="12">
        <v>42.1</v>
      </c>
      <c r="I20" s="12">
        <f>M20*6.364</f>
        <v>2026.2975999999999</v>
      </c>
      <c r="K20" s="1"/>
      <c r="L20">
        <v>81.7</v>
      </c>
      <c r="M20">
        <v>318.39999999999998</v>
      </c>
    </row>
    <row r="21" spans="3:13" x14ac:dyDescent="0.25">
      <c r="C21" s="13"/>
      <c r="D21" s="11">
        <v>3</v>
      </c>
      <c r="E21" s="12">
        <v>51.76</v>
      </c>
      <c r="F21" s="12">
        <v>52</v>
      </c>
      <c r="G21" s="12">
        <f>L21*6.364</f>
        <v>520.5752</v>
      </c>
      <c r="H21" s="12">
        <v>42.05</v>
      </c>
      <c r="I21" s="12">
        <f>M21*6.364</f>
        <v>1985.568</v>
      </c>
      <c r="K21" s="1"/>
      <c r="L21">
        <v>81.8</v>
      </c>
      <c r="M21">
        <v>312</v>
      </c>
    </row>
    <row r="22" spans="3:13" x14ac:dyDescent="0.25">
      <c r="C22" s="13"/>
      <c r="D22" s="11">
        <v>4</v>
      </c>
      <c r="E22" s="12">
        <v>51.75</v>
      </c>
      <c r="F22" s="12">
        <v>52</v>
      </c>
      <c r="G22" s="12">
        <f>L22*6.364</f>
        <v>514.84760000000006</v>
      </c>
      <c r="H22" s="12">
        <v>41.95</v>
      </c>
      <c r="I22" s="12">
        <f>M22*6.364</f>
        <v>1970.9307999999999</v>
      </c>
      <c r="K22" s="1"/>
      <c r="L22">
        <v>80.900000000000006</v>
      </c>
      <c r="M22">
        <v>309.7</v>
      </c>
    </row>
    <row r="23" spans="3:13" x14ac:dyDescent="0.25">
      <c r="C23" s="13"/>
      <c r="D23" s="11">
        <v>5</v>
      </c>
      <c r="E23" s="12">
        <v>51.73</v>
      </c>
      <c r="F23" s="12">
        <v>51.95</v>
      </c>
      <c r="G23" s="12">
        <f>L23*6.364</f>
        <v>516.1203999999999</v>
      </c>
      <c r="H23" s="12">
        <v>42</v>
      </c>
      <c r="I23" s="12">
        <f>M23*6.364</f>
        <v>1928.2919999999999</v>
      </c>
      <c r="K23" s="1"/>
      <c r="L23">
        <v>81.099999999999994</v>
      </c>
      <c r="M23">
        <v>303</v>
      </c>
    </row>
    <row r="24" spans="3:13" x14ac:dyDescent="0.25">
      <c r="C24" s="14"/>
      <c r="D24" s="11">
        <v>6</v>
      </c>
      <c r="E24" s="12">
        <v>51.73</v>
      </c>
      <c r="F24" s="12">
        <v>52.05</v>
      </c>
      <c r="G24" s="12">
        <f>L24*6.364</f>
        <v>505.30160000000001</v>
      </c>
      <c r="H24" s="12">
        <v>42</v>
      </c>
      <c r="I24" s="12">
        <f>M24*6.364</f>
        <v>1892.6535999999999</v>
      </c>
      <c r="K24" s="1"/>
      <c r="L24">
        <v>79.400000000000006</v>
      </c>
      <c r="M24">
        <v>297.39999999999998</v>
      </c>
    </row>
    <row r="25" spans="3:13" x14ac:dyDescent="0.25">
      <c r="C25" s="7">
        <v>87</v>
      </c>
      <c r="D25" s="2">
        <v>1</v>
      </c>
      <c r="E25" s="3">
        <v>51.81</v>
      </c>
      <c r="F25" s="3">
        <v>52.1</v>
      </c>
      <c r="G25" s="3">
        <f>L25*6.364</f>
        <v>518.02960000000007</v>
      </c>
      <c r="H25" s="3">
        <v>42.1</v>
      </c>
      <c r="I25" s="3">
        <f>M25*6.364</f>
        <v>2015.4787999999999</v>
      </c>
      <c r="K25" s="1"/>
      <c r="L25">
        <v>81.400000000000006</v>
      </c>
      <c r="M25">
        <v>316.7</v>
      </c>
    </row>
    <row r="26" spans="3:13" x14ac:dyDescent="0.25">
      <c r="C26" s="8"/>
      <c r="D26" s="2">
        <v>2</v>
      </c>
      <c r="E26" s="3">
        <v>51.79</v>
      </c>
      <c r="F26" s="3">
        <v>52.1</v>
      </c>
      <c r="G26" s="3">
        <f>L26*6.364</f>
        <v>532.66679999999997</v>
      </c>
      <c r="H26" s="3">
        <v>42.1</v>
      </c>
      <c r="I26" s="3">
        <f>M26*6.364</f>
        <v>2064.4815999999996</v>
      </c>
      <c r="K26" s="1"/>
      <c r="L26">
        <v>83.7</v>
      </c>
      <c r="M26">
        <v>324.39999999999998</v>
      </c>
    </row>
    <row r="27" spans="3:13" x14ac:dyDescent="0.25">
      <c r="C27" s="8"/>
      <c r="D27" s="2">
        <v>3</v>
      </c>
      <c r="E27" s="3">
        <v>51.81</v>
      </c>
      <c r="F27" s="3">
        <v>52.05</v>
      </c>
      <c r="G27" s="3">
        <f>L27*6.364</f>
        <v>500.84680000000003</v>
      </c>
      <c r="H27" s="3">
        <v>42.1</v>
      </c>
      <c r="I27" s="3">
        <f>M27*6.364</f>
        <v>1862.1064000000001</v>
      </c>
      <c r="K27" s="1"/>
      <c r="L27">
        <v>78.7</v>
      </c>
      <c r="M27">
        <v>292.60000000000002</v>
      </c>
    </row>
    <row r="28" spans="3:13" x14ac:dyDescent="0.25">
      <c r="C28" s="8"/>
      <c r="D28" s="2">
        <v>4</v>
      </c>
      <c r="E28" s="3">
        <v>51.86</v>
      </c>
      <c r="F28" s="3">
        <v>52</v>
      </c>
      <c r="G28" s="3">
        <f>L28*6.364</f>
        <v>500.84680000000003</v>
      </c>
      <c r="H28" s="3">
        <v>42.15</v>
      </c>
      <c r="I28" s="3">
        <f>M28*6.364</f>
        <v>1883.1075999999998</v>
      </c>
      <c r="K28" s="1"/>
      <c r="L28">
        <v>78.7</v>
      </c>
      <c r="M28">
        <v>295.89999999999998</v>
      </c>
    </row>
    <row r="29" spans="3:13" x14ac:dyDescent="0.25">
      <c r="C29" s="8"/>
      <c r="D29" s="2">
        <v>5</v>
      </c>
      <c r="E29" s="3">
        <v>51.85</v>
      </c>
      <c r="F29" s="3">
        <v>52.1</v>
      </c>
      <c r="G29" s="3">
        <f>L29*6.364</f>
        <v>525.66639999999995</v>
      </c>
      <c r="H29" s="3">
        <v>42.1</v>
      </c>
      <c r="I29" s="3">
        <f>M29*6.364</f>
        <v>1986.2044000000001</v>
      </c>
      <c r="K29" s="1"/>
      <c r="L29">
        <v>82.6</v>
      </c>
      <c r="M29">
        <v>312.10000000000002</v>
      </c>
    </row>
    <row r="30" spans="3:13" x14ac:dyDescent="0.25">
      <c r="C30" s="9"/>
      <c r="D30" s="2">
        <v>6</v>
      </c>
      <c r="E30" s="3">
        <v>51.86</v>
      </c>
      <c r="F30" s="3">
        <v>52.1</v>
      </c>
      <c r="G30" s="3">
        <f>L30*6.364</f>
        <v>513.57479999999998</v>
      </c>
      <c r="H30" s="3">
        <v>42.1</v>
      </c>
      <c r="I30" s="3">
        <f>M30*6.364</f>
        <v>1974.7492</v>
      </c>
      <c r="K30" s="1"/>
      <c r="L30">
        <v>80.7</v>
      </c>
      <c r="M30">
        <v>310.3</v>
      </c>
    </row>
    <row r="31" spans="3:13" x14ac:dyDescent="0.25">
      <c r="C31" s="10">
        <v>107</v>
      </c>
      <c r="D31" s="11">
        <v>1</v>
      </c>
      <c r="E31" s="12">
        <v>51.89</v>
      </c>
      <c r="F31" s="12">
        <v>52.2</v>
      </c>
      <c r="G31" s="12">
        <f>L31*6.364</f>
        <v>499.57400000000001</v>
      </c>
      <c r="H31" s="12">
        <v>42.1</v>
      </c>
      <c r="I31" s="12">
        <f>M31*6.364</f>
        <v>1872.2887999999998</v>
      </c>
      <c r="K31" s="1"/>
      <c r="L31">
        <v>78.5</v>
      </c>
      <c r="M31">
        <v>294.2</v>
      </c>
    </row>
    <row r="32" spans="3:13" x14ac:dyDescent="0.25">
      <c r="C32" s="13"/>
      <c r="D32" s="11">
        <v>2</v>
      </c>
      <c r="E32" s="12">
        <v>51.94</v>
      </c>
      <c r="F32" s="12">
        <v>52.2</v>
      </c>
      <c r="G32" s="12">
        <f>L32*6.364</f>
        <v>512.9384</v>
      </c>
      <c r="H32" s="12">
        <v>42.15</v>
      </c>
      <c r="I32" s="12">
        <f>M32*6.364</f>
        <v>1952.4752000000001</v>
      </c>
      <c r="K32" s="1"/>
      <c r="L32">
        <v>80.599999999999994</v>
      </c>
      <c r="M32">
        <v>306.8</v>
      </c>
    </row>
    <row r="33" spans="3:13" x14ac:dyDescent="0.25">
      <c r="C33" s="13"/>
      <c r="D33" s="11">
        <v>3</v>
      </c>
      <c r="E33" s="12">
        <v>51.91</v>
      </c>
      <c r="F33" s="12">
        <v>52.15</v>
      </c>
      <c r="G33" s="12">
        <f>L33*6.364</f>
        <v>500.84680000000003</v>
      </c>
      <c r="H33" s="12">
        <v>42.15</v>
      </c>
      <c r="I33" s="12">
        <f>M33*6.364</f>
        <v>1866.5612000000001</v>
      </c>
      <c r="K33" s="1"/>
      <c r="L33">
        <v>78.7</v>
      </c>
      <c r="M33">
        <v>293.3</v>
      </c>
    </row>
    <row r="34" spans="3:13" x14ac:dyDescent="0.25">
      <c r="C34" s="13"/>
      <c r="D34" s="11">
        <v>4</v>
      </c>
      <c r="E34" s="12">
        <v>51.93</v>
      </c>
      <c r="F34" s="12">
        <v>52.3</v>
      </c>
      <c r="G34" s="12">
        <f>L34*6.364</f>
        <v>520.5752</v>
      </c>
      <c r="H34" s="12">
        <v>42.1</v>
      </c>
      <c r="I34" s="12">
        <f>M34*6.364</f>
        <v>2053.0264000000002</v>
      </c>
      <c r="K34" s="1"/>
      <c r="L34">
        <v>81.8</v>
      </c>
      <c r="M34">
        <v>322.60000000000002</v>
      </c>
    </row>
    <row r="35" spans="3:13" x14ac:dyDescent="0.25">
      <c r="C35" s="13"/>
      <c r="D35" s="11">
        <v>5</v>
      </c>
      <c r="E35" s="12">
        <v>51.89</v>
      </c>
      <c r="F35" s="12">
        <v>52.2</v>
      </c>
      <c r="G35" s="12">
        <f>L35*6.364</f>
        <v>514.84760000000006</v>
      </c>
      <c r="H35" s="12">
        <v>42.15</v>
      </c>
      <c r="I35" s="12">
        <f>M35*6.364</f>
        <v>1941.02</v>
      </c>
      <c r="K35" s="1"/>
      <c r="L35">
        <v>80.900000000000006</v>
      </c>
      <c r="M35">
        <v>305</v>
      </c>
    </row>
    <row r="36" spans="3:13" x14ac:dyDescent="0.25">
      <c r="C36" s="14"/>
      <c r="D36" s="11">
        <v>6</v>
      </c>
      <c r="E36" s="12">
        <v>51.93</v>
      </c>
      <c r="F36" s="12">
        <v>52.25</v>
      </c>
      <c r="G36" s="12">
        <f>L36*6.364</f>
        <v>502.75599999999997</v>
      </c>
      <c r="H36" s="12">
        <v>42.2</v>
      </c>
      <c r="I36" s="12">
        <f>M36*6.364</f>
        <v>1910.4727999999998</v>
      </c>
      <c r="K36" s="1"/>
      <c r="L36">
        <v>79</v>
      </c>
      <c r="M36">
        <v>300.2</v>
      </c>
    </row>
  </sheetData>
  <mergeCells count="8">
    <mergeCell ref="C25:C30"/>
    <mergeCell ref="C31:C36"/>
    <mergeCell ref="Q5:S5"/>
    <mergeCell ref="E5:G5"/>
    <mergeCell ref="H5:I5"/>
    <mergeCell ref="C7:C12"/>
    <mergeCell ref="C13:C18"/>
    <mergeCell ref="C19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2022-06-07T08:47:24Z</dcterms:modified>
</cp:coreProperties>
</file>