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587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  <c r="M2" i="1"/>
  <c r="K16" i="1"/>
  <c r="L16" i="1"/>
  <c r="M16" i="1"/>
  <c r="N16" i="1"/>
  <c r="O16" i="1"/>
  <c r="O17" i="1" s="1"/>
  <c r="P16" i="1"/>
  <c r="J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6" i="1"/>
  <c r="F16" i="1"/>
  <c r="F17" i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1" i="1" s="1"/>
  <c r="N32" i="1" s="1"/>
  <c r="F18" i="1"/>
  <c r="F19" i="1"/>
  <c r="F20" i="1"/>
  <c r="F21" i="1"/>
  <c r="F22" i="1"/>
  <c r="F23" i="1"/>
  <c r="F24" i="1"/>
  <c r="F25" i="1"/>
  <c r="F26" i="1"/>
  <c r="F27" i="1"/>
  <c r="F28" i="1"/>
  <c r="F29" i="1"/>
  <c r="E17" i="1"/>
  <c r="M17" i="1" s="1"/>
  <c r="M18" i="1" s="1"/>
  <c r="M19" i="1" s="1"/>
  <c r="E18" i="1"/>
  <c r="E19" i="1"/>
  <c r="E20" i="1"/>
  <c r="E21" i="1"/>
  <c r="E22" i="1"/>
  <c r="E23" i="1"/>
  <c r="E24" i="1"/>
  <c r="E25" i="1"/>
  <c r="E26" i="1"/>
  <c r="E27" i="1"/>
  <c r="E28" i="1"/>
  <c r="E29" i="1"/>
  <c r="E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  <c r="B17" i="1"/>
  <c r="J17" i="1" s="1"/>
  <c r="B18" i="1"/>
  <c r="B19" i="1"/>
  <c r="B20" i="1"/>
  <c r="B21" i="1"/>
  <c r="B22" i="1"/>
  <c r="B23" i="1"/>
  <c r="B24" i="1"/>
  <c r="B25" i="1"/>
  <c r="B26" i="1"/>
  <c r="B27" i="1"/>
  <c r="B28" i="1"/>
  <c r="B29" i="1"/>
  <c r="M3" i="1"/>
  <c r="M4" i="1"/>
  <c r="M5" i="1"/>
  <c r="M6" i="1"/>
  <c r="M7" i="1"/>
  <c r="M8" i="1"/>
  <c r="K17" i="1" l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1" i="1" s="1"/>
  <c r="K32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1" i="1" s="1"/>
  <c r="J32" i="1" s="1"/>
  <c r="O18" i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1" i="1" s="1"/>
  <c r="O32" i="1" s="1"/>
  <c r="M20" i="1"/>
  <c r="M21" i="1" s="1"/>
  <c r="M22" i="1" s="1"/>
  <c r="M23" i="1" s="1"/>
  <c r="M24" i="1" s="1"/>
  <c r="M25" i="1" s="1"/>
  <c r="M26" i="1" s="1"/>
  <c r="M27" i="1" s="1"/>
  <c r="M28" i="1" s="1"/>
  <c r="M29" i="1" s="1"/>
  <c r="M31" i="1" s="1"/>
  <c r="M32" i="1" s="1"/>
  <c r="P17" i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1" i="1" s="1"/>
  <c r="P32" i="1" s="1"/>
  <c r="L17" i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1" i="1" s="1"/>
  <c r="L32" i="1" s="1"/>
</calcChain>
</file>

<file path=xl/sharedStrings.xml><?xml version="1.0" encoding="utf-8"?>
<sst xmlns="http://schemas.openxmlformats.org/spreadsheetml/2006/main" count="43" uniqueCount="18">
  <si>
    <t>13306047.abf</t>
  </si>
  <si>
    <t>Imemb</t>
  </si>
  <si>
    <t>Exponential, standard, 1st Order</t>
  </si>
  <si>
    <t>N/A</t>
  </si>
  <si>
    <t>A</t>
  </si>
  <si>
    <t>tau</t>
  </si>
  <si>
    <t>C</t>
  </si>
  <si>
    <t>end pulse</t>
  </si>
  <si>
    <t>Rm</t>
  </si>
  <si>
    <t>pulse Vm</t>
  </si>
  <si>
    <t>integrals</t>
  </si>
  <si>
    <t>trace</t>
  </si>
  <si>
    <t>t</t>
  </si>
  <si>
    <t>pA*ms</t>
  </si>
  <si>
    <t>fC</t>
  </si>
  <si>
    <t>pF</t>
  </si>
  <si>
    <t>function evals</t>
  </si>
  <si>
    <t>Series Resistances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</si>
</sst>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9" workbookViewId="0">
      <selection activeCell="X32" sqref="X32"/>
    </sheetView>
  </sheetViews>
  <sheetFormatPr defaultRowHeight="15" x14ac:dyDescent="0.25"/>
  <cols>
    <col min="11" max="11" width="11.28515625" customWidth="1"/>
  </cols>
  <sheetData>
    <row r="1" spans="1:16" x14ac:dyDescent="0.25"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8</v>
      </c>
    </row>
    <row r="2" spans="1:16" x14ac:dyDescent="0.25">
      <c r="B2" t="s">
        <v>0</v>
      </c>
      <c r="C2" t="s">
        <v>1</v>
      </c>
      <c r="D2">
        <v>1</v>
      </c>
      <c r="E2">
        <v>0</v>
      </c>
      <c r="F2" t="s">
        <v>2</v>
      </c>
      <c r="G2" t="s">
        <v>3</v>
      </c>
      <c r="H2">
        <v>-2715.67822265625</v>
      </c>
      <c r="I2">
        <v>0.231287941336632</v>
      </c>
      <c r="J2">
        <v>-135.02525329589801</v>
      </c>
      <c r="K2">
        <v>-160.82553100585901</v>
      </c>
      <c r="L2">
        <v>-120</v>
      </c>
      <c r="M2">
        <f>(L2-$L$6)/(K2-$K$6)</f>
        <v>0.605276893097899</v>
      </c>
    </row>
    <row r="3" spans="1:16" x14ac:dyDescent="0.25">
      <c r="B3" t="s">
        <v>0</v>
      </c>
      <c r="C3" t="s">
        <v>1</v>
      </c>
      <c r="D3">
        <v>2</v>
      </c>
      <c r="E3">
        <v>500</v>
      </c>
      <c r="F3" t="s">
        <v>2</v>
      </c>
      <c r="G3" t="s">
        <v>3</v>
      </c>
      <c r="H3">
        <v>-2035.99682617187</v>
      </c>
      <c r="I3">
        <v>0.23175548017024999</v>
      </c>
      <c r="J3">
        <v>-120.23422241210901</v>
      </c>
      <c r="K3">
        <v>-142.06492614746</v>
      </c>
      <c r="L3">
        <v>-110</v>
      </c>
      <c r="M3">
        <f t="shared" ref="M3:M8" si="0">(L3-$L$6)/(K3-$K$6)</f>
        <v>0.63391640414428951</v>
      </c>
    </row>
    <row r="4" spans="1:16" x14ac:dyDescent="0.25">
      <c r="B4" t="s">
        <v>0</v>
      </c>
      <c r="C4" t="s">
        <v>1</v>
      </c>
      <c r="D4">
        <v>3</v>
      </c>
      <c r="E4">
        <v>1000</v>
      </c>
      <c r="F4" t="s">
        <v>2</v>
      </c>
      <c r="G4" t="s">
        <v>3</v>
      </c>
      <c r="H4">
        <v>-1351.72583007812</v>
      </c>
      <c r="I4">
        <v>0.23159968852996801</v>
      </c>
      <c r="J4">
        <v>-116.211608886718</v>
      </c>
      <c r="K4">
        <v>-126.356079101562</v>
      </c>
      <c r="L4">
        <v>-100</v>
      </c>
      <c r="M4">
        <f t="shared" si="0"/>
        <v>0.63259099419808906</v>
      </c>
    </row>
    <row r="5" spans="1:16" x14ac:dyDescent="0.25">
      <c r="B5" t="s">
        <v>0</v>
      </c>
      <c r="C5" t="s">
        <v>1</v>
      </c>
      <c r="D5">
        <v>4</v>
      </c>
      <c r="E5">
        <v>1500</v>
      </c>
      <c r="F5" t="s">
        <v>2</v>
      </c>
      <c r="G5" t="s">
        <v>3</v>
      </c>
      <c r="H5">
        <v>-680.79742431640602</v>
      </c>
      <c r="I5">
        <v>0.231166496872902</v>
      </c>
      <c r="J5">
        <v>-102.177154541015</v>
      </c>
      <c r="K5">
        <v>-109.010383605957</v>
      </c>
      <c r="L5">
        <v>-90</v>
      </c>
      <c r="M5">
        <f t="shared" si="0"/>
        <v>0.70075565188474498</v>
      </c>
    </row>
    <row r="6" spans="1:16" x14ac:dyDescent="0.25">
      <c r="B6" t="s">
        <v>0</v>
      </c>
      <c r="C6" t="s">
        <v>1</v>
      </c>
      <c r="D6">
        <v>5</v>
      </c>
      <c r="E6">
        <v>2000</v>
      </c>
      <c r="F6" t="s">
        <v>2</v>
      </c>
      <c r="G6" t="s">
        <v>3</v>
      </c>
      <c r="H6">
        <v>4.2387895584106401</v>
      </c>
      <c r="I6">
        <v>0.29853793978691101</v>
      </c>
      <c r="J6">
        <v>-96.469032287597599</v>
      </c>
      <c r="K6">
        <v>-94.740074157714801</v>
      </c>
      <c r="L6">
        <v>-80</v>
      </c>
      <c r="M6" t="e">
        <f t="shared" si="0"/>
        <v>#DIV/0!</v>
      </c>
    </row>
    <row r="7" spans="1:16" x14ac:dyDescent="0.25">
      <c r="B7" t="s">
        <v>0</v>
      </c>
      <c r="C7" t="s">
        <v>1</v>
      </c>
      <c r="D7">
        <v>6</v>
      </c>
      <c r="E7">
        <v>2500</v>
      </c>
      <c r="F7" t="s">
        <v>2</v>
      </c>
      <c r="G7" t="s">
        <v>3</v>
      </c>
      <c r="H7">
        <v>679.97888183593705</v>
      </c>
      <c r="I7">
        <v>0.23272177577018699</v>
      </c>
      <c r="J7">
        <v>-88.859573364257798</v>
      </c>
      <c r="K7">
        <v>-80.186172485351506</v>
      </c>
      <c r="L7">
        <v>-70</v>
      </c>
      <c r="M7">
        <f t="shared" si="0"/>
        <v>0.68710097299813466</v>
      </c>
    </row>
    <row r="8" spans="1:16" x14ac:dyDescent="0.25">
      <c r="B8" t="s">
        <v>0</v>
      </c>
      <c r="C8" t="s">
        <v>1</v>
      </c>
      <c r="D8">
        <v>7</v>
      </c>
      <c r="E8">
        <v>3000</v>
      </c>
      <c r="F8" t="s">
        <v>2</v>
      </c>
      <c r="G8" t="s">
        <v>3</v>
      </c>
      <c r="H8">
        <v>1364.80981445312</v>
      </c>
      <c r="I8">
        <v>0.236430034041405</v>
      </c>
      <c r="J8">
        <v>-90.794784545898395</v>
      </c>
      <c r="K8">
        <v>-64.986976623535099</v>
      </c>
      <c r="L8">
        <v>-60</v>
      </c>
      <c r="M8">
        <f t="shared" si="0"/>
        <v>0.67219891902093354</v>
      </c>
    </row>
    <row r="13" spans="1:16" x14ac:dyDescent="0.25">
      <c r="B13" t="s">
        <v>16</v>
      </c>
      <c r="J13" t="s">
        <v>10</v>
      </c>
    </row>
    <row r="14" spans="1:16" x14ac:dyDescent="0.25">
      <c r="B14" t="s">
        <v>11</v>
      </c>
      <c r="J14" t="s">
        <v>11</v>
      </c>
    </row>
    <row r="15" spans="1:16" x14ac:dyDescent="0.25">
      <c r="A15" t="s">
        <v>12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J15">
        <v>1</v>
      </c>
      <c r="K15">
        <v>2</v>
      </c>
      <c r="L15">
        <v>3</v>
      </c>
      <c r="M15">
        <v>4</v>
      </c>
      <c r="N15">
        <v>5</v>
      </c>
      <c r="O15">
        <v>6</v>
      </c>
      <c r="P15">
        <v>7</v>
      </c>
    </row>
    <row r="16" spans="1:16" x14ac:dyDescent="0.25">
      <c r="A16">
        <v>0</v>
      </c>
      <c r="B16">
        <f>$H$2*EXP(-A16/$I$2)+$J$2</f>
        <v>-2850.703475952148</v>
      </c>
      <c r="C16">
        <f>$H$3*EXP(-$A16/$I$3)+$J$3</f>
        <v>-2156.2310485839789</v>
      </c>
      <c r="D16">
        <f>$H$4*EXP(-$A16/$I$4)+$J$4</f>
        <v>-1467.9374389648381</v>
      </c>
      <c r="E16">
        <f>$H$5*EXP(-$A16/$I$5)+$J$5</f>
        <v>-782.97457885742097</v>
      </c>
      <c r="F16">
        <f>$H$6*EXP(-$A16/$I$6)+$J$6</f>
        <v>-92.230242729186955</v>
      </c>
      <c r="G16">
        <f>$H$7*EXP(-$A16/$I$7)+$J$7</f>
        <v>591.11930847167923</v>
      </c>
      <c r="H16">
        <f>$H$8*EXP(-$A16/$I$8)+$J$8</f>
        <v>1274.0150299072216</v>
      </c>
      <c r="J16">
        <f>B16</f>
        <v>-2850.703475952148</v>
      </c>
      <c r="K16">
        <f t="shared" ref="K16:P16" si="1">C16</f>
        <v>-2156.2310485839789</v>
      </c>
      <c r="L16">
        <f t="shared" si="1"/>
        <v>-1467.9374389648381</v>
      </c>
      <c r="M16">
        <f t="shared" si="1"/>
        <v>-782.97457885742097</v>
      </c>
      <c r="N16">
        <f t="shared" si="1"/>
        <v>-92.230242729186955</v>
      </c>
      <c r="O16">
        <f t="shared" si="1"/>
        <v>591.11930847167923</v>
      </c>
      <c r="P16">
        <f t="shared" si="1"/>
        <v>1274.0150299072216</v>
      </c>
    </row>
    <row r="17" spans="1:16" x14ac:dyDescent="0.25">
      <c r="A17">
        <v>0.1</v>
      </c>
      <c r="B17">
        <f t="shared" ref="B17:B29" si="2">$H$2*EXP(-A17/$I$2)+$J$2</f>
        <v>-1897.4318038792715</v>
      </c>
      <c r="C17">
        <f t="shared" ref="C17:C29" si="3">$H$3*EXP(-$A17/$I$3)+$J$3</f>
        <v>-1442.6977190618011</v>
      </c>
      <c r="D17">
        <f t="shared" ref="D17:D29" si="4">$H$4*EXP(-$A17/$I$4)+$J$4</f>
        <v>-993.95820560567347</v>
      </c>
      <c r="E17">
        <f t="shared" ref="E17:E29" si="5">$H$5*EXP(-$A17/$I$5)+$J$5</f>
        <v>-543.89713638582884</v>
      </c>
      <c r="F17">
        <f t="shared" ref="F17:F29" si="6">$H$6*EXP(-$A17/$I$6)+$J$6</f>
        <v>-93.436760976243107</v>
      </c>
      <c r="G17">
        <f t="shared" ref="G17:G29" si="7">$H$7*EXP(-$A17/$I$7)+$J$7</f>
        <v>353.60663321469849</v>
      </c>
      <c r="H17">
        <f t="shared" ref="H17:H29" si="8">$H$8*EXP(-$A17/$I$8)+$J$8</f>
        <v>803.30041733326277</v>
      </c>
      <c r="J17">
        <f>J16+0.5*(B17+B16)*0.1</f>
        <v>-3088.1102399437191</v>
      </c>
      <c r="K17">
        <f t="shared" ref="K17:P29" si="9">K16+0.5*(C17+C16)*0.1</f>
        <v>-2336.1774869662677</v>
      </c>
      <c r="L17">
        <f t="shared" si="9"/>
        <v>-1591.0322211933637</v>
      </c>
      <c r="M17">
        <f t="shared" si="9"/>
        <v>-849.31816461958351</v>
      </c>
      <c r="N17">
        <f t="shared" si="9"/>
        <v>-101.51359291445846</v>
      </c>
      <c r="O17">
        <f t="shared" si="9"/>
        <v>638.35560555599818</v>
      </c>
      <c r="P17">
        <f t="shared" si="9"/>
        <v>1377.8808022692458</v>
      </c>
    </row>
    <row r="18" spans="1:16" x14ac:dyDescent="0.25">
      <c r="A18">
        <v>0.2</v>
      </c>
      <c r="B18">
        <f t="shared" si="2"/>
        <v>-1278.7825746257718</v>
      </c>
      <c r="C18">
        <f t="shared" si="3"/>
        <v>-979.22853786950225</v>
      </c>
      <c r="D18">
        <f t="shared" si="4"/>
        <v>-686.178588068571</v>
      </c>
      <c r="E18">
        <f t="shared" si="5"/>
        <v>-388.77715535168295</v>
      </c>
      <c r="F18">
        <f t="shared" si="6"/>
        <v>-94.299858947199198</v>
      </c>
      <c r="G18">
        <f t="shared" si="7"/>
        <v>199.05575635271401</v>
      </c>
      <c r="H18">
        <f t="shared" si="8"/>
        <v>494.93241462702127</v>
      </c>
      <c r="J18">
        <f t="shared" ref="J18:J28" si="10">J17+0.5*(B18+B17)*0.1</f>
        <v>-3246.9209588689714</v>
      </c>
      <c r="K18">
        <f t="shared" si="9"/>
        <v>-2457.2737998128327</v>
      </c>
      <c r="L18">
        <f t="shared" si="9"/>
        <v>-1675.0390608770761</v>
      </c>
      <c r="M18">
        <f t="shared" si="9"/>
        <v>-895.95187920645913</v>
      </c>
      <c r="N18">
        <f t="shared" si="9"/>
        <v>-110.90042391063056</v>
      </c>
      <c r="O18">
        <f t="shared" si="9"/>
        <v>665.98872503436883</v>
      </c>
      <c r="P18">
        <f t="shared" si="9"/>
        <v>1442.7924438672601</v>
      </c>
    </row>
    <row r="19" spans="1:16" x14ac:dyDescent="0.25">
      <c r="A19">
        <v>0.3</v>
      </c>
      <c r="B19">
        <f t="shared" si="2"/>
        <v>-877.29485599492784</v>
      </c>
      <c r="C19">
        <f t="shared" si="3"/>
        <v>-678.18628374115644</v>
      </c>
      <c r="D19">
        <f t="shared" si="4"/>
        <v>-486.32111266837057</v>
      </c>
      <c r="E19">
        <f t="shared" si="5"/>
        <v>-288.13107068858096</v>
      </c>
      <c r="F19">
        <f t="shared" si="6"/>
        <v>-94.917286913403714</v>
      </c>
      <c r="G19">
        <f t="shared" si="7"/>
        <v>98.488603408289194</v>
      </c>
      <c r="H19">
        <f t="shared" si="8"/>
        <v>292.91866244486238</v>
      </c>
      <c r="J19">
        <f t="shared" si="10"/>
        <v>-3354.7248304000063</v>
      </c>
      <c r="K19">
        <f t="shared" si="9"/>
        <v>-2540.1445408933655</v>
      </c>
      <c r="L19">
        <f t="shared" si="9"/>
        <v>-1733.664045913923</v>
      </c>
      <c r="M19">
        <f t="shared" si="9"/>
        <v>-929.79729050847232</v>
      </c>
      <c r="N19">
        <f t="shared" si="9"/>
        <v>-120.36128120366071</v>
      </c>
      <c r="O19">
        <f t="shared" si="9"/>
        <v>680.86594302241895</v>
      </c>
      <c r="P19">
        <f t="shared" si="9"/>
        <v>1482.1849977208542</v>
      </c>
    </row>
    <row r="20" spans="1:16" x14ac:dyDescent="0.25">
      <c r="A20">
        <v>0.4</v>
      </c>
      <c r="B20">
        <f t="shared" si="2"/>
        <v>-616.73947082794973</v>
      </c>
      <c r="C20">
        <f t="shared" si="3"/>
        <v>-482.6469848010754</v>
      </c>
      <c r="D20">
        <f t="shared" si="4"/>
        <v>-356.5431540336449</v>
      </c>
      <c r="E20">
        <f t="shared" si="5"/>
        <v>-222.82913930307814</v>
      </c>
      <c r="F20">
        <f t="shared" si="6"/>
        <v>-95.358971758322483</v>
      </c>
      <c r="G20">
        <f t="shared" si="7"/>
        <v>33.048973063266786</v>
      </c>
      <c r="H20">
        <f t="shared" si="8"/>
        <v>160.57822597749373</v>
      </c>
      <c r="J20">
        <f t="shared" si="10"/>
        <v>-3429.4265467411501</v>
      </c>
      <c r="K20">
        <f t="shared" si="9"/>
        <v>-2598.1862043204769</v>
      </c>
      <c r="L20">
        <f t="shared" si="9"/>
        <v>-1775.8072592490239</v>
      </c>
      <c r="M20">
        <f t="shared" si="9"/>
        <v>-955.34530100805523</v>
      </c>
      <c r="N20">
        <f t="shared" si="9"/>
        <v>-129.87509413724703</v>
      </c>
      <c r="O20">
        <f t="shared" si="9"/>
        <v>687.44282184599672</v>
      </c>
      <c r="P20">
        <f t="shared" si="9"/>
        <v>1504.859842141972</v>
      </c>
    </row>
    <row r="21" spans="1:16" x14ac:dyDescent="0.25">
      <c r="A21">
        <v>0.5</v>
      </c>
      <c r="B21">
        <f t="shared" si="2"/>
        <v>-447.64560919993232</v>
      </c>
      <c r="C21">
        <f t="shared" si="3"/>
        <v>-355.63618513546737</v>
      </c>
      <c r="D21">
        <f t="shared" si="4"/>
        <v>-272.27150738309558</v>
      </c>
      <c r="E21">
        <f t="shared" si="5"/>
        <v>-180.45946087046769</v>
      </c>
      <c r="F21">
        <f t="shared" si="6"/>
        <v>-95.67493655569011</v>
      </c>
      <c r="G21">
        <f t="shared" si="7"/>
        <v>-9.5329743650318903</v>
      </c>
      <c r="H21">
        <f t="shared" si="8"/>
        <v>73.881201962113963</v>
      </c>
      <c r="J21">
        <f t="shared" si="10"/>
        <v>-3482.645800742544</v>
      </c>
      <c r="K21">
        <f t="shared" si="9"/>
        <v>-2640.1003628173039</v>
      </c>
      <c r="L21">
        <f t="shared" si="9"/>
        <v>-1807.2479923198609</v>
      </c>
      <c r="M21">
        <f t="shared" si="9"/>
        <v>-975.50973101673253</v>
      </c>
      <c r="N21">
        <f t="shared" si="9"/>
        <v>-139.42678955294767</v>
      </c>
      <c r="O21">
        <f t="shared" si="9"/>
        <v>688.61862178090848</v>
      </c>
      <c r="P21">
        <f t="shared" si="9"/>
        <v>1516.5828135389525</v>
      </c>
    </row>
    <row r="22" spans="1:16" x14ac:dyDescent="0.25">
      <c r="A22">
        <v>0.6</v>
      </c>
      <c r="B22">
        <f t="shared" si="2"/>
        <v>-337.90796542814337</v>
      </c>
      <c r="C22">
        <f t="shared" si="3"/>
        <v>-273.13745818319148</v>
      </c>
      <c r="D22">
        <f t="shared" si="4"/>
        <v>-217.54949985650481</v>
      </c>
      <c r="E22">
        <f t="shared" si="5"/>
        <v>-152.9688551196958</v>
      </c>
      <c r="F22">
        <f t="shared" si="6"/>
        <v>-95.900965939138686</v>
      </c>
      <c r="G22">
        <f t="shared" si="7"/>
        <v>-37.241294800621219</v>
      </c>
      <c r="H22">
        <f t="shared" si="8"/>
        <v>17.0854547682722</v>
      </c>
      <c r="J22">
        <f t="shared" si="10"/>
        <v>-3521.9234794739477</v>
      </c>
      <c r="K22">
        <f t="shared" si="9"/>
        <v>-2671.5390449832366</v>
      </c>
      <c r="L22">
        <f t="shared" si="9"/>
        <v>-1831.7390426818411</v>
      </c>
      <c r="M22">
        <f t="shared" si="9"/>
        <v>-992.1811468162407</v>
      </c>
      <c r="N22">
        <f t="shared" si="9"/>
        <v>-149.00558467768911</v>
      </c>
      <c r="O22">
        <f t="shared" si="9"/>
        <v>686.27990832262583</v>
      </c>
      <c r="P22">
        <f t="shared" si="9"/>
        <v>1521.1311463754719</v>
      </c>
    </row>
    <row r="23" spans="1:16" x14ac:dyDescent="0.25">
      <c r="A23">
        <v>0.7</v>
      </c>
      <c r="B23">
        <f t="shared" si="2"/>
        <v>-266.69100731599428</v>
      </c>
      <c r="C23">
        <f t="shared" si="3"/>
        <v>-219.55114924989596</v>
      </c>
      <c r="D23">
        <f t="shared" si="4"/>
        <v>-182.01562545438713</v>
      </c>
      <c r="E23">
        <f t="shared" si="5"/>
        <v>-135.13219851758407</v>
      </c>
      <c r="F23">
        <f t="shared" si="6"/>
        <v>-96.062658895467294</v>
      </c>
      <c r="G23">
        <f t="shared" si="7"/>
        <v>-55.271259791162549</v>
      </c>
      <c r="H23">
        <f t="shared" si="8"/>
        <v>-20.121784302985262</v>
      </c>
      <c r="J23">
        <f t="shared" si="10"/>
        <v>-3552.1534281111544</v>
      </c>
      <c r="K23">
        <f t="shared" si="9"/>
        <v>-2696.1734753548908</v>
      </c>
      <c r="L23">
        <f t="shared" si="9"/>
        <v>-1851.7172989473856</v>
      </c>
      <c r="M23">
        <f t="shared" si="9"/>
        <v>-1006.5861994981046</v>
      </c>
      <c r="N23">
        <f t="shared" si="9"/>
        <v>-158.6037659194194</v>
      </c>
      <c r="O23">
        <f t="shared" si="9"/>
        <v>681.65428059303667</v>
      </c>
      <c r="P23">
        <f t="shared" si="9"/>
        <v>1520.9793298987363</v>
      </c>
    </row>
    <row r="24" spans="1:16" x14ac:dyDescent="0.25">
      <c r="A24">
        <v>0.8</v>
      </c>
      <c r="B24">
        <f t="shared" si="2"/>
        <v>-220.47300091068951</v>
      </c>
      <c r="C24">
        <f t="shared" si="3"/>
        <v>-184.74464239609085</v>
      </c>
      <c r="D24">
        <f t="shared" si="4"/>
        <v>-158.94161397167764</v>
      </c>
      <c r="E24">
        <f t="shared" si="5"/>
        <v>-123.55928806133761</v>
      </c>
      <c r="F24">
        <f t="shared" si="6"/>
        <v>-96.178327981173723</v>
      </c>
      <c r="G24">
        <f t="shared" si="7"/>
        <v>-67.0034626980773</v>
      </c>
      <c r="H24">
        <f t="shared" si="8"/>
        <v>-44.496472685565656</v>
      </c>
      <c r="J24">
        <f t="shared" si="10"/>
        <v>-3576.5116285224885</v>
      </c>
      <c r="K24">
        <f t="shared" si="9"/>
        <v>-2716.3882649371903</v>
      </c>
      <c r="L24">
        <f t="shared" si="9"/>
        <v>-1868.7651609186889</v>
      </c>
      <c r="M24">
        <f t="shared" si="9"/>
        <v>-1019.5207738270507</v>
      </c>
      <c r="N24">
        <f t="shared" si="9"/>
        <v>-168.21581526325144</v>
      </c>
      <c r="O24">
        <f t="shared" si="9"/>
        <v>675.54054446857469</v>
      </c>
      <c r="P24">
        <f t="shared" si="9"/>
        <v>1517.7484170493087</v>
      </c>
    </row>
    <row r="25" spans="1:16" x14ac:dyDescent="0.25">
      <c r="A25">
        <v>0.9</v>
      </c>
      <c r="B25">
        <f t="shared" si="2"/>
        <v>-190.47868252493427</v>
      </c>
      <c r="C25">
        <f t="shared" si="3"/>
        <v>-162.13638772282991</v>
      </c>
      <c r="D25">
        <f t="shared" si="4"/>
        <v>-143.95844608294101</v>
      </c>
      <c r="E25">
        <f t="shared" si="5"/>
        <v>-116.05046735485827</v>
      </c>
      <c r="F25">
        <f t="shared" si="6"/>
        <v>-96.261073313388266</v>
      </c>
      <c r="G25">
        <f t="shared" si="7"/>
        <v>-74.637675250416024</v>
      </c>
      <c r="H25">
        <f t="shared" si="8"/>
        <v>-60.464479142859062</v>
      </c>
      <c r="J25">
        <f t="shared" si="10"/>
        <v>-3597.0592126942697</v>
      </c>
      <c r="K25">
        <f t="shared" si="9"/>
        <v>-2733.7323164431364</v>
      </c>
      <c r="L25">
        <f t="shared" si="9"/>
        <v>-1883.9101639214198</v>
      </c>
      <c r="M25">
        <f t="shared" si="9"/>
        <v>-1031.5012615978605</v>
      </c>
      <c r="N25">
        <f t="shared" si="9"/>
        <v>-177.83778532797953</v>
      </c>
      <c r="O25">
        <f t="shared" si="9"/>
        <v>668.45848757115004</v>
      </c>
      <c r="P25">
        <f t="shared" si="9"/>
        <v>1512.5003694578875</v>
      </c>
    </row>
    <row r="26" spans="1:16" x14ac:dyDescent="0.25">
      <c r="A26">
        <v>1</v>
      </c>
      <c r="B26">
        <f t="shared" si="2"/>
        <v>-171.01312774663921</v>
      </c>
      <c r="C26">
        <f t="shared" si="3"/>
        <v>-147.45139846154336</v>
      </c>
      <c r="D26">
        <f t="shared" si="4"/>
        <v>-134.22908800620198</v>
      </c>
      <c r="E26">
        <f t="shared" si="5"/>
        <v>-111.17853918992368</v>
      </c>
      <c r="F26">
        <f t="shared" si="6"/>
        <v>-96.32026622531869</v>
      </c>
      <c r="G26">
        <f t="shared" si="7"/>
        <v>-79.605301684828973</v>
      </c>
      <c r="H26">
        <f t="shared" si="8"/>
        <v>-70.925217192843178</v>
      </c>
      <c r="J26">
        <f t="shared" si="10"/>
        <v>-3615.1338032078484</v>
      </c>
      <c r="K26">
        <f t="shared" si="9"/>
        <v>-2749.2117057523551</v>
      </c>
      <c r="L26">
        <f t="shared" si="9"/>
        <v>-1897.8195406258769</v>
      </c>
      <c r="M26">
        <f t="shared" si="9"/>
        <v>-1042.8627119250996</v>
      </c>
      <c r="N26">
        <f t="shared" si="9"/>
        <v>-187.46685230491488</v>
      </c>
      <c r="O26">
        <f t="shared" si="9"/>
        <v>660.74633872438778</v>
      </c>
      <c r="P26">
        <f t="shared" si="9"/>
        <v>1505.9308846411025</v>
      </c>
    </row>
    <row r="27" spans="1:16" x14ac:dyDescent="0.25">
      <c r="A27">
        <v>1.1000000000000001</v>
      </c>
      <c r="B27">
        <f t="shared" si="2"/>
        <v>-158.38047452366223</v>
      </c>
      <c r="C27">
        <f t="shared" si="3"/>
        <v>-137.91289525903161</v>
      </c>
      <c r="D27">
        <f t="shared" si="4"/>
        <v>-127.91130465835825</v>
      </c>
      <c r="E27">
        <f t="shared" si="5"/>
        <v>-108.01749899837918</v>
      </c>
      <c r="F27">
        <f t="shared" si="6"/>
        <v>-96.362610617794147</v>
      </c>
      <c r="G27">
        <f t="shared" si="7"/>
        <v>-82.837765049281501</v>
      </c>
      <c r="H27">
        <f t="shared" si="8"/>
        <v>-77.778110247655562</v>
      </c>
      <c r="J27">
        <f t="shared" si="10"/>
        <v>-3631.6034833213635</v>
      </c>
      <c r="K27">
        <f t="shared" si="9"/>
        <v>-2763.4799204383839</v>
      </c>
      <c r="L27">
        <f t="shared" si="9"/>
        <v>-1910.9265602591049</v>
      </c>
      <c r="M27">
        <f t="shared" si="9"/>
        <v>-1053.8225138345147</v>
      </c>
      <c r="N27">
        <f t="shared" si="9"/>
        <v>-197.10099614707053</v>
      </c>
      <c r="O27">
        <f t="shared" si="9"/>
        <v>652.62418538768225</v>
      </c>
      <c r="P27">
        <f t="shared" si="9"/>
        <v>1498.4957182690775</v>
      </c>
    </row>
    <row r="28" spans="1:16" x14ac:dyDescent="0.25">
      <c r="A28">
        <v>1.2</v>
      </c>
      <c r="B28">
        <f t="shared" si="2"/>
        <v>-150.18220176598402</v>
      </c>
      <c r="C28">
        <f t="shared" si="3"/>
        <v>-131.71724596535577</v>
      </c>
      <c r="D28">
        <f t="shared" si="4"/>
        <v>-123.80883601495221</v>
      </c>
      <c r="E28">
        <f t="shared" si="5"/>
        <v>-105.96652969951352</v>
      </c>
      <c r="F28">
        <f t="shared" si="6"/>
        <v>-96.392902210412913</v>
      </c>
      <c r="G28">
        <f t="shared" si="7"/>
        <v>-84.941147729215714</v>
      </c>
      <c r="H28">
        <f t="shared" si="8"/>
        <v>-82.267482125270561</v>
      </c>
      <c r="J28">
        <f t="shared" si="10"/>
        <v>-3647.0316171358459</v>
      </c>
      <c r="K28">
        <f t="shared" si="9"/>
        <v>-2776.9614274996034</v>
      </c>
      <c r="L28">
        <f t="shared" si="9"/>
        <v>-1923.5125672927704</v>
      </c>
      <c r="M28">
        <f t="shared" si="9"/>
        <v>-1064.5217152694092</v>
      </c>
      <c r="N28">
        <f t="shared" si="9"/>
        <v>-206.73877178848088</v>
      </c>
      <c r="O28">
        <f t="shared" si="9"/>
        <v>644.23523974875741</v>
      </c>
      <c r="P28">
        <f t="shared" si="9"/>
        <v>1490.4934386504312</v>
      </c>
    </row>
    <row r="29" spans="1:16" x14ac:dyDescent="0.25">
      <c r="A29">
        <v>1.3</v>
      </c>
      <c r="B29">
        <f t="shared" si="2"/>
        <v>-144.8617298886241</v>
      </c>
      <c r="C29">
        <f t="shared" si="3"/>
        <v>-127.69291747741043</v>
      </c>
      <c r="D29">
        <f t="shared" si="4"/>
        <v>-121.14488759451861</v>
      </c>
      <c r="E29">
        <f t="shared" si="5"/>
        <v>-104.63580474506927</v>
      </c>
      <c r="F29">
        <f t="shared" si="6"/>
        <v>-96.414571681380366</v>
      </c>
      <c r="G29">
        <f t="shared" si="7"/>
        <v>-86.309831051941217</v>
      </c>
      <c r="H29">
        <f t="shared" si="8"/>
        <v>-85.208496919214724</v>
      </c>
      <c r="J29">
        <f>J28+0.5*(B29+B28)*0.1</f>
        <v>-3661.7838137185763</v>
      </c>
      <c r="K29">
        <f t="shared" si="9"/>
        <v>-2789.9319356717415</v>
      </c>
      <c r="L29">
        <f t="shared" si="9"/>
        <v>-1935.7602534732439</v>
      </c>
      <c r="M29">
        <f t="shared" si="9"/>
        <v>-1075.0518319916384</v>
      </c>
      <c r="N29">
        <f t="shared" si="9"/>
        <v>-216.37914548307054</v>
      </c>
      <c r="O29">
        <f t="shared" si="9"/>
        <v>635.67269080969959</v>
      </c>
      <c r="P29">
        <f t="shared" si="9"/>
        <v>1482.119639698207</v>
      </c>
    </row>
    <row r="31" spans="1:16" x14ac:dyDescent="0.25">
      <c r="H31" t="s">
        <v>13</v>
      </c>
      <c r="I31" t="s">
        <v>14</v>
      </c>
      <c r="J31">
        <f>J29-$N$29</f>
        <v>-3445.4046682355056</v>
      </c>
      <c r="K31">
        <f t="shared" ref="K31:P31" si="11">K29-$N$29</f>
        <v>-2573.5527901886708</v>
      </c>
      <c r="L31">
        <f t="shared" si="11"/>
        <v>-1719.3811079901734</v>
      </c>
      <c r="M31">
        <f t="shared" si="11"/>
        <v>-858.67268650856795</v>
      </c>
      <c r="N31">
        <f t="shared" si="11"/>
        <v>0</v>
      </c>
      <c r="O31">
        <f t="shared" si="11"/>
        <v>852.05183629277008</v>
      </c>
      <c r="P31">
        <f t="shared" si="11"/>
        <v>1698.4987851812775</v>
      </c>
    </row>
    <row r="32" spans="1:16" x14ac:dyDescent="0.25">
      <c r="I32" t="s">
        <v>15</v>
      </c>
      <c r="J32">
        <f>J31/(L2-$L$6)</f>
        <v>86.13511670588764</v>
      </c>
      <c r="K32">
        <f>K31/(L3-$L$6)</f>
        <v>85.785093006289031</v>
      </c>
      <c r="L32">
        <f>L31/(L4-$L$6)</f>
        <v>85.969055399508676</v>
      </c>
      <c r="M32">
        <f>M31/(L5-$L$6)</f>
        <v>85.867268650856801</v>
      </c>
      <c r="N32">
        <f>N31/(P2-$L$6)</f>
        <v>0</v>
      </c>
      <c r="O32">
        <f>O31/(L7-$L$6)</f>
        <v>85.205183629277002</v>
      </c>
      <c r="P32">
        <f>P31/(L8-$L$6)</f>
        <v>84.924939259063876</v>
      </c>
    </row>
    <row r="36" spans="2:2" x14ac:dyDescent="0.25">
      <c r="B3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Edwards</dc:creator>
  <cp:lastModifiedBy>Andrew Edwards</cp:lastModifiedBy>
  <dcterms:created xsi:type="dcterms:W3CDTF">2015-07-10T13:55:45Z</dcterms:created>
  <dcterms:modified xsi:type="dcterms:W3CDTF">2015-07-10T15:24:48Z</dcterms:modified>
</cp:coreProperties>
</file>